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evgenija\Desktop\E-parakstiem\"/>
    </mc:Choice>
  </mc:AlternateContent>
  <xr:revisionPtr revIDLastSave="0" documentId="8_{6E98E68A-88A2-4EB1-BA50-B0DF020BDC77}" xr6:coauthVersionLast="47" xr6:coauthVersionMax="47" xr10:uidLastSave="{00000000-0000-0000-0000-000000000000}"/>
  <bookViews>
    <workbookView xWindow="-120" yWindow="-120" windowWidth="29040" windowHeight="15840" xr2:uid="{414466AF-4794-42F5-B482-ACBFF4D556A7}"/>
  </bookViews>
  <sheets>
    <sheet name="Lapa1" sheetId="1" r:id="rId1"/>
  </sheets>
  <definedNames>
    <definedName name="_Hlk63851327" localSheetId="0">Lapa1!$A$139</definedName>
    <definedName name="_xlnm.Print_Titles" localSheetId="0">Lapa1!$6:$7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35" i="1" l="1"/>
  <c r="G92" i="1" l="1"/>
  <c r="G89" i="1"/>
  <c r="G91" i="1"/>
  <c r="E90" i="1"/>
  <c r="G90" i="1" s="1"/>
  <c r="G131" i="1"/>
  <c r="G41" i="1"/>
  <c r="G38" i="1"/>
  <c r="G34" i="1"/>
  <c r="G35" i="1"/>
  <c r="G36" i="1"/>
  <c r="G33" i="1"/>
  <c r="G127" i="1"/>
  <c r="G126" i="1"/>
  <c r="G128" i="1"/>
  <c r="G129" i="1"/>
  <c r="G132" i="1"/>
  <c r="G284" i="1"/>
  <c r="G276" i="1"/>
  <c r="G277" i="1"/>
  <c r="G278" i="1"/>
  <c r="G279" i="1"/>
  <c r="G280" i="1"/>
  <c r="G281" i="1"/>
  <c r="G275" i="1"/>
  <c r="G257" i="1"/>
  <c r="G258" i="1"/>
  <c r="G259" i="1"/>
  <c r="G260" i="1"/>
  <c r="G256" i="1"/>
  <c r="G254" i="1"/>
  <c r="G250" i="1"/>
  <c r="G248" i="1"/>
  <c r="G247" i="1"/>
  <c r="G245" i="1"/>
  <c r="G244" i="1"/>
  <c r="G243" i="1"/>
  <c r="G242" i="1"/>
  <c r="G239" i="1"/>
  <c r="G240" i="1"/>
  <c r="G238" i="1"/>
  <c r="G237" i="1"/>
  <c r="G235" i="1"/>
  <c r="G233" i="1"/>
  <c r="G225" i="1"/>
  <c r="G226" i="1"/>
  <c r="G227" i="1"/>
  <c r="G228" i="1"/>
  <c r="G229" i="1"/>
  <c r="G230" i="1"/>
  <c r="G231" i="1"/>
  <c r="G232" i="1"/>
  <c r="G223" i="1"/>
  <c r="G224" i="1"/>
  <c r="G222" i="1"/>
  <c r="G221" i="1"/>
  <c r="G220" i="1"/>
  <c r="G217" i="1"/>
  <c r="G218" i="1"/>
  <c r="G213" i="1"/>
  <c r="G214" i="1"/>
  <c r="G215" i="1"/>
  <c r="G216" i="1"/>
  <c r="G212" i="1"/>
  <c r="G200" i="1"/>
  <c r="G201" i="1"/>
  <c r="G202" i="1"/>
  <c r="G203" i="1"/>
  <c r="G204" i="1"/>
  <c r="G205" i="1"/>
  <c r="G206" i="1"/>
  <c r="G207" i="1"/>
  <c r="G208" i="1"/>
  <c r="G209" i="1"/>
  <c r="G210" i="1"/>
  <c r="G199" i="1"/>
  <c r="G195" i="1"/>
  <c r="F192" i="1"/>
  <c r="E192" i="1"/>
  <c r="G194" i="1"/>
  <c r="G193" i="1"/>
  <c r="G176" i="1"/>
  <c r="G175" i="1"/>
  <c r="G173" i="1"/>
  <c r="G174" i="1"/>
  <c r="G170" i="1"/>
  <c r="G171" i="1"/>
  <c r="G172" i="1"/>
  <c r="G169" i="1"/>
  <c r="G165" i="1"/>
  <c r="F140" i="1"/>
  <c r="E140" i="1"/>
  <c r="G161" i="1"/>
  <c r="G154" i="1"/>
  <c r="G153" i="1"/>
  <c r="G150" i="1"/>
  <c r="G151" i="1"/>
  <c r="G152" i="1"/>
  <c r="G149" i="1"/>
  <c r="G143" i="1"/>
  <c r="G142" i="1"/>
  <c r="G141" i="1"/>
  <c r="G139" i="1"/>
  <c r="G138" i="1"/>
  <c r="G137" i="1"/>
  <c r="G136" i="1"/>
  <c r="G135" i="1"/>
  <c r="G133" i="1"/>
  <c r="G130" i="1"/>
  <c r="G125" i="1"/>
  <c r="G124" i="1"/>
  <c r="G123" i="1"/>
  <c r="G122" i="1"/>
  <c r="G120" i="1"/>
  <c r="G119" i="1"/>
  <c r="G118" i="1"/>
  <c r="G112" i="1"/>
  <c r="G111" i="1"/>
  <c r="G110" i="1"/>
  <c r="G100" i="1"/>
  <c r="G103" i="1"/>
  <c r="G99" i="1"/>
  <c r="G95" i="1"/>
  <c r="G96" i="1"/>
  <c r="G97" i="1"/>
  <c r="G94" i="1"/>
  <c r="G76" i="1"/>
  <c r="G70" i="1"/>
  <c r="G74" i="1"/>
  <c r="G69" i="1"/>
  <c r="G68" i="1"/>
  <c r="G21" i="1"/>
  <c r="G22" i="1"/>
  <c r="G10" i="1"/>
  <c r="G11" i="1"/>
  <c r="G12" i="1"/>
  <c r="G13" i="1"/>
  <c r="G14" i="1"/>
  <c r="G9" i="1"/>
  <c r="G140" i="1" l="1"/>
  <c r="G192" i="1"/>
  <c r="G80" i="1"/>
  <c r="G78" i="1"/>
  <c r="G252" i="1"/>
  <c r="G288" i="1" l="1"/>
  <c r="G287" i="1"/>
  <c r="G286" i="1"/>
</calcChain>
</file>

<file path=xl/sharedStrings.xml><?xml version="1.0" encoding="utf-8"?>
<sst xmlns="http://schemas.openxmlformats.org/spreadsheetml/2006/main" count="1303" uniqueCount="609">
  <si>
    <t>Uzraudzības indikators</t>
  </si>
  <si>
    <t>Uzraudzības indikatora vērtība</t>
  </si>
  <si>
    <t>Informācijas avots</t>
  </si>
  <si>
    <t>Ādažu pagasts</t>
  </si>
  <si>
    <t>Carnikavas pagasts</t>
  </si>
  <si>
    <t>Kopā</t>
  </si>
  <si>
    <t>VTP1: Attīstīta un racionāla inženiertehniskā infrastruktūra</t>
  </si>
  <si>
    <t>Centralizētās ūdensapgādes sistēmas kopgarums</t>
  </si>
  <si>
    <t>km</t>
  </si>
  <si>
    <t>Mājsaimniecības, kas pieslēgušās centralizētajai ūdensapgādes sistēmai</t>
  </si>
  <si>
    <t>skaits</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</si>
  <si>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</si>
  <si>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</si>
  <si>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</si>
  <si>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</si>
  <si>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</si>
  <si>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</si>
  <si>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</si>
  <si>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SIA “Ādažu Namsaimnieks”, P/A “Carnikavas Komunālserviss”</t>
  </si>
  <si>
    <t>gāze</t>
  </si>
  <si>
    <t xml:space="preserve">… </t>
  </si>
  <si>
    <t>Videi draudzīgas enerģijas ražošanas un alternatīvu enerģijas ieguves veidi</t>
  </si>
  <si>
    <t>nav datu</t>
  </si>
  <si>
    <t>VTP2: Darbspējīgas polderu un citas meliorācijas sistēmas</t>
  </si>
  <si>
    <t>No plūdiem pasargātie iedzīvotāji- (aizsargdambja infrastruktūra)</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</si>
  <si>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</si>
  <si>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</si>
  <si>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</si>
  <si>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</si>
  <si>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</si>
  <si>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</si>
  <si>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</si>
  <si>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</si>
  <si>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</si>
  <si>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</si>
  <si>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</si>
  <si>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</si>
  <si>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</si>
  <si>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</si>
  <si>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</si>
  <si>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</si>
  <si>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</si>
  <si>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</si>
  <si>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</si>
  <si>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</si>
  <si>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</si>
  <si>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</si>
  <si>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</si>
  <si>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</si>
  <si>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</si>
  <si>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</si>
  <si>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</si>
  <si>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</si>
  <si>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</si>
  <si>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</si>
  <si>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</si>
  <si>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</si>
  <si>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</si>
  <si>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</si>
  <si>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</si>
  <si>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</si>
  <si>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</si>
  <si>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</si>
  <si>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</si>
  <si>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</si>
  <si>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</si>
  <si>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</si>
  <si>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</si>
  <si>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</si>
  <si>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</si>
  <si>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</si>
  <si>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</si>
  <si>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</si>
  <si>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</si>
  <si>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</si>
  <si>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</si>
  <si>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</si>
  <si>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</si>
  <si>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</si>
  <si>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</si>
  <si>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</si>
  <si>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Twitter </t>
  </si>
  <si>
    <t>Instagram</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</si>
  <si>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</si>
  <si>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</si>
  <si>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</si>
  <si>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</si>
  <si>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</si>
  <si>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</si>
  <si>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</si>
  <si>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</si>
  <si>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</si>
  <si>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</si>
  <si>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</si>
  <si>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</si>
  <si>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</si>
  <si>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Izbūvētas vai atjaunotas pašvaldības ēkas un to apkārtējās teritorijas atjaunošanai, pielāgošanai pašvaldības funkciju īstenošanai</t>
  </si>
  <si>
    <t>Kapu teritorijas paplašināšana</t>
  </si>
  <si>
    <r>
      <t>m</t>
    </r>
    <r>
      <rPr>
        <vertAlign val="superscript"/>
        <sz val="10"/>
        <color theme="1"/>
        <rFont val="Times New Roman"/>
        <family val="1"/>
        <charset val="186"/>
      </rPr>
      <t>2</t>
    </r>
  </si>
  <si>
    <t>Atmežotās platības</t>
  </si>
  <si>
    <t>ha</t>
  </si>
  <si>
    <t>Valsts meža dienests</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</si>
  <si>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</si>
  <si>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</si>
  <si>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</si>
  <si>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Energopārvaldnieks, P/A “Carnikavas Komunālserviss”</t>
  </si>
  <si>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</si>
  <si>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</si>
  <si>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</si>
  <si>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</si>
  <si>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</si>
  <si>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</si>
  <si>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</si>
  <si>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</si>
  <si>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</si>
  <si>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</si>
  <si>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</si>
  <si>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</si>
  <si>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</si>
  <si>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</si>
  <si>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</si>
  <si>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</si>
  <si>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</si>
  <si>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</si>
  <si>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</si>
  <si>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</si>
  <si>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Izbūvēts ūdensvads industriālajās teritorijās</t>
  </si>
  <si>
    <t>Izbūvēti pašteces kanalizācijas tīkli industriālajās teritorijās</t>
  </si>
  <si>
    <t>Izbūvētas kanalizācijas sūkņu stacijas industriālajās teritorijās</t>
  </si>
  <si>
    <t>Uzstādīti apgaismes elementi industriālajās teritorijās</t>
  </si>
  <si>
    <t>Pētniecības, zinātnes centrs</t>
  </si>
  <si>
    <t>1 (RTU bērnu un jauniešu universitāte)</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</si>
  <si>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</si>
  <si>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</si>
  <si>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</si>
  <si>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</si>
  <si>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</si>
  <si>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</si>
  <si>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</si>
  <si>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</si>
  <si>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</si>
  <si>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</si>
  <si>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</si>
  <si>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CPII “Piejūra”</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</si>
  <si>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</si>
  <si>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</si>
  <si>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</si>
  <si>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</si>
  <si>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</si>
  <si>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</si>
  <si>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ĀMMS</t>
  </si>
  <si>
    <t>CMMS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</si>
  <si>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</si>
  <si>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</si>
  <si>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</si>
  <si>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</si>
  <si>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</si>
  <si>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</si>
  <si>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</si>
  <si>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Mākslas un mūzikas pieejamās izglītības programmas</t>
  </si>
  <si>
    <t>skaits (nosaukumi)</t>
  </si>
  <si>
    <t>ĀMMS, CMMS</t>
  </si>
  <si>
    <t>ĀBJSS pieejamie sporta veidi</t>
  </si>
  <si>
    <t>Bērni, kam sniegts pašvaldības atbalsts mākslas, sporta jomā</t>
  </si>
  <si>
    <t>ĀMMS, CMMS, ĀBJSS, sporta daļa</t>
  </si>
  <si>
    <t>mākslā</t>
  </si>
  <si>
    <t>mūzikā</t>
  </si>
  <si>
    <t>dejā</t>
  </si>
  <si>
    <t>sportā</t>
  </si>
  <si>
    <t>Konkursi, izstādes, koncerti u.tml., kuros piedalījās profesionālās ievirzes izglītības iestāžu audzēkņi</t>
  </si>
  <si>
    <t>ĀMMS, CMMS, ĀBJSS</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</si>
  <si>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</si>
  <si>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</si>
  <si>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</si>
  <si>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</si>
  <si>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</si>
  <si>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</si>
  <si>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</si>
  <si>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Vispārējās izglītības iestādēs pieejamie interešu izglītības piedāvājumi</t>
  </si>
  <si>
    <t>Īstenotās aktivitātes maksas interešu izglītības pakalpojumu sniedzēju darbības atbalstīšanai</t>
  </si>
  <si>
    <t>Mūžizglītības ietvaros piedāvātie kursi, apmācības</t>
  </si>
  <si>
    <t>Mūžizglītības ietvaros apmācītie cilvēki</t>
  </si>
  <si>
    <t>Īstenotās aktivitātes pedagogu tālākizglītībai</t>
  </si>
  <si>
    <t>Piedāvātās tālākizglītības programmas</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</si>
  <si>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</si>
  <si>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</si>
  <si>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</si>
  <si>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</si>
  <si>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</si>
  <si>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</si>
  <si>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</si>
  <si>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</si>
  <si>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</si>
  <si>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</si>
  <si>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</si>
  <si>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</si>
  <si>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</si>
  <si>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</si>
  <si>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</si>
  <si>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</si>
  <si>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</si>
  <si>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</si>
  <si>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</si>
  <si>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</si>
  <si>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</si>
  <si>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</si>
  <si>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</si>
  <si>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</si>
  <si>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</si>
  <si>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</si>
  <si>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</si>
  <si>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</si>
  <si>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</si>
  <si>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</si>
  <si>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</si>
  <si>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</si>
  <si>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</si>
  <si>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</si>
  <si>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</si>
  <si>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</si>
  <si>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</si>
  <si>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</si>
  <si>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</si>
  <si>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</si>
  <si>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</si>
  <si>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</si>
  <si>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</si>
  <si>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</si>
  <si>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citu organizāciju</t>
  </si>
  <si>
    <t>Sporta pasākumu dalībnieku skaits **</t>
  </si>
  <si>
    <t>Pieaugušo sporta komandas</t>
  </si>
  <si>
    <t>VTP11: Ādažu novada kultūrvides attīstība</t>
  </si>
  <si>
    <t>Kultūras pasākumi**</t>
  </si>
  <si>
    <t>Lietišķās un vizuālās mākslas izstādes</t>
  </si>
  <si>
    <t>Klasiskās un džeza mūzikas koncerti</t>
  </si>
  <si>
    <t>Koncerti ar ārvalstu mākslinieku dalību</t>
  </si>
  <si>
    <t>Kora un tautas mūzikas koncerti</t>
  </si>
  <si>
    <t xml:space="preserve">Dziesmu svētku skates un gatavošanās pasākumi </t>
  </si>
  <si>
    <t>Amatiermākslas kolektīvu koncerti un pasākumi</t>
  </si>
  <si>
    <t>Populārās mūzikas koncerti</t>
  </si>
  <si>
    <t>Latvijas teātru viesizrādes un stāvizrādes</t>
  </si>
  <si>
    <t>Amatierteātru izrādes</t>
  </si>
  <si>
    <t>Izrādes bērniem</t>
  </si>
  <si>
    <t>Deju koncerti un konkursi</t>
  </si>
  <si>
    <t>Pasākumi, koncerti bērniem</t>
  </si>
  <si>
    <t>KC organizēti tradīciju pasākumi, svētki, brīvdabas pasākumi</t>
  </si>
  <si>
    <t xml:space="preserve">Novada svētki </t>
  </si>
  <si>
    <t>Kongresi, konferences, semināri, forumi, vēlēšanas</t>
  </si>
  <si>
    <t>Sapulces, prezentācijas, apmācības, infodienas</t>
  </si>
  <si>
    <t>Svinības un izklaides pasākumi</t>
  </si>
  <si>
    <t>Laulību ceremonijas un viesības</t>
  </si>
  <si>
    <t>Izglītojoši pasākumi, lekcijas, ekskursijas</t>
  </si>
  <si>
    <t>Filmas</t>
  </si>
  <si>
    <t>Labdarības pasākumi</t>
  </si>
  <si>
    <t>Izlaidumi</t>
  </si>
  <si>
    <t>Bibliotēkas apmeklētāji</t>
  </si>
  <si>
    <t>Bibliotēkā īstenotie pasākumi</t>
  </si>
  <si>
    <t>Literārās izstādes</t>
  </si>
  <si>
    <t>Tematiskās izstādes</t>
  </si>
  <si>
    <t>Pasākumi</t>
  </si>
  <si>
    <t>Tikšanās</t>
  </si>
  <si>
    <t>Nodarbības</t>
  </si>
  <si>
    <t>Projekti</t>
  </si>
  <si>
    <t>Sacensības</t>
  </si>
  <si>
    <t>Konkursi</t>
  </si>
  <si>
    <t>Bibliotēkas krājums</t>
  </si>
  <si>
    <t>grāmatas</t>
  </si>
  <si>
    <t>periodiskie izdevumi</t>
  </si>
  <si>
    <t>Muzejos, novadpētniecības centros rīkotie pasākumi, tematiskās izstādes**</t>
  </si>
  <si>
    <t>Muzeja, novadpētniecības centra apmeklētāji**</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</si>
  <si>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</si>
  <si>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</si>
  <si>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</si>
  <si>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</si>
  <si>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</si>
  <si>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</si>
  <si>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</si>
  <si>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</si>
  <si>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</si>
  <si>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</si>
  <si>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</si>
  <si>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</si>
  <si>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</si>
  <si>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</si>
  <si>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</si>
  <si>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</si>
  <si>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</si>
  <si>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</si>
  <si>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</si>
  <si>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</si>
  <si>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Valsts ugunsdzēsības un glābšanas dienests</t>
  </si>
  <si>
    <t>Administratīvie pārkāpumi</t>
  </si>
  <si>
    <t>Administratīvā komisija</t>
  </si>
  <si>
    <t>VTP14: Racionāla ilgtspējīgas attīstības vadība</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</si>
  <si>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</si>
  <si>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</si>
  <si>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</si>
  <si>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</si>
  <si>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</si>
  <si>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</si>
  <si>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</si>
  <si>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</si>
  <si>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</si>
  <si>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Izstrādātie pašvaldības lokālplānojumi un detālplānojumi</t>
  </si>
  <si>
    <t>VTP14: Attīstīta sadarbība ar citām pašvaldībām, iestādēm un organizācijām</t>
  </si>
  <si>
    <t>Sadarbības līgumi ar citām pašvaldībām</t>
  </si>
  <si>
    <t>skaits, informācija</t>
  </si>
  <si>
    <t>Sadarbības līgumi ar privātajiem investoriem, uzņēmējiem, privātpersonām, t.sk., projekti, kur privātie investori līdzfinansē komunikāciju izveidē</t>
  </si>
  <si>
    <t>1 (CSDD)</t>
  </si>
  <si>
    <t>1 (ar organiskās sintēzes institūtu)</t>
  </si>
  <si>
    <t>Sadarbības līgumi ar LR ministrijām</t>
  </si>
  <si>
    <t>3 (2 ar Aizsardzības ministriju, VARAM)</t>
  </si>
  <si>
    <t>Sadarbības līgumi ar valsts iestādēm</t>
  </si>
  <si>
    <t>3 (LIAA, NBS, VID)</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</si>
  <si>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</si>
  <si>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</si>
  <si>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</si>
  <si>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</si>
  <si>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</si>
  <si>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</si>
  <si>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</si>
  <si>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</si>
  <si>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</si>
  <si>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</si>
  <si>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</si>
  <si>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</si>
  <si>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</si>
  <si>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</si>
  <si>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</si>
  <si>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</si>
  <si>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</si>
  <si>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</si>
  <si>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</si>
  <si>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</si>
  <si>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</si>
  <si>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</si>
  <si>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</si>
  <si>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</si>
  <si>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</si>
  <si>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4.pielikums</t>
  </si>
  <si>
    <t>AP uzraudzības rādītāji uz 31.12.2021.</t>
  </si>
  <si>
    <r>
      <t xml:space="preserve">Uzraudzības indikatora bāzes vērtība </t>
    </r>
    <r>
      <rPr>
        <sz val="10"/>
        <color rgb="FFFFFFFF"/>
        <rFont val="Times New Roman"/>
        <family val="1"/>
        <charset val="186"/>
      </rPr>
      <t>(uz 31.12.2021.)</t>
    </r>
  </si>
  <si>
    <t>3; jaunumu izstādes - 10; virtuālā izstāde - 1</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</si>
  <si>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</si>
  <si>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</si>
  <si>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</si>
  <si>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</si>
  <si>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</si>
  <si>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</si>
  <si>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</si>
  <si>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</si>
  <si>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</si>
  <si>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</si>
  <si>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SIA “Ādažu namsaimnieks”, SIA “Ādažu ūdens”, SID, PA “Carnikavas Komunālserviss”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</si>
  <si>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</si>
  <si>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</si>
  <si>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</si>
  <si>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</si>
  <si>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</si>
  <si>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</si>
  <si>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</si>
  <si>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</si>
  <si>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</si>
  <si>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</si>
  <si>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</si>
  <si>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</si>
  <si>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</si>
  <si>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</si>
  <si>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</si>
  <si>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Siltumenerģijas patēriņš gadā</t>
  </si>
  <si>
    <t>MWh/gadā</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</si>
  <si>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</si>
  <si>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</si>
  <si>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</si>
  <si>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</si>
  <si>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</si>
  <si>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</si>
  <si>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</si>
  <si>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</si>
  <si>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</si>
  <si>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</si>
  <si>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</si>
  <si>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</si>
  <si>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</si>
  <si>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</si>
  <si>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</si>
  <si>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</si>
  <si>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</si>
  <si>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</si>
  <si>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</si>
  <si>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</si>
  <si>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</si>
  <si>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</si>
  <si>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</si>
  <si>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</si>
  <si>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</si>
  <si>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</si>
  <si>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</si>
  <si>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</si>
  <si>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</si>
  <si>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</si>
  <si>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</si>
  <si>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</si>
  <si>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</si>
  <si>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</si>
  <si>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</si>
  <si>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</si>
  <si>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</si>
  <si>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</si>
  <si>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</si>
  <si>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</si>
  <si>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</si>
  <si>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</si>
  <si>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</si>
  <si>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</si>
  <si>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</si>
  <si>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</si>
  <si>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</si>
  <si>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</si>
  <si>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</si>
  <si>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</si>
  <si>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</si>
  <si>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</si>
  <si>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</si>
  <si>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</si>
  <si>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</si>
  <si>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</si>
  <si>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Mājokļi</t>
  </si>
  <si>
    <t>Daudzdzīvokļu ēku skaits novadā</t>
  </si>
  <si>
    <t xml:space="preserve">No tām atjaunotas </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</si>
  <si>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</si>
  <si>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</si>
  <si>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</si>
  <si>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</si>
  <si>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</si>
  <si>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</si>
  <si>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</si>
  <si>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</si>
  <si>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</si>
  <si>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</si>
  <si>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</si>
  <si>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</si>
  <si>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</si>
  <si>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</si>
  <si>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</si>
  <si>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</si>
  <si>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</si>
  <si>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</si>
  <si>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</si>
  <si>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</si>
  <si>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</si>
  <si>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</si>
  <si>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</si>
  <si>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</si>
  <si>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</si>
  <si>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</si>
  <si>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</si>
  <si>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</si>
  <si>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</si>
  <si>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</si>
  <si>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</si>
  <si>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</si>
  <si>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</si>
  <si>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</si>
  <si>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</si>
  <si>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</si>
  <si>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</si>
  <si>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</si>
  <si>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</si>
  <si>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</si>
  <si>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</si>
  <si>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Vidējie siltumenerģijas zudumi</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</si>
  <si>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</si>
  <si>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</si>
  <si>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</si>
  <si>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</si>
  <si>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</si>
  <si>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</si>
  <si>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</si>
  <si>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4 (Depo 2, Gaujas 16, Vidusskola, Pirmā 42A)</t>
  </si>
  <si>
    <t>3 (Kadagas PII, Sākumskola, Gaujas 33A)</t>
  </si>
  <si>
    <t>VTP</t>
  </si>
  <si>
    <t>5598 (Ādažu bibliotēka)</t>
  </si>
  <si>
    <t>3714 (Ādažu bibliotēka)</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</si>
  <si>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</si>
  <si>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ĀMMS 7 aktivitātes, kopā piedalījās 13 pedagogi.</t>
  </si>
  <si>
    <t>Īstenotas izglītojošas lekcijas skolā – 10 klasēm. Kārtības uzraudzība rītos pie izglītības iestādēm. Par drošību informēti gan vecāki, gan bērni ar e-klases starpniecību.</t>
  </si>
  <si>
    <t>Katru rītu skolā bērniem tiek pasniegta informatīva lekcija par drošību. Reidi bērniem, skaidrojot par nepieciešamību nēsāt atstarojošās vestes. Bērniem rītos nodrošināts drošs ceļš pie ātruma vaļņa. Informatīvu kampaņu organizēšana bērnudārzos. Preventīvu vēstuļu nosūtīšana iedzīvotājiem par sīkiem pārkāpumiem
Īstenotas izglītojošas lekcijas skolā – 18 klasēm.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</si>
  <si>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</si>
  <si>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</si>
  <si>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</si>
  <si>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</si>
  <si>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</si>
  <si>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</si>
  <si>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</si>
  <si>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</si>
  <si>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</si>
  <si>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</si>
  <si>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</si>
  <si>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</si>
  <si>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labs</t>
  </si>
  <si>
    <t>apmierinošs</t>
  </si>
  <si>
    <t>slikts</t>
  </si>
  <si>
    <t>Lietus ūdeņu novadīšanas un attīrīšanas sistēmas pie ceļiem un ielām</t>
  </si>
  <si>
    <t>Pasākumi atkritumu apsaimniekošanas sistēmas uzlabošanai</t>
  </si>
  <si>
    <t>Bīstamo atkritumu daudzums</t>
  </si>
  <si>
    <t>Īpaši aizsargājamo biotopu platības un kvalitāte</t>
  </si>
  <si>
    <t>platība, apraksts</t>
  </si>
  <si>
    <t>Īpaši aizsargājamo sugu atradņu skaits un stāvoklis</t>
  </si>
  <si>
    <t>skaits, apraksts</t>
  </si>
  <si>
    <t>Attīstīto un sakārtoto tūrisma objektu un infrastruktūras projektu skaits</t>
  </si>
  <si>
    <t>Sakārtoto, attīstīto un revitalizēto objektu/teritoriju skaits</t>
  </si>
  <si>
    <t>Būvvalde</t>
  </si>
  <si>
    <t>340 tūkst.</t>
  </si>
  <si>
    <t>1 pasākums (papildus 12 pasākumi vai aktivitātes sadarbībā ar citām iestādēm un organizācijām)</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</si>
  <si>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</si>
  <si>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</si>
  <si>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</si>
  <si>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</si>
  <si>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</si>
  <si>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7 (Jūrtaka, Sv. Jēkaba ceļš, Tūrisma ceļš “1836”, takas un kājāmgājēju maršruti Dabas parkā, Siguļu nūjošanas taka, EiroVelo 13, Militārā mantojuma maršruts)</t>
  </si>
  <si>
    <r>
      <t>Sakārtoto kultūrvēsturisko objektu skaits</t>
    </r>
    <r>
      <rPr>
        <sz val="10"/>
        <color rgb="FF000000"/>
        <rFont val="Times New Roman"/>
        <family val="1"/>
        <charset val="186"/>
      </rPr>
      <t xml:space="preserve"> (kultūrvēsturisks objekts - izmantojot tūrisma tīmekļvietnē publicēto apskates objektu sarakstu, tika atlasīti tie objekti, kuriem piemīt kultūrvēsturiska vērtība.)</t>
    </r>
  </si>
  <si>
    <t>9 (Klavierspēle, Vijoles spēle, Ģitāras spēle, Flautas spēle, Klarnetes spēle, Saksofona spēle, Trompetes spēle, Sitaminstrumentu spēle, Vizuāli plastiskā māksla)</t>
  </si>
  <si>
    <t>Pašvaldības līdzfinansējums 3 maksas interešu izglītības programmām CMMS (“Instrumentu spēle”, “Sagatavošanas klase mūzikā”, “Sagatavošanas klase mākslā”).</t>
  </si>
  <si>
    <t>SIA “Ādažu ūdens”, P/A “Carnikavas Komunālserviss”</t>
  </si>
  <si>
    <t>Energopārvaldnieks, SIA “Ādažu Namsaimnieks”, SIA “Ādažu ūdens”, P/A “Carnikavas Komunālserviss”</t>
  </si>
  <si>
    <t>ĪIN, P/A “Carnikavas Komunālserviss”</t>
  </si>
  <si>
    <t>Būvvaldes, ĪIN, P/A “Carnikavas Komunālserviss”</t>
  </si>
  <si>
    <t>APN</t>
  </si>
  <si>
    <t>ĪIIN, P/A “Carnikavas Komunālserviss”</t>
  </si>
  <si>
    <t>CNC</t>
  </si>
  <si>
    <t>SAN</t>
  </si>
  <si>
    <t>JIN</t>
  </si>
  <si>
    <t>IJN</t>
  </si>
  <si>
    <t>IJN, Izglītības iestādes</t>
  </si>
  <si>
    <t>Sociālais dienests</t>
  </si>
  <si>
    <t>Sporta nodaļa</t>
  </si>
  <si>
    <t>ĀNKC, tautas nams “Ozolaine”</t>
  </si>
  <si>
    <t>Bibliotēka</t>
  </si>
  <si>
    <t>ĀNPP</t>
  </si>
  <si>
    <t>SAN, Būvvalde</t>
  </si>
  <si>
    <t>APN, ĪIN, iestādes, struktūrvienības</t>
  </si>
  <si>
    <t>VPVKAC</t>
  </si>
  <si>
    <t>ĪIN, PA “Carnikavas Komunālserviss”</t>
  </si>
  <si>
    <t>SIA “Ādažu ūdens”, PA “Carnikavas Komunālserviss”</t>
  </si>
  <si>
    <t>SIA “Ādažu Namsaimnieks”, ĪIN, PA “Carnikavas Komunālserviss”</t>
  </si>
  <si>
    <t>SIA “Ādažu namsaimnieks”, SIA “Ādažu ūdens”, ĪIN, PA “Carnikavas Komunālserviss”</t>
  </si>
  <si>
    <t>ĪIIN, PA “Carnikavas Komunālserviss”</t>
  </si>
  <si>
    <t>SIA “Ādažu ūdens”, ĪIN, PA “Carnikavas Komunālserviss”</t>
  </si>
  <si>
    <t xml:space="preserve">3 (Gaujas svētki, sporta un kultūras svētki, valsts svētki); 5 tirdziņi
</t>
  </si>
  <si>
    <t>4 donoru dienas</t>
  </si>
  <si>
    <t>ĀVS-53</t>
  </si>
  <si>
    <t>6334 (Ādažu pagasts)</t>
  </si>
  <si>
    <t>664 (Ādažu sports)</t>
  </si>
  <si>
    <t>2977 (Ādažu Kultūras centrs)</t>
  </si>
  <si>
    <t>3393 (Carnikavas pagasts)</t>
  </si>
  <si>
    <t>1429 (Carnikavas sports)</t>
  </si>
  <si>
    <t>1784 (tautas nams “Ozolaine”)</t>
  </si>
  <si>
    <t>1214 (Carnikavas TIC)</t>
  </si>
  <si>
    <t>1127 (Ādažu pagasts)</t>
  </si>
  <si>
    <t>600 (Carnikavas pagasts)</t>
  </si>
  <si>
    <t>1 (Dzīvo saņu dārzs)</t>
  </si>
  <si>
    <t>Plūdu rezultātā apdraudētas kanalizācijas sistēmas</t>
  </si>
  <si>
    <t>Modernizēta katlu māja</t>
  </si>
  <si>
    <t>Izbūvēti slēgti atktritumu laukumi.</t>
  </si>
  <si>
    <t>Atjaunotas- 19, Energoefektīvas – 28 gab.</t>
  </si>
  <si>
    <t>Gāze, šķelda, granulas</t>
  </si>
  <si>
    <t>12-13</t>
  </si>
  <si>
    <t>78,33</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</si>
  <si>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</si>
  <si>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</si>
  <si>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</si>
  <si>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 xml:space="preserve">2,335 (Ataru ceļš)
0,280 (Briljantu ceļš)
0,810 (Laveru ceļš)
</t>
  </si>
  <si>
    <t>Izprojektēts ūdensvads  685 m Attekas iela –Katlapu ceļš. 1,753 m (Ataru ceļš, Briljantu ceļš))
0,785 m spiedvads (Ataru ceļš)</t>
  </si>
  <si>
    <t>Izprojektēti 2 kanalizācijas spiedvadi, katrs 700 m Attekas iela –Katlapu ceļš. 1,207 m (Ataru ceļš, Briljantu ceļš).</t>
  </si>
  <si>
    <t>49 (Ataru ceļš, Briljantu ceļš)</t>
  </si>
  <si>
    <t>9 (konkursā "Sabiedrība ar dvēseli")</t>
  </si>
  <si>
    <t>4 (Pierīgas pašvaldības, Rīgas dome, Garkalnes dome, Sadarbības memorands ar Šakiai (LT), Slobožanska (UA), Dušeti (GR)</t>
  </si>
  <si>
    <t>4 (Gruzija, Ukraina, Polija, Somija)</t>
  </si>
  <si>
    <t>Krasta nostiprināšanas pasākumu īstenošana posmā no 00/00 līdz Kadagas tiltam, t.sk., pie Ādažu Kultūrizglītības centra RS2, RS3 un RS1.Tiek vēl īstenots.</t>
  </si>
  <si>
    <t>1168 (36 Ataru ceļš, 13 Briljantu ceļš)</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</si>
  <si>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</si>
  <si>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</si>
  <si>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</si>
  <si>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1 (SIA „Ādažu ūdens” izstrādājis 4 būvprojektus: NAI jaudas palielināšana, Ūdenssaimniecības tīklu izbūve Attekas iela – Katlapu ceļš, Divi Solārās elektrostacijas būvprojekti. Uzbūvēta šķeldas katlumāja Ādažu centra apgādei un modernizēta Kadagas katlumāja ar granulu katliem.)</t>
  </si>
  <si>
    <t>7 (skolotāju diena; 6 profesionālās pilnveides kursi – iekļaujošā izglītība, Montessori, mūzikas un dabas metodika, PII pieredzes apmaiņa, skolotāju izdegšana)</t>
  </si>
  <si>
    <t>CPS-19</t>
  </si>
  <si>
    <t>ĀBVS-30</t>
  </si>
  <si>
    <t>Pašvaldības līdzfinansējums 18 maksas interešu izglītības programmām</t>
  </si>
  <si>
    <t>1 (IT)</t>
  </si>
  <si>
    <t>1 (latviešu valoda cittautiešiem)</t>
  </si>
  <si>
    <t>2 + 3 (kopīgi ar Carnikavu)</t>
  </si>
  <si>
    <t>nav dati</t>
  </si>
  <si>
    <t>Pērļu māja</t>
  </si>
  <si>
    <t>30 ĀBVS</t>
  </si>
  <si>
    <t>1 (SPII)</t>
  </si>
  <si>
    <t>SIA "Ādažu ūdens" apkalpes zonās Nū rnieki un Saulespļavas 2021.g. decembrī plūdu rezultātā kanalizācijas sistēmā pārpumpēti apm. 1000 kub.m virszemes ūdeņi. Zaudējumi 1500 EUR</t>
  </si>
  <si>
    <t>Laiva</t>
  </si>
  <si>
    <t>1 (skolas 35 gadu jubilejas pasākums)</t>
  </si>
  <si>
    <t>1008 ĀVS</t>
  </si>
  <si>
    <t>22  programmas Astoņos sporta veidos (džudo, grieķu-romiešu cīņa, vieglatlētika, orientēšanās sports, peldēšana, basketbols, florbols, volejbols)</t>
  </si>
  <si>
    <t>privātajos īpašumos</t>
  </si>
  <si>
    <t>pašvaldības īpašumos</t>
  </si>
  <si>
    <t>Ādažu novad adome, 23.02.2022.</t>
  </si>
  <si>
    <t>69 tūkst.</t>
  </si>
  <si>
    <t>Izmaksas gadā (remonts, rezerves daļas, degviela, apdrošināšana)</t>
  </si>
  <si>
    <t>Izmaksas gadā (amortizācija)</t>
  </si>
  <si>
    <t>75,51 t</t>
  </si>
  <si>
    <t>2709,61 t kopā noglabāts Getliņos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</si>
</sst>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0"/>
      <color rgb="FFFFFFFF"/>
      <name val="Times New Roman"/>
      <family val="1"/>
      <charset val="186"/>
    </font>
    <font>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vertAlign val="superscript"/>
      <sz val="10"/>
      <color rgb="FF000000"/>
      <name val="Times New Roman"/>
      <family val="1"/>
      <charset val="186"/>
    </font>
    <font>
      <sz val="11"/>
      <name val="Calibri"/>
      <family val="2"/>
      <charset val="186"/>
      <scheme val="minor"/>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s>
  <fills count="9">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s>
  <borders count="9">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s>
  <cellStyleXfs count="1">
    <xf numFmtId="0" fontId="0" fillId="0" borderId="0"/>
  </cellStyleXfs>
  <cellXfs count="98">
    <xf numFmtId="0" fontId="0" fillId="0" borderId="0" xfId="0"/>
    <xf numFmtId="0" fontId="0" fillId="0" borderId="0" xfId="0" applyAlignment="1">
      <alignment horizontal="right"/>
    </xf>
    <xf numFmtId="0" fontId="10" fillId="0" borderId="0" xfId="0" applyFont="1" applyAlignment="1">
      <alignment horizontal="right" vertical="center"/>
    </xf>
    <xf numFmtId="0" fontId="11" fillId="0" borderId="0" xfId="0" applyFont="1"/>
    <xf numFmtId="0" fontId="1" fillId="5" borderId="1" xfId="0" applyFont="1" applyFill="1" applyBorder="1" applyAlignment="1">
      <alignment vertical="center" wrapText="1"/>
    </xf>
    <xf numFmtId="0" fontId="3" fillId="7" borderId="5" xfId="0" applyFont="1" applyFill="1" applyBorder="1" applyAlignment="1">
      <alignment vertical="center" wrapText="1"/>
    </xf>
    <xf numFmtId="0" fontId="5" fillId="6" borderId="4" xfId="0" applyFont="1" applyFill="1" applyBorder="1" applyAlignment="1">
      <alignment vertical="center" wrapText="1"/>
    </xf>
    <xf numFmtId="0" fontId="6" fillId="6" borderId="4" xfId="0" applyFont="1" applyFill="1" applyBorder="1" applyAlignment="1">
      <alignment vertical="center" wrapText="1"/>
    </xf>
    <xf numFmtId="0" fontId="4" fillId="0" borderId="4" xfId="0" applyFont="1" applyBorder="1" applyAlignment="1">
      <alignment vertical="center" wrapText="1"/>
    </xf>
    <xf numFmtId="0" fontId="6" fillId="4" borderId="4" xfId="0" applyFont="1" applyFill="1" applyBorder="1" applyAlignment="1">
      <alignmen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right" vertical="center" wrapText="1"/>
    </xf>
    <xf numFmtId="0" fontId="4" fillId="0" borderId="4" xfId="0" applyFont="1" applyBorder="1" applyAlignment="1">
      <alignment horizontal="right" vertical="center" wrapText="1"/>
    </xf>
    <xf numFmtId="0" fontId="3" fillId="7" borderId="4" xfId="0" applyFont="1" applyFill="1" applyBorder="1" applyAlignment="1">
      <alignment vertical="center" wrapText="1"/>
    </xf>
    <xf numFmtId="0" fontId="6" fillId="4" borderId="4" xfId="0" applyFont="1" applyFill="1" applyBorder="1" applyAlignment="1">
      <alignment horizontal="right" vertical="center" wrapText="1"/>
    </xf>
    <xf numFmtId="0" fontId="6" fillId="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3" fillId="7" borderId="4" xfId="0" applyFont="1" applyFill="1" applyBorder="1" applyAlignment="1">
      <alignment vertical="center"/>
    </xf>
    <xf numFmtId="3" fontId="6" fillId="4" borderId="4" xfId="0" applyNumberFormat="1" applyFont="1" applyFill="1" applyBorder="1" applyAlignment="1">
      <alignment horizontal="right" vertical="center" wrapText="1"/>
    </xf>
    <xf numFmtId="0" fontId="1" fillId="5" borderId="4" xfId="0" applyFont="1" applyFill="1" applyBorder="1" applyAlignment="1">
      <alignment vertical="center" wrapText="1"/>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4" xfId="0" applyBorder="1"/>
    <xf numFmtId="0" fontId="3" fillId="4" borderId="4"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5" fillId="4" borderId="4" xfId="0" applyFont="1" applyFill="1" applyBorder="1" applyAlignment="1">
      <alignment horizontal="right" vertical="center" wrapText="1"/>
    </xf>
    <xf numFmtId="3" fontId="3" fillId="4" borderId="4" xfId="0" applyNumberFormat="1" applyFont="1" applyFill="1" applyBorder="1" applyAlignment="1">
      <alignment horizontal="right" vertical="center" wrapText="1"/>
    </xf>
    <xf numFmtId="0" fontId="4" fillId="0" borderId="4" xfId="0" applyFont="1" applyBorder="1" applyAlignment="1">
      <alignment horizontal="justify" vertical="center" wrapText="1"/>
    </xf>
    <xf numFmtId="0" fontId="6" fillId="4" borderId="4" xfId="0"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3" fillId="7" borderId="3" xfId="0" applyFont="1" applyFill="1" applyBorder="1" applyAlignment="1">
      <alignment vertical="center"/>
    </xf>
    <xf numFmtId="0" fontId="4" fillId="4" borderId="4" xfId="0" applyFont="1" applyFill="1" applyBorder="1" applyAlignment="1">
      <alignment horizontal="left" vertical="center" wrapText="1" indent="1"/>
    </xf>
    <xf numFmtId="0" fontId="3" fillId="6" borderId="4" xfId="0" applyFont="1" applyFill="1" applyBorder="1" applyAlignment="1">
      <alignment horizontal="justify" vertical="center" wrapText="1"/>
    </xf>
    <xf numFmtId="0" fontId="3" fillId="6" borderId="4" xfId="0" applyFont="1" applyFill="1" applyBorder="1" applyAlignment="1">
      <alignment horizontal="right" vertical="center" wrapText="1"/>
    </xf>
    <xf numFmtId="0" fontId="1" fillId="5" borderId="5" xfId="0" applyFont="1" applyFill="1" applyBorder="1" applyAlignment="1">
      <alignment vertical="center" wrapText="1"/>
    </xf>
    <xf numFmtId="0" fontId="18" fillId="5" borderId="3" xfId="0" applyFont="1" applyFill="1" applyBorder="1" applyAlignment="1">
      <alignment vertical="center"/>
    </xf>
    <xf numFmtId="0" fontId="18" fillId="5" borderId="2" xfId="0" applyFont="1" applyFill="1" applyBorder="1" applyAlignment="1">
      <alignment vertical="center"/>
    </xf>
    <xf numFmtId="0" fontId="16" fillId="4" borderId="4" xfId="0" applyFont="1" applyFill="1" applyBorder="1" applyAlignment="1">
      <alignment horizontal="right" vertical="center" wrapText="1"/>
    </xf>
    <xf numFmtId="0" fontId="17" fillId="4" borderId="4"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6" fillId="4" borderId="4" xfId="0" applyFont="1" applyFill="1" applyBorder="1" applyAlignment="1">
      <alignment horizontal="right" vertical="center" wrapText="1"/>
    </xf>
    <xf numFmtId="0" fontId="6" fillId="4" borderId="4" xfId="0" quotePrefix="1"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3" fontId="5" fillId="4" borderId="4" xfId="0" applyNumberFormat="1" applyFont="1" applyFill="1" applyBorder="1" applyAlignment="1">
      <alignment horizontal="right" vertical="center" wrapText="1"/>
    </xf>
    <xf numFmtId="0" fontId="6" fillId="4"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13"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4" xfId="0" applyFont="1" applyFill="1" applyBorder="1" applyAlignment="1">
      <alignment horizontal="right" vertical="center" wrapText="1"/>
    </xf>
    <xf numFmtId="0" fontId="5" fillId="8" borderId="4" xfId="0" applyFont="1" applyFill="1" applyBorder="1" applyAlignment="1">
      <alignment vertical="center" wrapText="1"/>
    </xf>
    <xf numFmtId="0" fontId="6" fillId="8" borderId="4" xfId="0" applyFont="1" applyFill="1" applyBorder="1" applyAlignment="1">
      <alignment horizontal="right" vertical="center" wrapText="1"/>
    </xf>
    <xf numFmtId="17" fontId="17" fillId="8" borderId="4" xfId="0" quotePrefix="1" applyNumberFormat="1" applyFont="1" applyFill="1" applyBorder="1" applyAlignment="1">
      <alignment horizontal="right" vertical="center" wrapText="1"/>
    </xf>
    <xf numFmtId="1" fontId="17" fillId="8" borderId="4" xfId="0" quotePrefix="1" applyNumberFormat="1" applyFont="1" applyFill="1" applyBorder="1" applyAlignment="1">
      <alignment horizontal="right" vertical="center" wrapText="1"/>
    </xf>
    <xf numFmtId="0" fontId="16" fillId="8" borderId="4" xfId="0" applyFont="1" applyFill="1" applyBorder="1" applyAlignment="1">
      <alignment horizontal="right" vertical="center" wrapText="1"/>
    </xf>
    <xf numFmtId="0" fontId="17" fillId="8" borderId="4" xfId="0" applyFont="1" applyFill="1" applyBorder="1" applyAlignment="1">
      <alignment vertical="center" wrapText="1"/>
    </xf>
    <xf numFmtId="0" fontId="6" fillId="4" borderId="4" xfId="0" applyFont="1" applyFill="1" applyBorder="1" applyAlignment="1">
      <alignment horizontal="righ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6" fillId="4"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3" fillId="5" borderId="4"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6" fillId="4" borderId="4"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0" borderId="6" xfId="0" applyFont="1" applyBorder="1" applyAlignment="1">
      <alignment horizontal="right" vertical="center" wrapText="1"/>
    </xf>
    <xf numFmtId="0" fontId="4" fillId="0" borderId="8" xfId="0" applyFont="1" applyBorder="1" applyAlignment="1">
      <alignment horizontal="righ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 fillId="2" borderId="4" xfId="0" applyFont="1" applyFill="1" applyBorder="1" applyAlignment="1">
      <alignment horizontal="center" vertical="center" wrapText="1"/>
    </xf>
    <xf numFmtId="0" fontId="4" fillId="0" borderId="7" xfId="0" applyFont="1" applyBorder="1" applyAlignment="1">
      <alignment horizontal="right" vertical="center" wrapText="1"/>
    </xf>
    <xf numFmtId="0" fontId="4" fillId="0" borderId="7" xfId="0" applyFont="1" applyBorder="1" applyAlignment="1">
      <alignment horizontal="center" vertical="center" wrapText="1"/>
    </xf>
    <xf numFmtId="0" fontId="5" fillId="6"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sheetPr>
    <pageSetUpPr fitToPage="1"/>
  </sheetPr>
  <dimension ref="A1:G437"/>
  <sheetViews>
    <sheetView tabSelected="1" zoomScaleNormal="100" workbookViewId="0">
      <pane xSplit="2" ySplit="8" topLeftCell="C9" activePane="bottomRight" state="frozen"/>
      <selection pane="topRight" activeCell="C1" sqref="C1"/>
      <selection pane="bottomLeft" activeCell="A9" sqref="A9"/>
      <selection pane="bottomRight" activeCell="F87" sqref="F86:F87"/>
    </sheetView>
  </sheetViews>
  <sheetFormatPr defaultRowHeight="15" x14ac:dyDescent="0.25"/>
  <cols>
    <col min="1" max="1" width="7.42578125" customWidth="1"/>
    <col min="2" max="2" width="29.28515625" customWidth="1"/>
    <col min="3" max="3" width="15.140625" customWidth="1"/>
    <col min="4" max="4" width="27.7109375" customWidth="1"/>
    <col min="5" max="6" width="18.28515625" customWidth="1"/>
    <col min="7" max="7" width="9.28515625" customWidth="1"/>
  </cols>
  <sheetData>
    <row r="1" spans="1:7" x14ac:dyDescent="0.25">
      <c r="G1" s="1" t="s">
        <v>603</v>
      </c>
    </row>
    <row r="2" spans="1:7" x14ac:dyDescent="0.25">
      <c r="G2" s="2" t="s">
        <v>339</v>
      </c>
    </row>
    <row r="4" spans="1:7" ht="16.5" x14ac:dyDescent="0.25">
      <c r="C4" s="3" t="s">
        <v>340</v>
      </c>
    </row>
    <row r="6" spans="1:7" x14ac:dyDescent="0.25">
      <c r="A6" s="94" t="s">
        <v>481</v>
      </c>
      <c r="B6" s="94" t="s">
        <v>0</v>
      </c>
      <c r="C6" s="94" t="s">
        <v>1</v>
      </c>
      <c r="D6" s="94" t="s">
        <v>2</v>
      </c>
      <c r="E6" s="79" t="s">
        <v>341</v>
      </c>
      <c r="F6" s="79"/>
      <c r="G6" s="79"/>
    </row>
    <row r="7" spans="1:7" x14ac:dyDescent="0.25">
      <c r="A7" s="94"/>
      <c r="B7" s="94"/>
      <c r="C7" s="94"/>
      <c r="D7" s="94"/>
      <c r="E7" s="22" t="s">
        <v>3</v>
      </c>
      <c r="F7" s="22" t="s">
        <v>4</v>
      </c>
      <c r="G7" s="23" t="s">
        <v>5</v>
      </c>
    </row>
    <row r="8" spans="1:7" x14ac:dyDescent="0.25">
      <c r="A8" s="78" t="s">
        <v>6</v>
      </c>
      <c r="B8" s="78"/>
      <c r="C8" s="78"/>
      <c r="D8" s="78"/>
      <c r="E8" s="24"/>
      <c r="F8" s="24"/>
      <c r="G8" s="24"/>
    </row>
    <row r="9" spans="1:7" ht="25.5" x14ac:dyDescent="0.25">
      <c r="A9" s="10"/>
      <c r="B9" s="11" t="s">
        <v>7</v>
      </c>
      <c r="C9" s="12" t="s">
        <v>8</v>
      </c>
      <c r="D9" s="11" t="s">
        <v>524</v>
      </c>
      <c r="E9" s="16">
        <v>84.6</v>
      </c>
      <c r="F9" s="16">
        <v>29.8</v>
      </c>
      <c r="G9" s="25">
        <f>E9+F9</f>
        <v>114.39999999999999</v>
      </c>
    </row>
    <row r="10" spans="1:7" ht="38.25" x14ac:dyDescent="0.25">
      <c r="A10" s="10"/>
      <c r="B10" s="11" t="s">
        <v>9</v>
      </c>
      <c r="C10" s="12" t="s">
        <v>10</v>
      </c>
      <c r="D10" s="11" t="s">
        <v>524</v>
      </c>
      <c r="E10" s="16">
        <v>875</v>
      </c>
      <c r="F10" s="16">
        <v>870</v>
      </c>
      <c r="G10" s="46">
        <f t="shared" ref="G10:G14" si="0">E10+F10</f>
        <v>1745</v>
      </c>
    </row>
    <row r="11" spans="1:7" ht="25.5" x14ac:dyDescent="0.25">
      <c r="A11" s="10"/>
      <c r="B11" s="11" t="s">
        <v>11</v>
      </c>
      <c r="C11" s="12" t="s">
        <v>8</v>
      </c>
      <c r="D11" s="11" t="s">
        <v>524</v>
      </c>
      <c r="E11" s="16">
        <v>73.7</v>
      </c>
      <c r="F11" s="16">
        <v>31.3</v>
      </c>
      <c r="G11" s="46">
        <f t="shared" si="0"/>
        <v>105</v>
      </c>
    </row>
    <row r="12" spans="1:7" ht="38.25" x14ac:dyDescent="0.25">
      <c r="A12" s="10"/>
      <c r="B12" s="11" t="s">
        <v>12</v>
      </c>
      <c r="C12" s="12" t="s">
        <v>10</v>
      </c>
      <c r="D12" s="11" t="s">
        <v>524</v>
      </c>
      <c r="E12" s="16">
        <v>844</v>
      </c>
      <c r="F12" s="16">
        <v>781</v>
      </c>
      <c r="G12" s="46">
        <f t="shared" si="0"/>
        <v>1625</v>
      </c>
    </row>
    <row r="13" spans="1:7" ht="25.5" x14ac:dyDescent="0.25">
      <c r="A13" s="10"/>
      <c r="B13" s="11" t="s">
        <v>13</v>
      </c>
      <c r="C13" s="12" t="s">
        <v>14</v>
      </c>
      <c r="D13" s="11" t="s">
        <v>524</v>
      </c>
      <c r="E13" s="16">
        <v>2135</v>
      </c>
      <c r="F13" s="16">
        <v>547</v>
      </c>
      <c r="G13" s="46">
        <f t="shared" si="0"/>
        <v>2682</v>
      </c>
    </row>
    <row r="14" spans="1:7" ht="25.5" x14ac:dyDescent="0.25">
      <c r="A14" s="10"/>
      <c r="B14" s="11" t="s">
        <v>15</v>
      </c>
      <c r="C14" s="12" t="s">
        <v>14</v>
      </c>
      <c r="D14" s="11" t="s">
        <v>524</v>
      </c>
      <c r="E14" s="16">
        <v>2150</v>
      </c>
      <c r="F14" s="16">
        <v>549</v>
      </c>
      <c r="G14" s="46">
        <f t="shared" si="0"/>
        <v>2699</v>
      </c>
    </row>
    <row r="15" spans="1:7" ht="25.5" x14ac:dyDescent="0.25">
      <c r="A15" s="10"/>
      <c r="B15" s="11" t="s">
        <v>16</v>
      </c>
      <c r="C15" s="12" t="s">
        <v>17</v>
      </c>
      <c r="D15" s="11" t="s">
        <v>18</v>
      </c>
      <c r="E15" s="13" t="s">
        <v>563</v>
      </c>
      <c r="F15" s="13"/>
      <c r="G15" s="27"/>
    </row>
    <row r="16" spans="1:7" x14ac:dyDescent="0.25">
      <c r="A16" s="10"/>
      <c r="B16" s="14" t="s">
        <v>19</v>
      </c>
      <c r="C16" s="12"/>
      <c r="D16" s="11"/>
      <c r="E16" s="26" t="s">
        <v>22</v>
      </c>
      <c r="F16" s="26" t="s">
        <v>22</v>
      </c>
      <c r="G16" s="26" t="s">
        <v>22</v>
      </c>
    </row>
    <row r="17" spans="1:7" x14ac:dyDescent="0.25">
      <c r="A17" s="10"/>
      <c r="B17" s="14" t="s">
        <v>20</v>
      </c>
      <c r="C17" s="12"/>
      <c r="D17" s="11"/>
      <c r="E17" s="26" t="s">
        <v>22</v>
      </c>
      <c r="F17" s="26" t="s">
        <v>22</v>
      </c>
      <c r="G17" s="26" t="s">
        <v>22</v>
      </c>
    </row>
    <row r="18" spans="1:7" ht="191.25" x14ac:dyDescent="0.25">
      <c r="A18" s="10"/>
      <c r="B18" s="11" t="s">
        <v>21</v>
      </c>
      <c r="C18" s="12" t="s">
        <v>10</v>
      </c>
      <c r="D18" s="11" t="s">
        <v>525</v>
      </c>
      <c r="E18" s="16" t="s">
        <v>584</v>
      </c>
      <c r="F18" s="16">
        <v>1</v>
      </c>
      <c r="G18" s="25">
        <v>2</v>
      </c>
    </row>
    <row r="19" spans="1:7" x14ac:dyDescent="0.25">
      <c r="A19" s="78" t="s">
        <v>23</v>
      </c>
      <c r="B19" s="78"/>
      <c r="C19" s="78"/>
      <c r="D19" s="78"/>
      <c r="E19" s="24"/>
      <c r="F19" s="24"/>
      <c r="G19" s="24"/>
    </row>
    <row r="20" spans="1:7" ht="25.5" x14ac:dyDescent="0.25">
      <c r="A20" s="10"/>
      <c r="B20" s="11" t="s">
        <v>24</v>
      </c>
      <c r="C20" s="12" t="s">
        <v>25</v>
      </c>
      <c r="D20" s="11" t="s">
        <v>526</v>
      </c>
      <c r="E20" s="13"/>
      <c r="F20" s="13"/>
      <c r="G20" s="27"/>
    </row>
    <row r="21" spans="1:7" x14ac:dyDescent="0.25">
      <c r="A21" s="10"/>
      <c r="B21" s="14" t="s">
        <v>10</v>
      </c>
      <c r="C21" s="12"/>
      <c r="D21" s="11"/>
      <c r="E21" s="16">
        <v>6925</v>
      </c>
      <c r="F21" s="50">
        <v>5410</v>
      </c>
      <c r="G21" s="46">
        <f>E21+F21</f>
        <v>12335</v>
      </c>
    </row>
    <row r="22" spans="1:7" x14ac:dyDescent="0.25">
      <c r="A22" s="10"/>
      <c r="B22" s="14" t="s">
        <v>17</v>
      </c>
      <c r="C22" s="12"/>
      <c r="D22" s="11"/>
      <c r="E22" s="16">
        <v>58</v>
      </c>
      <c r="F22" s="50">
        <v>52</v>
      </c>
      <c r="G22" s="46">
        <f>E22+F22</f>
        <v>110</v>
      </c>
    </row>
    <row r="23" spans="1:7" ht="89.25" x14ac:dyDescent="0.25">
      <c r="A23" s="10"/>
      <c r="B23" s="11" t="s">
        <v>26</v>
      </c>
      <c r="C23" s="12" t="s">
        <v>10</v>
      </c>
      <c r="D23" s="11" t="s">
        <v>526</v>
      </c>
      <c r="E23" s="16">
        <v>14</v>
      </c>
      <c r="F23" s="42" t="s">
        <v>27</v>
      </c>
      <c r="G23" s="25">
        <v>16</v>
      </c>
    </row>
    <row r="24" spans="1:7" ht="25.5" x14ac:dyDescent="0.25">
      <c r="A24" s="10"/>
      <c r="B24" s="11" t="s">
        <v>28</v>
      </c>
      <c r="C24" s="12" t="s">
        <v>10</v>
      </c>
      <c r="D24" s="11" t="s">
        <v>526</v>
      </c>
      <c r="E24" s="50">
        <v>0</v>
      </c>
      <c r="F24" s="50">
        <v>2</v>
      </c>
      <c r="G24" s="46">
        <v>2</v>
      </c>
    </row>
    <row r="25" spans="1:7" ht="25.5" x14ac:dyDescent="0.25">
      <c r="A25" s="10"/>
      <c r="B25" s="11" t="s">
        <v>29</v>
      </c>
      <c r="C25" s="12" t="s">
        <v>8</v>
      </c>
      <c r="D25" s="11" t="s">
        <v>527</v>
      </c>
      <c r="E25" s="16">
        <v>16.8</v>
      </c>
      <c r="F25" s="26" t="s">
        <v>22</v>
      </c>
      <c r="G25" s="46">
        <v>16.8</v>
      </c>
    </row>
    <row r="26" spans="1:7" x14ac:dyDescent="0.25">
      <c r="A26" s="10"/>
      <c r="B26" s="14" t="s">
        <v>30</v>
      </c>
      <c r="C26" s="12"/>
      <c r="D26" s="11"/>
      <c r="E26" s="26" t="s">
        <v>22</v>
      </c>
      <c r="F26" s="26" t="s">
        <v>22</v>
      </c>
      <c r="G26" s="26" t="s">
        <v>22</v>
      </c>
    </row>
    <row r="27" spans="1:7" x14ac:dyDescent="0.25">
      <c r="A27" s="10"/>
      <c r="B27" s="14" t="s">
        <v>31</v>
      </c>
      <c r="C27" s="12"/>
      <c r="D27" s="11"/>
      <c r="E27" s="26" t="s">
        <v>22</v>
      </c>
      <c r="F27" s="26" t="s">
        <v>22</v>
      </c>
      <c r="G27" s="26" t="s">
        <v>22</v>
      </c>
    </row>
    <row r="28" spans="1:7" x14ac:dyDescent="0.25">
      <c r="A28" s="78" t="s">
        <v>32</v>
      </c>
      <c r="B28" s="78"/>
      <c r="C28" s="78"/>
      <c r="D28" s="78"/>
      <c r="E28" s="24"/>
      <c r="F28" s="24"/>
      <c r="G28" s="24"/>
    </row>
    <row r="29" spans="1:7" x14ac:dyDescent="0.25">
      <c r="A29" s="10"/>
      <c r="B29" s="11" t="s">
        <v>33</v>
      </c>
      <c r="C29" s="12" t="s">
        <v>34</v>
      </c>
      <c r="D29" s="11" t="s">
        <v>35</v>
      </c>
      <c r="E29" s="13"/>
      <c r="F29" s="13"/>
      <c r="G29" s="27"/>
    </row>
    <row r="30" spans="1:7" ht="25.5" x14ac:dyDescent="0.25">
      <c r="A30" s="10"/>
      <c r="B30" s="14" t="s">
        <v>36</v>
      </c>
      <c r="C30" s="12"/>
      <c r="D30" s="11"/>
      <c r="E30" s="13"/>
      <c r="F30" s="13"/>
      <c r="G30" s="28">
        <v>23756</v>
      </c>
    </row>
    <row r="31" spans="1:7" ht="25.5" x14ac:dyDescent="0.25">
      <c r="A31" s="10"/>
      <c r="B31" s="14" t="s">
        <v>37</v>
      </c>
      <c r="C31" s="12"/>
      <c r="D31" s="11"/>
      <c r="E31" s="13"/>
      <c r="F31" s="13"/>
      <c r="G31" s="28">
        <v>13900</v>
      </c>
    </row>
    <row r="32" spans="1:7" ht="25.5" x14ac:dyDescent="0.25">
      <c r="A32" s="10"/>
      <c r="B32" s="14" t="s">
        <v>38</v>
      </c>
      <c r="C32" s="12"/>
      <c r="D32" s="11"/>
      <c r="E32" s="13"/>
      <c r="F32" s="13"/>
      <c r="G32" s="28">
        <v>12949</v>
      </c>
    </row>
    <row r="33" spans="1:7" ht="25.5" x14ac:dyDescent="0.25">
      <c r="A33" s="10"/>
      <c r="B33" s="11" t="s">
        <v>39</v>
      </c>
      <c r="C33" s="12" t="s">
        <v>8</v>
      </c>
      <c r="D33" s="11" t="s">
        <v>526</v>
      </c>
      <c r="E33" s="50">
        <v>151</v>
      </c>
      <c r="F33" s="16">
        <v>162.44999999999999</v>
      </c>
      <c r="G33" s="25">
        <f>E33+F33</f>
        <v>313.45</v>
      </c>
    </row>
    <row r="34" spans="1:7" x14ac:dyDescent="0.25">
      <c r="A34" s="10"/>
      <c r="B34" s="14" t="s">
        <v>40</v>
      </c>
      <c r="C34" s="12"/>
      <c r="D34" s="11"/>
      <c r="E34" s="50">
        <v>50.2</v>
      </c>
      <c r="F34" s="16">
        <v>62.877000000000002</v>
      </c>
      <c r="G34" s="46">
        <f t="shared" ref="G34:G38" si="1">E34+F34</f>
        <v>113.077</v>
      </c>
    </row>
    <row r="35" spans="1:7" x14ac:dyDescent="0.25">
      <c r="A35" s="10"/>
      <c r="B35" s="14" t="s">
        <v>41</v>
      </c>
      <c r="C35" s="12"/>
      <c r="D35" s="11"/>
      <c r="E35" s="50">
        <v>97.56</v>
      </c>
      <c r="F35" s="16">
        <v>99.07</v>
      </c>
      <c r="G35" s="46">
        <f t="shared" si="1"/>
        <v>196.63</v>
      </c>
    </row>
    <row r="36" spans="1:7" x14ac:dyDescent="0.25">
      <c r="A36" s="10"/>
      <c r="B36" s="14" t="s">
        <v>42</v>
      </c>
      <c r="C36" s="12"/>
      <c r="D36" s="11"/>
      <c r="E36" s="50">
        <v>2.81</v>
      </c>
      <c r="F36" s="16">
        <v>0.503</v>
      </c>
      <c r="G36" s="46">
        <f t="shared" si="1"/>
        <v>3.3130000000000002</v>
      </c>
    </row>
    <row r="37" spans="1:7" ht="25.5" x14ac:dyDescent="0.25">
      <c r="A37" s="10"/>
      <c r="B37" s="11" t="s">
        <v>43</v>
      </c>
      <c r="C37" s="12" t="s">
        <v>8</v>
      </c>
      <c r="D37" s="11" t="s">
        <v>526</v>
      </c>
      <c r="E37" s="13"/>
      <c r="F37" s="13"/>
      <c r="G37" s="27"/>
    </row>
    <row r="38" spans="1:7" x14ac:dyDescent="0.25">
      <c r="A38" s="10"/>
      <c r="B38" s="14" t="s">
        <v>44</v>
      </c>
      <c r="C38" s="12"/>
      <c r="D38" s="11"/>
      <c r="E38" s="50">
        <v>24.9</v>
      </c>
      <c r="F38" s="16">
        <v>10.773</v>
      </c>
      <c r="G38" s="46">
        <f t="shared" si="1"/>
        <v>35.673000000000002</v>
      </c>
    </row>
    <row r="39" spans="1:7" x14ac:dyDescent="0.25">
      <c r="A39" s="10"/>
      <c r="B39" s="14" t="s">
        <v>45</v>
      </c>
      <c r="C39" s="12"/>
      <c r="D39" s="11"/>
      <c r="E39" s="26" t="s">
        <v>22</v>
      </c>
      <c r="F39" s="16"/>
      <c r="G39" s="26"/>
    </row>
    <row r="40" spans="1:7" ht="25.5" x14ac:dyDescent="0.25">
      <c r="A40" s="10"/>
      <c r="B40" s="11" t="s">
        <v>46</v>
      </c>
      <c r="C40" s="12" t="s">
        <v>8</v>
      </c>
      <c r="D40" s="11" t="s">
        <v>526</v>
      </c>
      <c r="E40" s="13"/>
      <c r="F40" s="13"/>
      <c r="G40" s="27"/>
    </row>
    <row r="41" spans="1:7" x14ac:dyDescent="0.25">
      <c r="A41" s="10"/>
      <c r="B41" s="14" t="s">
        <v>44</v>
      </c>
      <c r="C41" s="12"/>
      <c r="D41" s="11"/>
      <c r="E41" s="50">
        <v>16.899999999999999</v>
      </c>
      <c r="F41" s="16">
        <v>3.33</v>
      </c>
      <c r="G41" s="46">
        <f t="shared" ref="G41" si="2">E41+F41</f>
        <v>20.229999999999997</v>
      </c>
    </row>
    <row r="42" spans="1:7" x14ac:dyDescent="0.25">
      <c r="A42" s="10"/>
      <c r="B42" s="14" t="s">
        <v>45</v>
      </c>
      <c r="C42" s="12"/>
      <c r="D42" s="11"/>
      <c r="E42" s="26" t="s">
        <v>22</v>
      </c>
      <c r="F42" s="16">
        <v>3.33</v>
      </c>
      <c r="G42" s="26"/>
    </row>
    <row r="43" spans="1:7" ht="25.5" x14ac:dyDescent="0.25">
      <c r="A43" s="10"/>
      <c r="B43" s="11" t="s">
        <v>47</v>
      </c>
      <c r="C43" s="12" t="s">
        <v>10</v>
      </c>
      <c r="D43" s="11" t="s">
        <v>526</v>
      </c>
      <c r="E43" s="16">
        <v>3</v>
      </c>
      <c r="F43" s="16">
        <v>0</v>
      </c>
      <c r="G43" s="25">
        <v>3</v>
      </c>
    </row>
    <row r="44" spans="1:7" ht="153" x14ac:dyDescent="0.25">
      <c r="A44" s="10"/>
      <c r="B44" s="11" t="s">
        <v>48</v>
      </c>
      <c r="C44" s="12" t="s">
        <v>10</v>
      </c>
      <c r="D44" s="11" t="s">
        <v>528</v>
      </c>
      <c r="E44" s="42" t="s">
        <v>49</v>
      </c>
      <c r="F44" s="16" t="s">
        <v>50</v>
      </c>
      <c r="G44" s="25">
        <v>9</v>
      </c>
    </row>
    <row r="45" spans="1:7" ht="25.5" x14ac:dyDescent="0.25">
      <c r="A45" s="10"/>
      <c r="B45" s="11" t="s">
        <v>51</v>
      </c>
      <c r="C45" s="12" t="s">
        <v>10</v>
      </c>
      <c r="D45" s="11" t="s">
        <v>526</v>
      </c>
      <c r="E45" s="16">
        <v>0</v>
      </c>
      <c r="F45" s="16">
        <v>0</v>
      </c>
      <c r="G45" s="25">
        <v>0</v>
      </c>
    </row>
    <row r="46" spans="1:7" ht="25.5" x14ac:dyDescent="0.25">
      <c r="A46" s="10"/>
      <c r="B46" s="11" t="s">
        <v>52</v>
      </c>
      <c r="C46" s="12" t="s">
        <v>10</v>
      </c>
      <c r="D46" s="11" t="s">
        <v>529</v>
      </c>
      <c r="E46" s="16">
        <v>1</v>
      </c>
      <c r="F46" s="16">
        <v>0</v>
      </c>
      <c r="G46" s="25">
        <v>1</v>
      </c>
    </row>
    <row r="47" spans="1:7" ht="38.25" x14ac:dyDescent="0.25">
      <c r="A47" s="10"/>
      <c r="B47" s="11" t="s">
        <v>53</v>
      </c>
      <c r="C47" s="12" t="s">
        <v>10</v>
      </c>
      <c r="D47" s="11" t="s">
        <v>526</v>
      </c>
      <c r="E47" s="42" t="s">
        <v>54</v>
      </c>
      <c r="F47" s="16">
        <v>6</v>
      </c>
      <c r="G47" s="25">
        <v>10</v>
      </c>
    </row>
    <row r="48" spans="1:7" ht="25.5" x14ac:dyDescent="0.25">
      <c r="A48" s="10"/>
      <c r="B48" s="11" t="s">
        <v>55</v>
      </c>
      <c r="C48" s="12" t="s">
        <v>10</v>
      </c>
      <c r="D48" s="11" t="s">
        <v>56</v>
      </c>
      <c r="E48" s="13"/>
      <c r="F48" s="13"/>
      <c r="G48" s="27"/>
    </row>
    <row r="49" spans="1:7" x14ac:dyDescent="0.25">
      <c r="A49" s="10"/>
      <c r="B49" s="14" t="s">
        <v>57</v>
      </c>
      <c r="C49" s="12"/>
      <c r="D49" s="11"/>
      <c r="E49" s="16">
        <v>10</v>
      </c>
      <c r="F49" s="16">
        <v>2</v>
      </c>
      <c r="G49" s="25">
        <v>12</v>
      </c>
    </row>
    <row r="50" spans="1:7" x14ac:dyDescent="0.25">
      <c r="A50" s="10"/>
      <c r="B50" s="14" t="s">
        <v>58</v>
      </c>
      <c r="C50" s="12"/>
      <c r="D50" s="11"/>
      <c r="E50" s="51" t="s">
        <v>59</v>
      </c>
      <c r="F50" s="16">
        <v>1</v>
      </c>
      <c r="G50" s="25">
        <v>1</v>
      </c>
    </row>
    <row r="51" spans="1:7" ht="25.5" x14ac:dyDescent="0.25">
      <c r="A51" s="10"/>
      <c r="B51" s="11" t="s">
        <v>60</v>
      </c>
      <c r="C51" s="12" t="s">
        <v>10</v>
      </c>
      <c r="D51" s="11" t="s">
        <v>56</v>
      </c>
      <c r="E51" s="13"/>
      <c r="F51" s="13"/>
      <c r="G51" s="27"/>
    </row>
    <row r="52" spans="1:7" x14ac:dyDescent="0.25">
      <c r="A52" s="10"/>
      <c r="B52" s="14" t="s">
        <v>57</v>
      </c>
      <c r="C52" s="12"/>
      <c r="D52" s="11"/>
      <c r="E52" s="26" t="s">
        <v>22</v>
      </c>
      <c r="F52" s="26" t="s">
        <v>22</v>
      </c>
      <c r="G52" s="26" t="s">
        <v>22</v>
      </c>
    </row>
    <row r="53" spans="1:7" x14ac:dyDescent="0.25">
      <c r="A53" s="10"/>
      <c r="B53" s="14" t="s">
        <v>58</v>
      </c>
      <c r="C53" s="12"/>
      <c r="D53" s="11"/>
      <c r="E53" s="26" t="s">
        <v>22</v>
      </c>
      <c r="F53" s="26" t="s">
        <v>22</v>
      </c>
      <c r="G53" s="26" t="s">
        <v>22</v>
      </c>
    </row>
    <row r="54" spans="1:7" x14ac:dyDescent="0.25">
      <c r="A54" s="78" t="s">
        <v>61</v>
      </c>
      <c r="B54" s="78"/>
      <c r="C54" s="78"/>
      <c r="D54" s="78"/>
      <c r="E54" s="24"/>
      <c r="F54" s="24"/>
      <c r="G54" s="24"/>
    </row>
    <row r="55" spans="1:7" x14ac:dyDescent="0.25">
      <c r="A55" s="10"/>
      <c r="B55" s="11" t="s">
        <v>62</v>
      </c>
      <c r="C55" s="12" t="s">
        <v>10</v>
      </c>
      <c r="D55" s="11" t="s">
        <v>528</v>
      </c>
      <c r="E55" s="13"/>
      <c r="F55" s="52"/>
      <c r="G55" s="52"/>
    </row>
    <row r="56" spans="1:7" x14ac:dyDescent="0.25">
      <c r="A56" s="10"/>
      <c r="B56" s="14" t="s">
        <v>63</v>
      </c>
      <c r="C56" s="12"/>
      <c r="D56" s="11"/>
      <c r="E56" s="51" t="s">
        <v>59</v>
      </c>
      <c r="F56" s="52">
        <v>826931</v>
      </c>
      <c r="G56" s="53">
        <v>826931</v>
      </c>
    </row>
    <row r="57" spans="1:7" x14ac:dyDescent="0.25">
      <c r="A57" s="10"/>
      <c r="B57" s="14" t="s">
        <v>64</v>
      </c>
      <c r="C57" s="12"/>
      <c r="D57" s="11"/>
      <c r="E57" s="51" t="s">
        <v>59</v>
      </c>
      <c r="F57" s="20">
        <v>742442</v>
      </c>
      <c r="G57" s="28">
        <v>742442</v>
      </c>
    </row>
    <row r="58" spans="1:7" ht="25.5" x14ac:dyDescent="0.25">
      <c r="A58" s="10"/>
      <c r="B58" s="11" t="s">
        <v>65</v>
      </c>
      <c r="C58" s="12" t="s">
        <v>10</v>
      </c>
      <c r="D58" s="11" t="s">
        <v>528</v>
      </c>
      <c r="E58" s="13"/>
      <c r="F58" s="13"/>
      <c r="G58" s="27"/>
    </row>
    <row r="59" spans="1:7" x14ac:dyDescent="0.25">
      <c r="A59" s="10"/>
      <c r="B59" s="14" t="s">
        <v>63</v>
      </c>
      <c r="C59" s="12"/>
      <c r="D59" s="11"/>
      <c r="E59" s="51" t="s">
        <v>59</v>
      </c>
      <c r="F59" s="20">
        <v>84489</v>
      </c>
      <c r="G59" s="28">
        <v>84489</v>
      </c>
    </row>
    <row r="60" spans="1:7" x14ac:dyDescent="0.25">
      <c r="A60" s="10"/>
      <c r="B60" s="14" t="s">
        <v>64</v>
      </c>
      <c r="C60" s="12"/>
      <c r="D60" s="11"/>
      <c r="E60" s="51" t="s">
        <v>59</v>
      </c>
      <c r="F60" s="20">
        <v>256769</v>
      </c>
      <c r="G60" s="28">
        <v>256769</v>
      </c>
    </row>
    <row r="61" spans="1:7" ht="25.5" x14ac:dyDescent="0.25">
      <c r="A61" s="10"/>
      <c r="B61" s="11" t="s">
        <v>66</v>
      </c>
      <c r="C61" s="12" t="s">
        <v>10</v>
      </c>
      <c r="D61" s="11" t="s">
        <v>530</v>
      </c>
      <c r="E61" s="16"/>
      <c r="F61" s="16">
        <v>3678</v>
      </c>
      <c r="G61" s="46">
        <v>3678</v>
      </c>
    </row>
    <row r="62" spans="1:7" ht="114.75" x14ac:dyDescent="0.25">
      <c r="A62" s="10"/>
      <c r="B62" s="11" t="s">
        <v>67</v>
      </c>
      <c r="C62" s="12" t="s">
        <v>10</v>
      </c>
      <c r="D62" s="11" t="s">
        <v>526</v>
      </c>
      <c r="E62" s="50" t="s">
        <v>68</v>
      </c>
      <c r="F62" s="50" t="s">
        <v>69</v>
      </c>
      <c r="G62" s="46">
        <v>14</v>
      </c>
    </row>
    <row r="63" spans="1:7" ht="51" x14ac:dyDescent="0.25">
      <c r="A63" s="10"/>
      <c r="B63" s="11" t="s">
        <v>70</v>
      </c>
      <c r="C63" s="12" t="s">
        <v>8</v>
      </c>
      <c r="D63" s="11" t="s">
        <v>526</v>
      </c>
      <c r="E63" s="50" t="s">
        <v>71</v>
      </c>
      <c r="F63" s="50" t="s">
        <v>72</v>
      </c>
      <c r="G63" s="46">
        <v>41.6</v>
      </c>
    </row>
    <row r="64" spans="1:7" ht="127.5" x14ac:dyDescent="0.25">
      <c r="A64" s="10"/>
      <c r="B64" s="11" t="s">
        <v>73</v>
      </c>
      <c r="C64" s="12" t="s">
        <v>10</v>
      </c>
      <c r="D64" s="11" t="s">
        <v>526</v>
      </c>
      <c r="E64" s="16" t="s">
        <v>518</v>
      </c>
      <c r="F64" s="16" t="s">
        <v>74</v>
      </c>
      <c r="G64" s="25">
        <v>7</v>
      </c>
    </row>
    <row r="65" spans="1:7" ht="25.5" x14ac:dyDescent="0.25">
      <c r="A65" s="10"/>
      <c r="B65" s="18" t="s">
        <v>75</v>
      </c>
      <c r="C65" s="12" t="s">
        <v>10</v>
      </c>
      <c r="D65" s="11" t="s">
        <v>526</v>
      </c>
      <c r="E65" s="16">
        <v>0</v>
      </c>
      <c r="F65" s="16">
        <v>0</v>
      </c>
      <c r="G65" s="25">
        <v>0</v>
      </c>
    </row>
    <row r="66" spans="1:7" ht="175.5" customHeight="1" x14ac:dyDescent="0.25">
      <c r="A66" s="10"/>
      <c r="B66" s="18" t="s">
        <v>76</v>
      </c>
      <c r="C66" s="12" t="s">
        <v>10</v>
      </c>
      <c r="D66" s="11" t="s">
        <v>530</v>
      </c>
      <c r="E66" s="16" t="s">
        <v>519</v>
      </c>
      <c r="F66" s="16" t="s">
        <v>520</v>
      </c>
      <c r="G66" s="25">
        <v>14</v>
      </c>
    </row>
    <row r="67" spans="1:7" x14ac:dyDescent="0.25">
      <c r="A67" s="10"/>
      <c r="B67" s="11" t="s">
        <v>77</v>
      </c>
      <c r="C67" s="12" t="s">
        <v>10</v>
      </c>
      <c r="D67" s="11" t="s">
        <v>531</v>
      </c>
      <c r="E67" s="13"/>
      <c r="F67" s="13"/>
      <c r="G67" s="27"/>
    </row>
    <row r="68" spans="1:7" x14ac:dyDescent="0.25">
      <c r="A68" s="10"/>
      <c r="B68" s="14" t="s">
        <v>78</v>
      </c>
      <c r="C68" s="12"/>
      <c r="D68" s="11"/>
      <c r="E68" s="20">
        <v>8008748</v>
      </c>
      <c r="F68" s="20">
        <v>322887</v>
      </c>
      <c r="G68" s="28">
        <f>E68+F68</f>
        <v>8331635</v>
      </c>
    </row>
    <row r="69" spans="1:7" x14ac:dyDescent="0.25">
      <c r="A69" s="10"/>
      <c r="B69" s="14" t="s">
        <v>79</v>
      </c>
      <c r="C69" s="12"/>
      <c r="D69" s="11"/>
      <c r="E69" s="20">
        <v>168198</v>
      </c>
      <c r="F69" s="20">
        <v>72686</v>
      </c>
      <c r="G69" s="28">
        <f>E69+F69</f>
        <v>240884</v>
      </c>
    </row>
    <row r="70" spans="1:7" ht="25.5" x14ac:dyDescent="0.25">
      <c r="A70" s="88"/>
      <c r="B70" s="90" t="s">
        <v>80</v>
      </c>
      <c r="C70" s="92"/>
      <c r="D70" s="92"/>
      <c r="E70" s="30" t="s">
        <v>552</v>
      </c>
      <c r="F70" s="16" t="s">
        <v>555</v>
      </c>
      <c r="G70" s="82">
        <f>6334+664+2977+5598+3393+1429+1784+1214</f>
        <v>23393</v>
      </c>
    </row>
    <row r="71" spans="1:7" ht="25.5" x14ac:dyDescent="0.25">
      <c r="A71" s="97"/>
      <c r="B71" s="95"/>
      <c r="C71" s="96"/>
      <c r="D71" s="96"/>
      <c r="E71" s="30" t="s">
        <v>553</v>
      </c>
      <c r="F71" s="16" t="s">
        <v>556</v>
      </c>
      <c r="G71" s="83"/>
    </row>
    <row r="72" spans="1:7" ht="25.5" x14ac:dyDescent="0.25">
      <c r="A72" s="97"/>
      <c r="B72" s="95"/>
      <c r="C72" s="96"/>
      <c r="D72" s="96"/>
      <c r="E72" s="30" t="s">
        <v>554</v>
      </c>
      <c r="F72" s="16" t="s">
        <v>557</v>
      </c>
      <c r="G72" s="83"/>
    </row>
    <row r="73" spans="1:7" ht="25.5" x14ac:dyDescent="0.25">
      <c r="A73" s="97"/>
      <c r="B73" s="95"/>
      <c r="C73" s="96"/>
      <c r="D73" s="96"/>
      <c r="E73" s="30" t="s">
        <v>482</v>
      </c>
      <c r="F73" s="16" t="s">
        <v>558</v>
      </c>
      <c r="G73" s="84"/>
    </row>
    <row r="74" spans="1:7" ht="25.5" x14ac:dyDescent="0.25">
      <c r="A74" s="88"/>
      <c r="B74" s="90" t="s">
        <v>81</v>
      </c>
      <c r="C74" s="92"/>
      <c r="D74" s="92"/>
      <c r="E74" s="16" t="s">
        <v>559</v>
      </c>
      <c r="F74" s="16" t="s">
        <v>560</v>
      </c>
      <c r="G74" s="82">
        <f>1127+3714+600</f>
        <v>5441</v>
      </c>
    </row>
    <row r="75" spans="1:7" ht="25.5" x14ac:dyDescent="0.25">
      <c r="A75" s="89"/>
      <c r="B75" s="91"/>
      <c r="C75" s="93"/>
      <c r="D75" s="93"/>
      <c r="E75" s="30" t="s">
        <v>483</v>
      </c>
      <c r="F75" s="30"/>
      <c r="G75" s="84"/>
    </row>
    <row r="76" spans="1:7" x14ac:dyDescent="0.25">
      <c r="A76" s="10"/>
      <c r="B76" s="14" t="s">
        <v>82</v>
      </c>
      <c r="C76" s="12"/>
      <c r="D76" s="11"/>
      <c r="E76" s="16">
        <v>1182</v>
      </c>
      <c r="F76" s="16">
        <v>0</v>
      </c>
      <c r="G76" s="25">
        <f>E76+F76</f>
        <v>1182</v>
      </c>
    </row>
    <row r="77" spans="1:7" x14ac:dyDescent="0.25">
      <c r="A77" s="78" t="s">
        <v>83</v>
      </c>
      <c r="B77" s="78"/>
      <c r="C77" s="78"/>
      <c r="D77" s="78"/>
      <c r="E77" s="24"/>
      <c r="F77" s="24"/>
      <c r="G77" s="24"/>
    </row>
    <row r="78" spans="1:7" x14ac:dyDescent="0.25">
      <c r="A78" s="10"/>
      <c r="B78" s="11" t="s">
        <v>84</v>
      </c>
      <c r="C78" s="12" t="s">
        <v>10</v>
      </c>
      <c r="D78" s="11" t="s">
        <v>528</v>
      </c>
      <c r="E78" s="13">
        <v>25</v>
      </c>
      <c r="F78" s="13">
        <v>18</v>
      </c>
      <c r="G78" s="27">
        <f>E78+F78</f>
        <v>43</v>
      </c>
    </row>
    <row r="79" spans="1:7" ht="63.75" x14ac:dyDescent="0.25">
      <c r="A79" s="10"/>
      <c r="B79" s="14" t="s">
        <v>85</v>
      </c>
      <c r="C79" s="12"/>
      <c r="D79" s="11"/>
      <c r="E79" s="16" t="s">
        <v>571</v>
      </c>
      <c r="F79" s="16">
        <v>1</v>
      </c>
      <c r="G79" s="27">
        <v>10</v>
      </c>
    </row>
    <row r="80" spans="1:7" ht="25.5" x14ac:dyDescent="0.25">
      <c r="A80" s="10"/>
      <c r="B80" s="14" t="s">
        <v>86</v>
      </c>
      <c r="C80" s="12"/>
      <c r="D80" s="11"/>
      <c r="E80" s="16">
        <v>12</v>
      </c>
      <c r="F80" s="16">
        <v>12</v>
      </c>
      <c r="G80" s="27">
        <f t="shared" ref="G80" si="3">E80+F80</f>
        <v>24</v>
      </c>
    </row>
    <row r="81" spans="1:7" ht="114.75" x14ac:dyDescent="0.25">
      <c r="A81" s="10"/>
      <c r="B81" s="18" t="s">
        <v>87</v>
      </c>
      <c r="C81" s="12"/>
      <c r="D81" s="11"/>
      <c r="E81" s="16" t="s">
        <v>581</v>
      </c>
      <c r="F81" s="16" t="s">
        <v>582</v>
      </c>
      <c r="G81" s="25">
        <v>9</v>
      </c>
    </row>
    <row r="82" spans="1:7" ht="15.75" x14ac:dyDescent="0.25">
      <c r="A82" s="10"/>
      <c r="B82" s="11" t="s">
        <v>88</v>
      </c>
      <c r="C82" s="12" t="s">
        <v>89</v>
      </c>
      <c r="D82" s="11" t="s">
        <v>90</v>
      </c>
      <c r="E82" s="26" t="s">
        <v>22</v>
      </c>
      <c r="F82" s="26" t="s">
        <v>22</v>
      </c>
      <c r="G82" s="26" t="s">
        <v>22</v>
      </c>
    </row>
    <row r="83" spans="1:7" x14ac:dyDescent="0.25">
      <c r="A83" s="10"/>
      <c r="B83" s="14" t="s">
        <v>91</v>
      </c>
      <c r="C83" s="12"/>
      <c r="D83" s="11"/>
      <c r="E83" s="26" t="s">
        <v>22</v>
      </c>
      <c r="F83" s="26" t="s">
        <v>22</v>
      </c>
      <c r="G83" s="26" t="s">
        <v>22</v>
      </c>
    </row>
    <row r="84" spans="1:7" ht="25.5" x14ac:dyDescent="0.25">
      <c r="A84" s="10"/>
      <c r="B84" s="14" t="s">
        <v>92</v>
      </c>
      <c r="C84" s="12"/>
      <c r="D84" s="11"/>
      <c r="E84" s="26" t="s">
        <v>22</v>
      </c>
      <c r="F84" s="26" t="s">
        <v>22</v>
      </c>
      <c r="G84" s="26" t="s">
        <v>22</v>
      </c>
    </row>
    <row r="85" spans="1:7" x14ac:dyDescent="0.25">
      <c r="A85" s="10"/>
      <c r="B85" s="14" t="s">
        <v>93</v>
      </c>
      <c r="C85" s="12"/>
      <c r="D85" s="11"/>
      <c r="E85" s="26" t="s">
        <v>22</v>
      </c>
      <c r="F85" s="26" t="s">
        <v>22</v>
      </c>
      <c r="G85" s="26" t="s">
        <v>22</v>
      </c>
    </row>
    <row r="86" spans="1:7" x14ac:dyDescent="0.25">
      <c r="A86" s="10"/>
      <c r="B86" s="14" t="s">
        <v>94</v>
      </c>
      <c r="C86" s="12"/>
      <c r="D86" s="11"/>
      <c r="E86" s="26" t="s">
        <v>22</v>
      </c>
      <c r="F86" s="74" t="s">
        <v>607</v>
      </c>
      <c r="G86" s="26" t="s">
        <v>22</v>
      </c>
    </row>
    <row r="87" spans="1:7" ht="25.5" x14ac:dyDescent="0.25">
      <c r="A87" s="10"/>
      <c r="B87" s="11" t="s">
        <v>95</v>
      </c>
      <c r="C87" s="12" t="s">
        <v>89</v>
      </c>
      <c r="D87" s="11" t="s">
        <v>90</v>
      </c>
      <c r="E87" s="26" t="s">
        <v>22</v>
      </c>
      <c r="F87" s="74" t="s">
        <v>608</v>
      </c>
      <c r="G87" s="26" t="s">
        <v>22</v>
      </c>
    </row>
    <row r="88" spans="1:7" ht="51" x14ac:dyDescent="0.25">
      <c r="A88" s="10"/>
      <c r="B88" s="18" t="s">
        <v>96</v>
      </c>
      <c r="C88" s="12" t="s">
        <v>10</v>
      </c>
      <c r="D88" s="11" t="s">
        <v>526</v>
      </c>
      <c r="E88" s="50">
        <v>0</v>
      </c>
      <c r="F88" s="50" t="s">
        <v>595</v>
      </c>
      <c r="G88" s="25">
        <v>1</v>
      </c>
    </row>
    <row r="89" spans="1:7" ht="25.5" x14ac:dyDescent="0.25">
      <c r="A89" s="10"/>
      <c r="B89" s="18" t="s">
        <v>97</v>
      </c>
      <c r="C89" s="12" t="s">
        <v>98</v>
      </c>
      <c r="D89" s="11" t="s">
        <v>526</v>
      </c>
      <c r="E89" s="16">
        <v>0</v>
      </c>
      <c r="F89" s="72">
        <v>0</v>
      </c>
      <c r="G89" s="25">
        <f>E89</f>
        <v>0</v>
      </c>
    </row>
    <row r="90" spans="1:7" x14ac:dyDescent="0.25">
      <c r="A90" s="10"/>
      <c r="B90" s="18" t="s">
        <v>99</v>
      </c>
      <c r="C90" s="12" t="s">
        <v>100</v>
      </c>
      <c r="D90" s="11" t="s">
        <v>101</v>
      </c>
      <c r="E90" s="72">
        <f>E91+E92</f>
        <v>4.8824999999999994</v>
      </c>
      <c r="F90" s="26" t="s">
        <v>22</v>
      </c>
      <c r="G90" s="73">
        <f>E90</f>
        <v>4.8824999999999994</v>
      </c>
    </row>
    <row r="91" spans="1:7" x14ac:dyDescent="0.25">
      <c r="A91" s="69"/>
      <c r="B91" s="14" t="s">
        <v>601</v>
      </c>
      <c r="C91" s="71"/>
      <c r="D91" s="70"/>
      <c r="E91" s="72">
        <v>4.5324999999999998</v>
      </c>
      <c r="F91" s="26" t="s">
        <v>22</v>
      </c>
      <c r="G91" s="73">
        <f>E91</f>
        <v>4.5324999999999998</v>
      </c>
    </row>
    <row r="92" spans="1:7" x14ac:dyDescent="0.25">
      <c r="A92" s="69"/>
      <c r="B92" s="14" t="s">
        <v>602</v>
      </c>
      <c r="C92" s="71"/>
      <c r="D92" s="70"/>
      <c r="E92" s="72">
        <v>0.35</v>
      </c>
      <c r="F92" s="26" t="s">
        <v>22</v>
      </c>
      <c r="G92" s="26">
        <f>E92</f>
        <v>0.35</v>
      </c>
    </row>
    <row r="93" spans="1:7" x14ac:dyDescent="0.25">
      <c r="A93" s="78" t="s">
        <v>102</v>
      </c>
      <c r="B93" s="78"/>
      <c r="C93" s="78"/>
      <c r="D93" s="78"/>
      <c r="E93" s="24"/>
      <c r="F93" s="24"/>
      <c r="G93" s="24"/>
    </row>
    <row r="94" spans="1:7" ht="25.5" x14ac:dyDescent="0.25">
      <c r="A94" s="10"/>
      <c r="B94" s="31" t="s">
        <v>103</v>
      </c>
      <c r="C94" s="32" t="s">
        <v>104</v>
      </c>
      <c r="D94" s="18" t="s">
        <v>105</v>
      </c>
      <c r="E94" s="20">
        <v>479564.5</v>
      </c>
      <c r="F94" s="20">
        <v>132000</v>
      </c>
      <c r="G94" s="28">
        <f>E94+F94</f>
        <v>611564.5</v>
      </c>
    </row>
    <row r="95" spans="1:7" ht="38.25" x14ac:dyDescent="0.25">
      <c r="A95" s="10"/>
      <c r="B95" s="18" t="s">
        <v>106</v>
      </c>
      <c r="C95" s="12" t="s">
        <v>107</v>
      </c>
      <c r="D95" s="18" t="s">
        <v>105</v>
      </c>
      <c r="E95" s="20">
        <v>89418.54</v>
      </c>
      <c r="F95" s="20">
        <v>57600</v>
      </c>
      <c r="G95" s="28">
        <f t="shared" ref="G95:G97" si="4">E95+F95</f>
        <v>147018.53999999998</v>
      </c>
    </row>
    <row r="96" spans="1:7" ht="38.25" x14ac:dyDescent="0.25">
      <c r="A96" s="10"/>
      <c r="B96" s="18" t="s">
        <v>108</v>
      </c>
      <c r="C96" s="12" t="s">
        <v>109</v>
      </c>
      <c r="D96" s="18" t="s">
        <v>105</v>
      </c>
      <c r="E96" s="16">
        <v>205</v>
      </c>
      <c r="F96" s="16">
        <v>141</v>
      </c>
      <c r="G96" s="28">
        <f t="shared" si="4"/>
        <v>346</v>
      </c>
    </row>
    <row r="97" spans="1:7" ht="38.25" x14ac:dyDescent="0.25">
      <c r="A97" s="10"/>
      <c r="B97" s="18" t="s">
        <v>110</v>
      </c>
      <c r="C97" s="12" t="s">
        <v>10</v>
      </c>
      <c r="D97" s="18" t="s">
        <v>18</v>
      </c>
      <c r="E97" s="16">
        <v>19</v>
      </c>
      <c r="F97" s="16">
        <v>2</v>
      </c>
      <c r="G97" s="28">
        <f t="shared" si="4"/>
        <v>21</v>
      </c>
    </row>
    <row r="98" spans="1:7" x14ac:dyDescent="0.25">
      <c r="A98" s="78" t="s">
        <v>111</v>
      </c>
      <c r="B98" s="78"/>
      <c r="C98" s="78"/>
      <c r="D98" s="78"/>
      <c r="E98" s="24"/>
      <c r="F98" s="24"/>
      <c r="G98" s="24"/>
    </row>
    <row r="99" spans="1:7" x14ac:dyDescent="0.25">
      <c r="A99" s="10"/>
      <c r="B99" s="11" t="s">
        <v>112</v>
      </c>
      <c r="C99" s="12" t="s">
        <v>10</v>
      </c>
      <c r="D99" s="11" t="s">
        <v>113</v>
      </c>
      <c r="E99" s="16">
        <v>92</v>
      </c>
      <c r="F99" s="16">
        <v>48</v>
      </c>
      <c r="G99" s="25">
        <f>E99+F99</f>
        <v>140</v>
      </c>
    </row>
    <row r="100" spans="1:7" x14ac:dyDescent="0.25">
      <c r="A100" s="10"/>
      <c r="B100" s="11" t="s">
        <v>114</v>
      </c>
      <c r="C100" s="12" t="s">
        <v>10</v>
      </c>
      <c r="D100" s="11" t="s">
        <v>113</v>
      </c>
      <c r="E100" s="16">
        <v>1146</v>
      </c>
      <c r="F100" s="16">
        <v>671</v>
      </c>
      <c r="G100" s="46">
        <f t="shared" ref="G100:G103" si="5">E100+F100</f>
        <v>1817</v>
      </c>
    </row>
    <row r="101" spans="1:7" x14ac:dyDescent="0.25">
      <c r="A101" s="10"/>
      <c r="B101" s="18" t="s">
        <v>115</v>
      </c>
      <c r="C101" s="12" t="s">
        <v>10</v>
      </c>
      <c r="D101" s="11" t="s">
        <v>116</v>
      </c>
      <c r="E101" s="16"/>
      <c r="F101" s="16"/>
      <c r="G101" s="46">
        <v>408</v>
      </c>
    </row>
    <row r="102" spans="1:7" x14ac:dyDescent="0.25">
      <c r="A102" s="10"/>
      <c r="B102" s="18" t="s">
        <v>117</v>
      </c>
      <c r="C102" s="12" t="s">
        <v>17</v>
      </c>
      <c r="D102" s="11" t="s">
        <v>116</v>
      </c>
      <c r="E102" s="16"/>
      <c r="F102" s="16"/>
      <c r="G102" s="46">
        <v>3</v>
      </c>
    </row>
    <row r="103" spans="1:7" x14ac:dyDescent="0.25">
      <c r="A103" s="10"/>
      <c r="B103" s="18" t="s">
        <v>118</v>
      </c>
      <c r="C103" s="12" t="s">
        <v>10</v>
      </c>
      <c r="D103" s="11" t="s">
        <v>528</v>
      </c>
      <c r="E103" s="16">
        <v>0</v>
      </c>
      <c r="F103" s="16">
        <v>0</v>
      </c>
      <c r="G103" s="46">
        <f t="shared" si="5"/>
        <v>0</v>
      </c>
    </row>
    <row r="104" spans="1:7" ht="25.5" x14ac:dyDescent="0.25">
      <c r="A104" s="10"/>
      <c r="B104" s="18" t="s">
        <v>119</v>
      </c>
      <c r="C104" s="12" t="s">
        <v>10</v>
      </c>
      <c r="D104" s="11" t="s">
        <v>532</v>
      </c>
      <c r="E104" s="16">
        <v>2</v>
      </c>
      <c r="F104" s="26" t="s">
        <v>22</v>
      </c>
      <c r="G104" s="46">
        <v>2</v>
      </c>
    </row>
    <row r="105" spans="1:7" ht="25.5" x14ac:dyDescent="0.25">
      <c r="A105" s="10"/>
      <c r="B105" s="18" t="s">
        <v>120</v>
      </c>
      <c r="C105" s="12" t="s">
        <v>10</v>
      </c>
      <c r="D105" s="11" t="s">
        <v>532</v>
      </c>
      <c r="E105" s="16">
        <v>9</v>
      </c>
      <c r="F105" s="26" t="s">
        <v>22</v>
      </c>
      <c r="G105" s="46">
        <v>9</v>
      </c>
    </row>
    <row r="106" spans="1:7" ht="25.5" x14ac:dyDescent="0.25">
      <c r="A106" s="10"/>
      <c r="B106" s="18" t="s">
        <v>121</v>
      </c>
      <c r="C106" s="12" t="s">
        <v>10</v>
      </c>
      <c r="D106" s="11" t="s">
        <v>532</v>
      </c>
      <c r="E106" s="16">
        <v>111</v>
      </c>
      <c r="F106" s="26" t="s">
        <v>22</v>
      </c>
      <c r="G106" s="46">
        <v>111</v>
      </c>
    </row>
    <row r="107" spans="1:7" x14ac:dyDescent="0.25">
      <c r="A107" s="10"/>
      <c r="B107" s="18" t="s">
        <v>122</v>
      </c>
      <c r="C107" s="12" t="s">
        <v>10</v>
      </c>
      <c r="D107" s="11" t="s">
        <v>532</v>
      </c>
      <c r="E107" s="16">
        <v>2</v>
      </c>
      <c r="F107" s="26" t="s">
        <v>22</v>
      </c>
      <c r="G107" s="46">
        <v>2</v>
      </c>
    </row>
    <row r="108" spans="1:7" ht="25.5" x14ac:dyDescent="0.25">
      <c r="A108" s="10"/>
      <c r="B108" s="18" t="s">
        <v>123</v>
      </c>
      <c r="C108" s="12" t="s">
        <v>10</v>
      </c>
      <c r="D108" s="11" t="s">
        <v>532</v>
      </c>
      <c r="E108" s="16">
        <v>371</v>
      </c>
      <c r="F108" s="26" t="s">
        <v>22</v>
      </c>
      <c r="G108" s="46">
        <v>371</v>
      </c>
    </row>
    <row r="109" spans="1:7" ht="38.25" x14ac:dyDescent="0.25">
      <c r="A109" s="10"/>
      <c r="B109" s="18" t="s">
        <v>124</v>
      </c>
      <c r="C109" s="12" t="s">
        <v>10</v>
      </c>
      <c r="D109" s="11" t="s">
        <v>528</v>
      </c>
      <c r="E109" s="16">
        <v>1</v>
      </c>
      <c r="F109" s="16">
        <v>0</v>
      </c>
      <c r="G109" s="25">
        <v>1</v>
      </c>
    </row>
    <row r="110" spans="1:7" ht="51" x14ac:dyDescent="0.25">
      <c r="A110" s="10"/>
      <c r="B110" s="18" t="s">
        <v>125</v>
      </c>
      <c r="C110" s="12" t="s">
        <v>8</v>
      </c>
      <c r="D110" s="11" t="s">
        <v>526</v>
      </c>
      <c r="E110" s="16" t="s">
        <v>572</v>
      </c>
      <c r="F110" s="16">
        <v>0</v>
      </c>
      <c r="G110" s="25">
        <f>2.335+0.28+0.81</f>
        <v>3.4250000000000003</v>
      </c>
    </row>
    <row r="111" spans="1:7" ht="89.25" x14ac:dyDescent="0.25">
      <c r="A111" s="10"/>
      <c r="B111" s="18" t="s">
        <v>126</v>
      </c>
      <c r="C111" s="12" t="s">
        <v>8</v>
      </c>
      <c r="D111" s="11" t="s">
        <v>524</v>
      </c>
      <c r="E111" s="16" t="s">
        <v>573</v>
      </c>
      <c r="F111" s="16">
        <v>0</v>
      </c>
      <c r="G111" s="25">
        <f>1.753+0.785</f>
        <v>2.5379999999999998</v>
      </c>
    </row>
    <row r="112" spans="1:7" ht="76.5" x14ac:dyDescent="0.25">
      <c r="A112" s="10"/>
      <c r="B112" s="18" t="s">
        <v>127</v>
      </c>
      <c r="C112" s="12" t="s">
        <v>8</v>
      </c>
      <c r="D112" s="11" t="s">
        <v>524</v>
      </c>
      <c r="E112" s="17" t="s">
        <v>574</v>
      </c>
      <c r="F112" s="16">
        <v>3.4293999999999998</v>
      </c>
      <c r="G112" s="25">
        <f>1.207</f>
        <v>1.2070000000000001</v>
      </c>
    </row>
    <row r="113" spans="1:7" ht="25.5" x14ac:dyDescent="0.25">
      <c r="A113" s="10"/>
      <c r="B113" s="18" t="s">
        <v>128</v>
      </c>
      <c r="C113" s="12" t="s">
        <v>10</v>
      </c>
      <c r="D113" s="11" t="s">
        <v>524</v>
      </c>
      <c r="E113" s="16">
        <v>0</v>
      </c>
      <c r="F113" s="16">
        <v>0</v>
      </c>
      <c r="G113" s="25">
        <v>0</v>
      </c>
    </row>
    <row r="114" spans="1:7" ht="25.5" x14ac:dyDescent="0.25">
      <c r="A114" s="10"/>
      <c r="B114" s="18" t="s">
        <v>129</v>
      </c>
      <c r="C114" s="12" t="s">
        <v>10</v>
      </c>
      <c r="D114" s="11" t="s">
        <v>526</v>
      </c>
      <c r="E114" s="16" t="s">
        <v>575</v>
      </c>
      <c r="F114" s="16">
        <v>0</v>
      </c>
      <c r="G114" s="25">
        <v>49</v>
      </c>
    </row>
    <row r="115" spans="1:7" ht="25.5" x14ac:dyDescent="0.25">
      <c r="A115" s="10"/>
      <c r="B115" s="18" t="s">
        <v>130</v>
      </c>
      <c r="C115" s="12" t="s">
        <v>10</v>
      </c>
      <c r="D115" s="11" t="s">
        <v>528</v>
      </c>
      <c r="E115" s="42" t="s">
        <v>131</v>
      </c>
      <c r="F115" s="42">
        <v>0</v>
      </c>
      <c r="G115" s="25">
        <v>1</v>
      </c>
    </row>
    <row r="116" spans="1:7" x14ac:dyDescent="0.25">
      <c r="A116" s="78" t="s">
        <v>132</v>
      </c>
      <c r="B116" s="78"/>
      <c r="C116" s="78"/>
      <c r="D116" s="78"/>
      <c r="E116" s="24"/>
      <c r="F116" s="24"/>
      <c r="G116" s="24"/>
    </row>
    <row r="117" spans="1:7" x14ac:dyDescent="0.25">
      <c r="A117" s="10"/>
      <c r="B117" s="11" t="s">
        <v>133</v>
      </c>
      <c r="C117" s="12" t="s">
        <v>10</v>
      </c>
      <c r="D117" s="11" t="s">
        <v>134</v>
      </c>
      <c r="E117" s="13"/>
      <c r="F117" s="13"/>
      <c r="G117" s="27"/>
    </row>
    <row r="118" spans="1:7" x14ac:dyDescent="0.25">
      <c r="A118" s="10"/>
      <c r="B118" s="14" t="s">
        <v>135</v>
      </c>
      <c r="C118" s="12"/>
      <c r="D118" s="11"/>
      <c r="E118" s="16">
        <v>1988</v>
      </c>
      <c r="F118" s="16"/>
      <c r="G118" s="25">
        <f>E118</f>
        <v>1988</v>
      </c>
    </row>
    <row r="119" spans="1:7" x14ac:dyDescent="0.25">
      <c r="A119" s="10"/>
      <c r="B119" s="14" t="s">
        <v>136</v>
      </c>
      <c r="C119" s="12"/>
      <c r="D119" s="11"/>
      <c r="E119" s="16"/>
      <c r="F119" s="16">
        <v>446</v>
      </c>
      <c r="G119" s="25">
        <f>F119</f>
        <v>446</v>
      </c>
    </row>
    <row r="120" spans="1:7" x14ac:dyDescent="0.25">
      <c r="A120" s="10"/>
      <c r="B120" s="14" t="s">
        <v>137</v>
      </c>
      <c r="C120" s="12"/>
      <c r="D120" s="11"/>
      <c r="E120" s="16">
        <v>399</v>
      </c>
      <c r="F120" s="16"/>
      <c r="G120" s="25">
        <f>E120</f>
        <v>399</v>
      </c>
    </row>
    <row r="121" spans="1:7" x14ac:dyDescent="0.25">
      <c r="A121" s="10"/>
      <c r="B121" s="11" t="s">
        <v>138</v>
      </c>
      <c r="C121" s="12" t="s">
        <v>10</v>
      </c>
      <c r="D121" s="11" t="s">
        <v>139</v>
      </c>
      <c r="E121" s="13"/>
      <c r="F121" s="13"/>
      <c r="G121" s="27"/>
    </row>
    <row r="122" spans="1:7" x14ac:dyDescent="0.25">
      <c r="A122" s="10"/>
      <c r="B122" s="14" t="s">
        <v>140</v>
      </c>
      <c r="C122" s="12"/>
      <c r="D122" s="11"/>
      <c r="E122" s="16">
        <v>383</v>
      </c>
      <c r="F122" s="16"/>
      <c r="G122" s="25">
        <f>E122</f>
        <v>383</v>
      </c>
    </row>
    <row r="123" spans="1:7" x14ac:dyDescent="0.25">
      <c r="A123" s="10"/>
      <c r="B123" s="14" t="s">
        <v>141</v>
      </c>
      <c r="C123" s="12"/>
      <c r="D123" s="11"/>
      <c r="E123" s="16">
        <v>200</v>
      </c>
      <c r="F123" s="16"/>
      <c r="G123" s="25">
        <f>E123</f>
        <v>200</v>
      </c>
    </row>
    <row r="124" spans="1:7" x14ac:dyDescent="0.25">
      <c r="A124" s="10"/>
      <c r="B124" s="14" t="s">
        <v>142</v>
      </c>
      <c r="C124" s="12"/>
      <c r="D124" s="11"/>
      <c r="E124" s="16"/>
      <c r="F124" s="16">
        <v>253</v>
      </c>
      <c r="G124" s="25">
        <f>F124</f>
        <v>253</v>
      </c>
    </row>
    <row r="125" spans="1:7" x14ac:dyDescent="0.25">
      <c r="A125" s="10"/>
      <c r="B125" s="14" t="s">
        <v>143</v>
      </c>
      <c r="C125" s="12"/>
      <c r="D125" s="11"/>
      <c r="E125" s="16"/>
      <c r="F125" s="16">
        <v>196</v>
      </c>
      <c r="G125" s="25">
        <f>F125</f>
        <v>196</v>
      </c>
    </row>
    <row r="126" spans="1:7" x14ac:dyDescent="0.25">
      <c r="A126" s="10"/>
      <c r="B126" s="14" t="s">
        <v>144</v>
      </c>
      <c r="C126" s="12"/>
      <c r="D126" s="11"/>
      <c r="E126" s="16">
        <v>114</v>
      </c>
      <c r="F126" s="16"/>
      <c r="G126" s="25">
        <f>E126</f>
        <v>114</v>
      </c>
    </row>
    <row r="127" spans="1:7" x14ac:dyDescent="0.25">
      <c r="A127" s="10"/>
      <c r="B127" s="14" t="s">
        <v>145</v>
      </c>
      <c r="C127" s="12"/>
      <c r="D127" s="11"/>
      <c r="E127" s="16">
        <v>135</v>
      </c>
      <c r="F127" s="16"/>
      <c r="G127" s="25">
        <f>E127</f>
        <v>135</v>
      </c>
    </row>
    <row r="128" spans="1:7" x14ac:dyDescent="0.25">
      <c r="A128" s="10"/>
      <c r="B128" s="14" t="s">
        <v>137</v>
      </c>
      <c r="C128" s="12"/>
      <c r="D128" s="11"/>
      <c r="E128" s="16">
        <v>49</v>
      </c>
      <c r="F128" s="16"/>
      <c r="G128" s="25">
        <f>E128</f>
        <v>49</v>
      </c>
    </row>
    <row r="129" spans="1:7" x14ac:dyDescent="0.25">
      <c r="A129" s="10"/>
      <c r="B129" s="14" t="s">
        <v>146</v>
      </c>
      <c r="C129" s="12"/>
      <c r="D129" s="11"/>
      <c r="E129" s="16">
        <v>34</v>
      </c>
      <c r="F129" s="16"/>
      <c r="G129" s="25">
        <f>E129</f>
        <v>34</v>
      </c>
    </row>
    <row r="130" spans="1:7" x14ac:dyDescent="0.25">
      <c r="A130" s="10"/>
      <c r="B130" s="14" t="s">
        <v>135</v>
      </c>
      <c r="C130" s="12"/>
      <c r="D130" s="11"/>
      <c r="E130" s="16">
        <v>96</v>
      </c>
      <c r="F130" s="16"/>
      <c r="G130" s="25">
        <f>E130</f>
        <v>96</v>
      </c>
    </row>
    <row r="131" spans="1:7" x14ac:dyDescent="0.25">
      <c r="A131" s="56"/>
      <c r="B131" s="14" t="s">
        <v>597</v>
      </c>
      <c r="C131" s="58"/>
      <c r="D131" s="57"/>
      <c r="E131" s="54"/>
      <c r="F131" s="54">
        <v>6</v>
      </c>
      <c r="G131" s="55">
        <f>F131</f>
        <v>6</v>
      </c>
    </row>
    <row r="132" spans="1:7" x14ac:dyDescent="0.25">
      <c r="A132" s="47"/>
      <c r="B132" s="14" t="s">
        <v>593</v>
      </c>
      <c r="C132" s="49"/>
      <c r="D132" s="48"/>
      <c r="E132" s="50"/>
      <c r="F132" s="50">
        <v>3</v>
      </c>
      <c r="G132" s="46">
        <f>F132</f>
        <v>3</v>
      </c>
    </row>
    <row r="133" spans="1:7" ht="25.5" x14ac:dyDescent="0.25">
      <c r="A133" s="10"/>
      <c r="B133" s="11" t="s">
        <v>147</v>
      </c>
      <c r="C133" s="12" t="s">
        <v>10</v>
      </c>
      <c r="D133" s="11" t="s">
        <v>533</v>
      </c>
      <c r="E133" s="16">
        <v>6</v>
      </c>
      <c r="F133" s="16">
        <v>4</v>
      </c>
      <c r="G133" s="25">
        <f>E133+F133</f>
        <v>10</v>
      </c>
    </row>
    <row r="134" spans="1:7" ht="25.5" x14ac:dyDescent="0.25">
      <c r="A134" s="10"/>
      <c r="B134" s="11" t="s">
        <v>148</v>
      </c>
      <c r="C134" s="12" t="s">
        <v>10</v>
      </c>
      <c r="D134" s="11" t="s">
        <v>149</v>
      </c>
      <c r="E134" s="13"/>
      <c r="F134" s="13"/>
      <c r="G134" s="27"/>
    </row>
    <row r="135" spans="1:7" x14ac:dyDescent="0.25">
      <c r="A135" s="10"/>
      <c r="B135" s="14" t="s">
        <v>150</v>
      </c>
      <c r="C135" s="12"/>
      <c r="D135" s="11"/>
      <c r="E135" s="16">
        <v>564</v>
      </c>
      <c r="F135" s="16"/>
      <c r="G135" s="25">
        <f>E135</f>
        <v>564</v>
      </c>
    </row>
    <row r="136" spans="1:7" x14ac:dyDescent="0.25">
      <c r="A136" s="10"/>
      <c r="B136" s="14" t="s">
        <v>151</v>
      </c>
      <c r="C136" s="12"/>
      <c r="D136" s="11"/>
      <c r="E136" s="16"/>
      <c r="F136" s="16">
        <v>142</v>
      </c>
      <c r="G136" s="25">
        <f>F136</f>
        <v>142</v>
      </c>
    </row>
    <row r="137" spans="1:7" x14ac:dyDescent="0.25">
      <c r="A137" s="10"/>
      <c r="B137" s="14" t="s">
        <v>152</v>
      </c>
      <c r="C137" s="12"/>
      <c r="D137" s="11"/>
      <c r="E137" s="16">
        <v>504</v>
      </c>
      <c r="F137" s="16"/>
      <c r="G137" s="25">
        <f>E137</f>
        <v>504</v>
      </c>
    </row>
    <row r="138" spans="1:7" ht="25.5" x14ac:dyDescent="0.25">
      <c r="A138" s="10"/>
      <c r="B138" s="11" t="s">
        <v>153</v>
      </c>
      <c r="C138" s="12" t="s">
        <v>10</v>
      </c>
      <c r="D138" s="11" t="s">
        <v>533</v>
      </c>
      <c r="E138" s="16">
        <v>1</v>
      </c>
      <c r="F138" s="16">
        <v>0</v>
      </c>
      <c r="G138" s="25">
        <f t="shared" ref="G138:G143" si="6">E138+F138</f>
        <v>1</v>
      </c>
    </row>
    <row r="139" spans="1:7" ht="63.75" x14ac:dyDescent="0.25">
      <c r="A139" s="10"/>
      <c r="B139" s="11" t="s">
        <v>154</v>
      </c>
      <c r="C139" s="12" t="s">
        <v>10</v>
      </c>
      <c r="D139" s="11" t="s">
        <v>533</v>
      </c>
      <c r="E139" s="16">
        <v>244</v>
      </c>
      <c r="F139" s="16">
        <v>29</v>
      </c>
      <c r="G139" s="25">
        <f t="shared" si="6"/>
        <v>273</v>
      </c>
    </row>
    <row r="140" spans="1:7" x14ac:dyDescent="0.25">
      <c r="A140" s="10"/>
      <c r="B140" s="11" t="s">
        <v>138</v>
      </c>
      <c r="C140" s="12" t="s">
        <v>10</v>
      </c>
      <c r="D140" s="11" t="s">
        <v>139</v>
      </c>
      <c r="E140" s="16">
        <f>SUM(E141:E143)</f>
        <v>1123</v>
      </c>
      <c r="F140" s="50">
        <f>SUM(F141:F143)</f>
        <v>533</v>
      </c>
      <c r="G140" s="46">
        <f t="shared" si="6"/>
        <v>1656</v>
      </c>
    </row>
    <row r="141" spans="1:7" ht="25.5" x14ac:dyDescent="0.25">
      <c r="A141" s="10"/>
      <c r="B141" s="14" t="s">
        <v>155</v>
      </c>
      <c r="C141" s="12"/>
      <c r="D141" s="11"/>
      <c r="E141" s="16">
        <v>681</v>
      </c>
      <c r="F141" s="16">
        <v>451</v>
      </c>
      <c r="G141" s="46">
        <f t="shared" si="6"/>
        <v>1132</v>
      </c>
    </row>
    <row r="142" spans="1:7" ht="25.5" x14ac:dyDescent="0.25">
      <c r="A142" s="10"/>
      <c r="B142" s="14" t="s">
        <v>156</v>
      </c>
      <c r="C142" s="12"/>
      <c r="D142" s="11"/>
      <c r="E142" s="16">
        <v>386</v>
      </c>
      <c r="F142" s="16">
        <v>41</v>
      </c>
      <c r="G142" s="46">
        <f t="shared" si="6"/>
        <v>427</v>
      </c>
    </row>
    <row r="143" spans="1:7" x14ac:dyDescent="0.25">
      <c r="A143" s="10"/>
      <c r="B143" s="14" t="s">
        <v>157</v>
      </c>
      <c r="C143" s="12"/>
      <c r="D143" s="11"/>
      <c r="E143" s="16">
        <v>56</v>
      </c>
      <c r="F143" s="16">
        <v>41</v>
      </c>
      <c r="G143" s="46">
        <f t="shared" si="6"/>
        <v>97</v>
      </c>
    </row>
    <row r="144" spans="1:7" x14ac:dyDescent="0.25">
      <c r="A144" s="85"/>
      <c r="B144" s="86" t="s">
        <v>158</v>
      </c>
      <c r="C144" s="87" t="s">
        <v>10</v>
      </c>
      <c r="D144" s="86" t="s">
        <v>134</v>
      </c>
      <c r="E144" s="16" t="s">
        <v>599</v>
      </c>
      <c r="F144" s="80"/>
      <c r="G144" s="81">
        <v>1038</v>
      </c>
    </row>
    <row r="145" spans="1:7" x14ac:dyDescent="0.25">
      <c r="A145" s="85"/>
      <c r="B145" s="86"/>
      <c r="C145" s="87"/>
      <c r="D145" s="86"/>
      <c r="E145" s="16" t="s">
        <v>594</v>
      </c>
      <c r="F145" s="80"/>
      <c r="G145" s="81"/>
    </row>
    <row r="146" spans="1:7" ht="191.25" x14ac:dyDescent="0.25">
      <c r="A146" s="10"/>
      <c r="B146" s="11" t="s">
        <v>159</v>
      </c>
      <c r="C146" s="12" t="s">
        <v>160</v>
      </c>
      <c r="D146" s="11" t="s">
        <v>161</v>
      </c>
      <c r="E146" s="16" t="s">
        <v>484</v>
      </c>
      <c r="F146" s="16" t="s">
        <v>522</v>
      </c>
      <c r="G146" s="25">
        <v>25</v>
      </c>
    </row>
    <row r="147" spans="1:7" ht="114.75" x14ac:dyDescent="0.25">
      <c r="A147" s="10"/>
      <c r="B147" s="11" t="s">
        <v>162</v>
      </c>
      <c r="C147" s="12" t="s">
        <v>160</v>
      </c>
      <c r="D147" s="11" t="s">
        <v>152</v>
      </c>
      <c r="E147" s="50" t="s">
        <v>600</v>
      </c>
      <c r="F147" s="50" t="s">
        <v>59</v>
      </c>
      <c r="G147" s="46">
        <v>22</v>
      </c>
    </row>
    <row r="148" spans="1:7" ht="25.5" x14ac:dyDescent="0.25">
      <c r="A148" s="10"/>
      <c r="B148" s="11" t="s">
        <v>163</v>
      </c>
      <c r="C148" s="12" t="s">
        <v>10</v>
      </c>
      <c r="D148" s="11" t="s">
        <v>164</v>
      </c>
      <c r="E148" s="13"/>
      <c r="F148" s="13"/>
      <c r="G148" s="27"/>
    </row>
    <row r="149" spans="1:7" x14ac:dyDescent="0.25">
      <c r="A149" s="10"/>
      <c r="B149" s="14" t="s">
        <v>165</v>
      </c>
      <c r="C149" s="12"/>
      <c r="D149" s="11"/>
      <c r="E149" s="16">
        <v>40</v>
      </c>
      <c r="F149" s="16">
        <v>20</v>
      </c>
      <c r="G149" s="25">
        <f>E149+F149</f>
        <v>60</v>
      </c>
    </row>
    <row r="150" spans="1:7" x14ac:dyDescent="0.25">
      <c r="A150" s="10"/>
      <c r="B150" s="14" t="s">
        <v>166</v>
      </c>
      <c r="C150" s="12"/>
      <c r="D150" s="11"/>
      <c r="E150" s="16">
        <v>51</v>
      </c>
      <c r="F150" s="16">
        <v>33</v>
      </c>
      <c r="G150" s="46">
        <f t="shared" ref="G150:G152" si="7">E150+F150</f>
        <v>84</v>
      </c>
    </row>
    <row r="151" spans="1:7" x14ac:dyDescent="0.25">
      <c r="A151" s="10"/>
      <c r="B151" s="14" t="s">
        <v>167</v>
      </c>
      <c r="C151" s="12"/>
      <c r="D151" s="11"/>
      <c r="E151" s="16">
        <v>23</v>
      </c>
      <c r="F151" s="16">
        <v>0</v>
      </c>
      <c r="G151" s="46">
        <f t="shared" si="7"/>
        <v>23</v>
      </c>
    </row>
    <row r="152" spans="1:7" x14ac:dyDescent="0.25">
      <c r="A152" s="10"/>
      <c r="B152" s="14" t="s">
        <v>168</v>
      </c>
      <c r="C152" s="12"/>
      <c r="D152" s="11"/>
      <c r="E152" s="16">
        <v>479</v>
      </c>
      <c r="F152" s="16">
        <v>280</v>
      </c>
      <c r="G152" s="46">
        <f t="shared" si="7"/>
        <v>759</v>
      </c>
    </row>
    <row r="153" spans="1:7" ht="38.25" x14ac:dyDescent="0.25">
      <c r="A153" s="10"/>
      <c r="B153" s="11" t="s">
        <v>169</v>
      </c>
      <c r="C153" s="12" t="s">
        <v>10</v>
      </c>
      <c r="D153" s="11" t="s">
        <v>170</v>
      </c>
      <c r="E153" s="16">
        <v>29</v>
      </c>
      <c r="F153" s="16">
        <v>12</v>
      </c>
      <c r="G153" s="25">
        <f>E153+F153</f>
        <v>41</v>
      </c>
    </row>
    <row r="154" spans="1:7" ht="38.25" x14ac:dyDescent="0.25">
      <c r="A154" s="10"/>
      <c r="B154" s="11" t="s">
        <v>171</v>
      </c>
      <c r="C154" s="12" t="s">
        <v>10</v>
      </c>
      <c r="D154" s="11" t="s">
        <v>161</v>
      </c>
      <c r="E154" s="16">
        <v>13</v>
      </c>
      <c r="F154" s="16">
        <v>3</v>
      </c>
      <c r="G154" s="46">
        <f>E154+F154</f>
        <v>16</v>
      </c>
    </row>
    <row r="155" spans="1:7" ht="25.5" x14ac:dyDescent="0.25">
      <c r="A155" s="10"/>
      <c r="B155" s="11" t="s">
        <v>172</v>
      </c>
      <c r="C155" s="12" t="s">
        <v>10</v>
      </c>
      <c r="D155" s="11" t="s">
        <v>533</v>
      </c>
      <c r="E155" s="16">
        <v>0</v>
      </c>
      <c r="F155" s="16">
        <v>0</v>
      </c>
      <c r="G155" s="25">
        <v>0</v>
      </c>
    </row>
    <row r="156" spans="1:7" ht="25.5" x14ac:dyDescent="0.25">
      <c r="A156" s="10"/>
      <c r="B156" s="11" t="s">
        <v>173</v>
      </c>
      <c r="C156" s="12" t="s">
        <v>10</v>
      </c>
      <c r="D156" s="11" t="s">
        <v>533</v>
      </c>
      <c r="E156" s="16">
        <v>1</v>
      </c>
      <c r="F156" s="16">
        <v>8</v>
      </c>
      <c r="G156" s="46">
        <v>9</v>
      </c>
    </row>
    <row r="157" spans="1:7" x14ac:dyDescent="0.25">
      <c r="A157" s="10"/>
      <c r="B157" s="14" t="s">
        <v>174</v>
      </c>
      <c r="C157" s="12"/>
      <c r="D157" s="11"/>
      <c r="E157" s="68">
        <v>0</v>
      </c>
      <c r="F157" s="16">
        <v>1</v>
      </c>
      <c r="G157" s="46">
        <v>1</v>
      </c>
    </row>
    <row r="158" spans="1:7" x14ac:dyDescent="0.25">
      <c r="A158" s="10"/>
      <c r="B158" s="14" t="s">
        <v>175</v>
      </c>
      <c r="C158" s="12"/>
      <c r="D158" s="11"/>
      <c r="E158" s="68">
        <v>0</v>
      </c>
      <c r="F158" s="16">
        <v>0</v>
      </c>
      <c r="G158" s="25">
        <v>0</v>
      </c>
    </row>
    <row r="159" spans="1:7" ht="102" x14ac:dyDescent="0.25">
      <c r="A159" s="10"/>
      <c r="B159" s="14" t="s">
        <v>176</v>
      </c>
      <c r="C159" s="12"/>
      <c r="D159" s="11"/>
      <c r="E159" s="68" t="s">
        <v>598</v>
      </c>
      <c r="F159" s="16" t="s">
        <v>585</v>
      </c>
      <c r="G159" s="25">
        <v>8</v>
      </c>
    </row>
    <row r="160" spans="1:7" ht="25.5" x14ac:dyDescent="0.25">
      <c r="A160" s="10"/>
      <c r="B160" s="11" t="s">
        <v>177</v>
      </c>
      <c r="C160" s="12" t="s">
        <v>10</v>
      </c>
      <c r="D160" s="11" t="s">
        <v>534</v>
      </c>
      <c r="E160" s="16">
        <v>3</v>
      </c>
      <c r="F160" s="16">
        <v>0</v>
      </c>
      <c r="G160" s="25">
        <v>3</v>
      </c>
    </row>
    <row r="161" spans="1:7" x14ac:dyDescent="0.25">
      <c r="A161" s="85"/>
      <c r="B161" s="86" t="s">
        <v>178</v>
      </c>
      <c r="C161" s="87" t="s">
        <v>10</v>
      </c>
      <c r="D161" s="86" t="s">
        <v>134</v>
      </c>
      <c r="E161" s="16" t="s">
        <v>551</v>
      </c>
      <c r="F161" s="80" t="s">
        <v>586</v>
      </c>
      <c r="G161" s="81">
        <f>53+30+19</f>
        <v>102</v>
      </c>
    </row>
    <row r="162" spans="1:7" x14ac:dyDescent="0.25">
      <c r="A162" s="85"/>
      <c r="B162" s="86"/>
      <c r="C162" s="87"/>
      <c r="D162" s="86"/>
      <c r="E162" s="16" t="s">
        <v>587</v>
      </c>
      <c r="F162" s="80"/>
      <c r="G162" s="81"/>
    </row>
    <row r="163" spans="1:7" ht="127.5" x14ac:dyDescent="0.25">
      <c r="A163" s="10"/>
      <c r="B163" s="11" t="s">
        <v>179</v>
      </c>
      <c r="C163" s="12" t="s">
        <v>10</v>
      </c>
      <c r="D163" s="11" t="s">
        <v>534</v>
      </c>
      <c r="E163" s="16" t="s">
        <v>588</v>
      </c>
      <c r="F163" s="16" t="s">
        <v>523</v>
      </c>
      <c r="G163" s="25">
        <v>21</v>
      </c>
    </row>
    <row r="164" spans="1:7" ht="25.5" x14ac:dyDescent="0.25">
      <c r="A164" s="10"/>
      <c r="B164" s="11" t="s">
        <v>180</v>
      </c>
      <c r="C164" s="12" t="s">
        <v>160</v>
      </c>
      <c r="D164" s="11" t="s">
        <v>533</v>
      </c>
      <c r="E164" s="16" t="s">
        <v>589</v>
      </c>
      <c r="F164" s="16" t="s">
        <v>590</v>
      </c>
      <c r="G164" s="25">
        <v>2</v>
      </c>
    </row>
    <row r="165" spans="1:7" ht="25.5" x14ac:dyDescent="0.25">
      <c r="A165" s="10"/>
      <c r="B165" s="11" t="s">
        <v>181</v>
      </c>
      <c r="C165" s="12" t="s">
        <v>10</v>
      </c>
      <c r="D165" s="11" t="s">
        <v>533</v>
      </c>
      <c r="E165" s="16">
        <v>94</v>
      </c>
      <c r="F165" s="16">
        <v>13</v>
      </c>
      <c r="G165" s="46">
        <f>E165+F165</f>
        <v>107</v>
      </c>
    </row>
    <row r="166" spans="1:7" ht="38.25" x14ac:dyDescent="0.25">
      <c r="A166" s="10"/>
      <c r="B166" s="11" t="s">
        <v>182</v>
      </c>
      <c r="C166" s="12" t="s">
        <v>10</v>
      </c>
      <c r="D166" s="11" t="s">
        <v>534</v>
      </c>
      <c r="E166" s="16" t="s">
        <v>485</v>
      </c>
      <c r="F166" s="16">
        <v>1</v>
      </c>
      <c r="G166" s="25">
        <v>8</v>
      </c>
    </row>
    <row r="167" spans="1:7" ht="25.5" x14ac:dyDescent="0.25">
      <c r="A167" s="10"/>
      <c r="B167" s="11" t="s">
        <v>183</v>
      </c>
      <c r="C167" s="12" t="s">
        <v>160</v>
      </c>
      <c r="D167" s="11" t="s">
        <v>533</v>
      </c>
      <c r="E167" s="16">
        <v>0</v>
      </c>
      <c r="F167" s="50">
        <v>0</v>
      </c>
      <c r="G167" s="46">
        <v>0</v>
      </c>
    </row>
    <row r="168" spans="1:7" x14ac:dyDescent="0.25">
      <c r="A168" s="78" t="s">
        <v>184</v>
      </c>
      <c r="B168" s="78"/>
      <c r="C168" s="78"/>
      <c r="D168" s="78"/>
      <c r="E168" s="24"/>
      <c r="F168" s="24"/>
      <c r="G168" s="24"/>
    </row>
    <row r="169" spans="1:7" x14ac:dyDescent="0.25">
      <c r="A169" s="10"/>
      <c r="B169" s="11" t="s">
        <v>185</v>
      </c>
      <c r="C169" s="12" t="s">
        <v>10</v>
      </c>
      <c r="D169" s="11" t="s">
        <v>535</v>
      </c>
      <c r="E169" s="16">
        <v>42</v>
      </c>
      <c r="F169" s="16">
        <v>26</v>
      </c>
      <c r="G169" s="25">
        <f>E169+F169</f>
        <v>68</v>
      </c>
    </row>
    <row r="170" spans="1:7" x14ac:dyDescent="0.25">
      <c r="A170" s="10"/>
      <c r="B170" s="11" t="s">
        <v>186</v>
      </c>
      <c r="C170" s="12" t="s">
        <v>10</v>
      </c>
      <c r="D170" s="29" t="s">
        <v>535</v>
      </c>
      <c r="E170" s="16">
        <v>37</v>
      </c>
      <c r="F170" s="16">
        <v>66</v>
      </c>
      <c r="G170" s="46">
        <f t="shared" ref="G170:G175" si="8">E170+F170</f>
        <v>103</v>
      </c>
    </row>
    <row r="171" spans="1:7" ht="25.5" x14ac:dyDescent="0.25">
      <c r="A171" s="10"/>
      <c r="B171" s="11" t="s">
        <v>187</v>
      </c>
      <c r="C171" s="12" t="s">
        <v>10</v>
      </c>
      <c r="D171" s="29" t="s">
        <v>535</v>
      </c>
      <c r="E171" s="16">
        <v>0</v>
      </c>
      <c r="F171" s="16">
        <v>0</v>
      </c>
      <c r="G171" s="46">
        <f t="shared" si="8"/>
        <v>0</v>
      </c>
    </row>
    <row r="172" spans="1:7" ht="25.5" x14ac:dyDescent="0.25">
      <c r="A172" s="10"/>
      <c r="B172" s="11" t="s">
        <v>188</v>
      </c>
      <c r="C172" s="12" t="s">
        <v>10</v>
      </c>
      <c r="D172" s="29" t="s">
        <v>535</v>
      </c>
      <c r="E172" s="16">
        <v>0</v>
      </c>
      <c r="F172" s="16">
        <v>0</v>
      </c>
      <c r="G172" s="46">
        <f t="shared" si="8"/>
        <v>0</v>
      </c>
    </row>
    <row r="173" spans="1:7" ht="25.5" x14ac:dyDescent="0.25">
      <c r="A173" s="10"/>
      <c r="B173" s="11" t="s">
        <v>189</v>
      </c>
      <c r="C173" s="12" t="s">
        <v>10</v>
      </c>
      <c r="D173" s="29" t="s">
        <v>535</v>
      </c>
      <c r="E173" s="16">
        <v>0</v>
      </c>
      <c r="F173" s="16">
        <v>0</v>
      </c>
      <c r="G173" s="46">
        <f t="shared" si="8"/>
        <v>0</v>
      </c>
    </row>
    <row r="174" spans="1:7" x14ac:dyDescent="0.25">
      <c r="A174" s="10"/>
      <c r="B174" s="11" t="s">
        <v>190</v>
      </c>
      <c r="C174" s="12" t="s">
        <v>10</v>
      </c>
      <c r="D174" s="29" t="s">
        <v>535</v>
      </c>
      <c r="E174" s="16">
        <v>1</v>
      </c>
      <c r="F174" s="16">
        <v>0</v>
      </c>
      <c r="G174" s="46">
        <f t="shared" si="8"/>
        <v>1</v>
      </c>
    </row>
    <row r="175" spans="1:7" ht="25.5" x14ac:dyDescent="0.25">
      <c r="A175" s="10"/>
      <c r="B175" s="11" t="s">
        <v>191</v>
      </c>
      <c r="C175" s="12" t="s">
        <v>10</v>
      </c>
      <c r="D175" s="11" t="s">
        <v>512</v>
      </c>
      <c r="E175" s="16">
        <v>15</v>
      </c>
      <c r="F175" s="16">
        <v>8</v>
      </c>
      <c r="G175" s="46">
        <f t="shared" si="8"/>
        <v>23</v>
      </c>
    </row>
    <row r="176" spans="1:7" ht="114.75" x14ac:dyDescent="0.25">
      <c r="A176" s="10"/>
      <c r="B176" s="11" t="s">
        <v>192</v>
      </c>
      <c r="C176" s="12" t="s">
        <v>193</v>
      </c>
      <c r="D176" s="11" t="s">
        <v>194</v>
      </c>
      <c r="E176" s="16">
        <v>28</v>
      </c>
      <c r="F176" s="16" t="s">
        <v>569</v>
      </c>
      <c r="G176" s="46">
        <f>28+6</f>
        <v>34</v>
      </c>
    </row>
    <row r="177" spans="1:7" ht="38.25" x14ac:dyDescent="0.25">
      <c r="A177" s="10"/>
      <c r="B177" s="11" t="s">
        <v>195</v>
      </c>
      <c r="C177" s="12" t="s">
        <v>10</v>
      </c>
      <c r="D177" s="11" t="s">
        <v>196</v>
      </c>
      <c r="E177" s="16">
        <v>7</v>
      </c>
      <c r="F177" s="16" t="s">
        <v>570</v>
      </c>
      <c r="G177" s="46">
        <v>10</v>
      </c>
    </row>
    <row r="178" spans="1:7" ht="25.5" x14ac:dyDescent="0.25">
      <c r="A178" s="10"/>
      <c r="B178" s="11" t="s">
        <v>197</v>
      </c>
      <c r="C178" s="12" t="s">
        <v>10</v>
      </c>
      <c r="D178" s="11" t="s">
        <v>194</v>
      </c>
      <c r="E178" s="16">
        <v>1</v>
      </c>
      <c r="F178" s="16">
        <v>0</v>
      </c>
      <c r="G178" s="46">
        <v>1</v>
      </c>
    </row>
    <row r="179" spans="1:7" x14ac:dyDescent="0.25">
      <c r="A179" s="78" t="s">
        <v>198</v>
      </c>
      <c r="B179" s="78"/>
      <c r="C179" s="78"/>
      <c r="D179" s="78"/>
      <c r="E179" s="24"/>
      <c r="F179" s="24"/>
      <c r="G179" s="24"/>
    </row>
    <row r="180" spans="1:7" ht="25.5" x14ac:dyDescent="0.25">
      <c r="A180" s="10"/>
      <c r="B180" s="11" t="s">
        <v>199</v>
      </c>
      <c r="C180" s="12" t="s">
        <v>10</v>
      </c>
      <c r="D180" s="11" t="s">
        <v>536</v>
      </c>
      <c r="E180" s="13"/>
      <c r="F180" s="13"/>
      <c r="G180" s="27"/>
    </row>
    <row r="181" spans="1:7" ht="25.5" x14ac:dyDescent="0.25">
      <c r="A181" s="10"/>
      <c r="B181" s="14" t="s">
        <v>200</v>
      </c>
      <c r="C181" s="12"/>
      <c r="D181" s="11"/>
      <c r="E181" s="16" t="s">
        <v>201</v>
      </c>
      <c r="F181" s="16">
        <v>0</v>
      </c>
      <c r="G181" s="25">
        <v>1</v>
      </c>
    </row>
    <row r="182" spans="1:7" ht="25.5" x14ac:dyDescent="0.25">
      <c r="A182" s="10"/>
      <c r="B182" s="14" t="s">
        <v>202</v>
      </c>
      <c r="C182" s="12"/>
      <c r="D182" s="11"/>
      <c r="E182" s="16">
        <v>0</v>
      </c>
      <c r="F182" s="16" t="s">
        <v>203</v>
      </c>
      <c r="G182" s="25">
        <v>1</v>
      </c>
    </row>
    <row r="183" spans="1:7" ht="38.25" x14ac:dyDescent="0.25">
      <c r="A183" s="10"/>
      <c r="B183" s="14" t="s">
        <v>204</v>
      </c>
      <c r="C183" s="12"/>
      <c r="D183" s="11"/>
      <c r="E183" s="16" t="s">
        <v>205</v>
      </c>
      <c r="F183" s="16" t="s">
        <v>206</v>
      </c>
      <c r="G183" s="25">
        <v>3</v>
      </c>
    </row>
    <row r="184" spans="1:7" ht="51" x14ac:dyDescent="0.25">
      <c r="A184" s="10"/>
      <c r="B184" s="14" t="s">
        <v>207</v>
      </c>
      <c r="C184" s="12"/>
      <c r="D184" s="11"/>
      <c r="E184" s="16">
        <v>0</v>
      </c>
      <c r="F184" s="16" t="s">
        <v>208</v>
      </c>
      <c r="G184" s="25">
        <v>4</v>
      </c>
    </row>
    <row r="185" spans="1:7" ht="76.5" x14ac:dyDescent="0.25">
      <c r="A185" s="10"/>
      <c r="B185" s="14" t="s">
        <v>209</v>
      </c>
      <c r="C185" s="12"/>
      <c r="D185" s="11"/>
      <c r="E185" s="16" t="s">
        <v>210</v>
      </c>
      <c r="F185" s="16" t="s">
        <v>211</v>
      </c>
      <c r="G185" s="25">
        <v>11</v>
      </c>
    </row>
    <row r="186" spans="1:7" ht="25.5" x14ac:dyDescent="0.25">
      <c r="A186" s="10"/>
      <c r="B186" s="14" t="s">
        <v>212</v>
      </c>
      <c r="C186" s="12"/>
      <c r="D186" s="11"/>
      <c r="E186" s="16" t="s">
        <v>213</v>
      </c>
      <c r="F186" s="16" t="s">
        <v>214</v>
      </c>
      <c r="G186" s="25">
        <v>4</v>
      </c>
    </row>
    <row r="187" spans="1:7" ht="51" x14ac:dyDescent="0.25">
      <c r="A187" s="10"/>
      <c r="B187" s="14" t="s">
        <v>215</v>
      </c>
      <c r="C187" s="12"/>
      <c r="D187" s="11"/>
      <c r="E187" s="16" t="s">
        <v>216</v>
      </c>
      <c r="F187" s="16" t="s">
        <v>217</v>
      </c>
      <c r="G187" s="25">
        <v>4</v>
      </c>
    </row>
    <row r="188" spans="1:7" ht="25.5" x14ac:dyDescent="0.25">
      <c r="A188" s="10"/>
      <c r="B188" s="14" t="s">
        <v>218</v>
      </c>
      <c r="C188" s="12"/>
      <c r="D188" s="11"/>
      <c r="E188" s="16" t="s">
        <v>219</v>
      </c>
      <c r="F188" s="16" t="s">
        <v>203</v>
      </c>
      <c r="G188" s="25">
        <v>2</v>
      </c>
    </row>
    <row r="189" spans="1:7" ht="102" x14ac:dyDescent="0.25">
      <c r="A189" s="10"/>
      <c r="B189" s="14" t="s">
        <v>220</v>
      </c>
      <c r="C189" s="12"/>
      <c r="D189" s="11"/>
      <c r="E189" s="16" t="s">
        <v>488</v>
      </c>
      <c r="F189" s="16" t="s">
        <v>221</v>
      </c>
      <c r="G189" s="25">
        <v>7</v>
      </c>
    </row>
    <row r="190" spans="1:7" ht="38.25" x14ac:dyDescent="0.25">
      <c r="A190" s="10"/>
      <c r="B190" s="14" t="s">
        <v>222</v>
      </c>
      <c r="C190" s="12"/>
      <c r="D190" s="11"/>
      <c r="E190" s="16">
        <v>3</v>
      </c>
      <c r="F190" s="16" t="s">
        <v>223</v>
      </c>
      <c r="G190" s="25">
        <v>5</v>
      </c>
    </row>
    <row r="191" spans="1:7" ht="38.25" x14ac:dyDescent="0.25">
      <c r="A191" s="10"/>
      <c r="B191" s="14" t="s">
        <v>224</v>
      </c>
      <c r="C191" s="12"/>
      <c r="D191" s="11"/>
      <c r="E191" s="16" t="s">
        <v>489</v>
      </c>
      <c r="F191" s="16" t="s">
        <v>225</v>
      </c>
      <c r="G191" s="25">
        <v>2</v>
      </c>
    </row>
    <row r="192" spans="1:7" x14ac:dyDescent="0.25">
      <c r="A192" s="10"/>
      <c r="B192" s="18" t="s">
        <v>226</v>
      </c>
      <c r="C192" s="12" t="s">
        <v>10</v>
      </c>
      <c r="D192" s="11" t="s">
        <v>536</v>
      </c>
      <c r="E192" s="16">
        <f>E193+E194</f>
        <v>19</v>
      </c>
      <c r="F192" s="50">
        <f>F193+F194</f>
        <v>17</v>
      </c>
      <c r="G192" s="46">
        <f>E192+F192</f>
        <v>36</v>
      </c>
    </row>
    <row r="193" spans="1:7" x14ac:dyDescent="0.25">
      <c r="A193" s="10"/>
      <c r="B193" s="14" t="s">
        <v>227</v>
      </c>
      <c r="C193" s="12"/>
      <c r="D193" s="11"/>
      <c r="E193" s="16">
        <v>6</v>
      </c>
      <c r="F193" s="16">
        <v>14</v>
      </c>
      <c r="G193" s="25">
        <f>E193+F193</f>
        <v>20</v>
      </c>
    </row>
    <row r="194" spans="1:7" x14ac:dyDescent="0.25">
      <c r="A194" s="10"/>
      <c r="B194" s="14" t="s">
        <v>228</v>
      </c>
      <c r="C194" s="12"/>
      <c r="D194" s="11"/>
      <c r="E194" s="16">
        <v>13</v>
      </c>
      <c r="F194" s="16">
        <v>3</v>
      </c>
      <c r="G194" s="46">
        <f>E194+F194</f>
        <v>16</v>
      </c>
    </row>
    <row r="195" spans="1:7" ht="25.5" x14ac:dyDescent="0.25">
      <c r="A195" s="10"/>
      <c r="B195" s="18" t="s">
        <v>229</v>
      </c>
      <c r="C195" s="12" t="s">
        <v>10</v>
      </c>
      <c r="D195" s="11" t="s">
        <v>536</v>
      </c>
      <c r="E195" s="16">
        <v>2000</v>
      </c>
      <c r="F195" s="16">
        <v>2660</v>
      </c>
      <c r="G195" s="46">
        <f>E195+F195</f>
        <v>4660</v>
      </c>
    </row>
    <row r="196" spans="1:7" ht="204" x14ac:dyDescent="0.25">
      <c r="A196" s="10"/>
      <c r="B196" s="11" t="s">
        <v>230</v>
      </c>
      <c r="C196" s="12" t="s">
        <v>160</v>
      </c>
      <c r="D196" s="11" t="s">
        <v>536</v>
      </c>
      <c r="E196" s="16" t="s">
        <v>490</v>
      </c>
      <c r="F196" s="16" t="s">
        <v>583</v>
      </c>
      <c r="G196" s="25">
        <v>4</v>
      </c>
    </row>
    <row r="197" spans="1:7" x14ac:dyDescent="0.25">
      <c r="A197" s="78" t="s">
        <v>231</v>
      </c>
      <c r="B197" s="78"/>
      <c r="C197" s="78"/>
      <c r="D197" s="78"/>
      <c r="E197" s="24"/>
      <c r="F197" s="24"/>
      <c r="G197" s="24"/>
    </row>
    <row r="198" spans="1:7" x14ac:dyDescent="0.25">
      <c r="A198" s="10"/>
      <c r="B198" s="11" t="s">
        <v>232</v>
      </c>
      <c r="C198" s="12" t="s">
        <v>10</v>
      </c>
      <c r="D198" s="11" t="s">
        <v>537</v>
      </c>
      <c r="E198" s="13"/>
      <c r="F198" s="13"/>
      <c r="G198" s="27"/>
    </row>
    <row r="199" spans="1:7" ht="25.5" x14ac:dyDescent="0.25">
      <c r="A199" s="10"/>
      <c r="B199" s="14" t="s">
        <v>233</v>
      </c>
      <c r="C199" s="12"/>
      <c r="D199" s="11"/>
      <c r="E199" s="16">
        <v>6</v>
      </c>
      <c r="F199" s="16">
        <v>4</v>
      </c>
      <c r="G199" s="25">
        <f>E199+F199</f>
        <v>10</v>
      </c>
    </row>
    <row r="200" spans="1:7" x14ac:dyDescent="0.25">
      <c r="A200" s="10"/>
      <c r="B200" s="14" t="s">
        <v>234</v>
      </c>
      <c r="C200" s="12"/>
      <c r="D200" s="11"/>
      <c r="E200" s="16">
        <v>0</v>
      </c>
      <c r="F200" s="16">
        <v>0</v>
      </c>
      <c r="G200" s="46">
        <f t="shared" ref="G200:G210" si="9">E200+F200</f>
        <v>0</v>
      </c>
    </row>
    <row r="201" spans="1:7" ht="25.5" x14ac:dyDescent="0.25">
      <c r="A201" s="10"/>
      <c r="B201" s="14" t="s">
        <v>235</v>
      </c>
      <c r="C201" s="12"/>
      <c r="D201" s="11"/>
      <c r="E201" s="16">
        <v>0</v>
      </c>
      <c r="F201" s="16">
        <v>0</v>
      </c>
      <c r="G201" s="46">
        <f t="shared" si="9"/>
        <v>0</v>
      </c>
    </row>
    <row r="202" spans="1:7" x14ac:dyDescent="0.25">
      <c r="A202" s="10"/>
      <c r="B202" s="14" t="s">
        <v>236</v>
      </c>
      <c r="C202" s="12"/>
      <c r="D202" s="11"/>
      <c r="E202" s="16">
        <v>0</v>
      </c>
      <c r="F202" s="16">
        <v>1</v>
      </c>
      <c r="G202" s="46">
        <f t="shared" si="9"/>
        <v>1</v>
      </c>
    </row>
    <row r="203" spans="1:7" ht="25.5" x14ac:dyDescent="0.25">
      <c r="A203" s="10"/>
      <c r="B203" s="14" t="s">
        <v>237</v>
      </c>
      <c r="C203" s="12"/>
      <c r="D203" s="11"/>
      <c r="E203" s="16">
        <v>1</v>
      </c>
      <c r="F203" s="16">
        <v>1</v>
      </c>
      <c r="G203" s="46">
        <f t="shared" si="9"/>
        <v>2</v>
      </c>
    </row>
    <row r="204" spans="1:7" ht="25.5" x14ac:dyDescent="0.25">
      <c r="A204" s="10"/>
      <c r="B204" s="14" t="s">
        <v>238</v>
      </c>
      <c r="C204" s="12"/>
      <c r="D204" s="11"/>
      <c r="E204" s="16">
        <v>3</v>
      </c>
      <c r="F204" s="16">
        <v>2</v>
      </c>
      <c r="G204" s="46">
        <f t="shared" si="9"/>
        <v>5</v>
      </c>
    </row>
    <row r="205" spans="1:7" x14ac:dyDescent="0.25">
      <c r="A205" s="10"/>
      <c r="B205" s="14" t="s">
        <v>239</v>
      </c>
      <c r="C205" s="12"/>
      <c r="D205" s="11"/>
      <c r="E205" s="16">
        <v>1</v>
      </c>
      <c r="F205" s="16">
        <v>7</v>
      </c>
      <c r="G205" s="46">
        <f t="shared" si="9"/>
        <v>8</v>
      </c>
    </row>
    <row r="206" spans="1:7" ht="25.5" x14ac:dyDescent="0.25">
      <c r="A206" s="10"/>
      <c r="B206" s="14" t="s">
        <v>240</v>
      </c>
      <c r="C206" s="12"/>
      <c r="D206" s="11"/>
      <c r="E206" s="16">
        <v>2</v>
      </c>
      <c r="F206" s="16">
        <v>0</v>
      </c>
      <c r="G206" s="46">
        <f t="shared" si="9"/>
        <v>2</v>
      </c>
    </row>
    <row r="207" spans="1:7" x14ac:dyDescent="0.25">
      <c r="A207" s="10"/>
      <c r="B207" s="14" t="s">
        <v>241</v>
      </c>
      <c r="C207" s="12"/>
      <c r="D207" s="11"/>
      <c r="E207" s="16">
        <v>0</v>
      </c>
      <c r="F207" s="16">
        <v>0</v>
      </c>
      <c r="G207" s="46">
        <f t="shared" si="9"/>
        <v>0</v>
      </c>
    </row>
    <row r="208" spans="1:7" x14ac:dyDescent="0.25">
      <c r="A208" s="10"/>
      <c r="B208" s="14" t="s">
        <v>242</v>
      </c>
      <c r="C208" s="12"/>
      <c r="D208" s="11"/>
      <c r="E208" s="16">
        <v>1</v>
      </c>
      <c r="F208" s="16">
        <v>1</v>
      </c>
      <c r="G208" s="46">
        <f t="shared" si="9"/>
        <v>2</v>
      </c>
    </row>
    <row r="209" spans="1:7" x14ac:dyDescent="0.25">
      <c r="A209" s="10"/>
      <c r="B209" s="14" t="s">
        <v>243</v>
      </c>
      <c r="C209" s="12"/>
      <c r="D209" s="11"/>
      <c r="E209" s="16">
        <v>0</v>
      </c>
      <c r="F209" s="16">
        <v>0</v>
      </c>
      <c r="G209" s="46">
        <f t="shared" si="9"/>
        <v>0</v>
      </c>
    </row>
    <row r="210" spans="1:7" x14ac:dyDescent="0.25">
      <c r="A210" s="10"/>
      <c r="B210" s="14" t="s">
        <v>244</v>
      </c>
      <c r="C210" s="12"/>
      <c r="D210" s="11"/>
      <c r="E210" s="16">
        <v>1</v>
      </c>
      <c r="F210" s="16">
        <v>1</v>
      </c>
      <c r="G210" s="46">
        <f t="shared" si="9"/>
        <v>2</v>
      </c>
    </row>
    <row r="211" spans="1:7" ht="63.75" x14ac:dyDescent="0.25">
      <c r="A211" s="10"/>
      <c r="B211" s="14" t="s">
        <v>245</v>
      </c>
      <c r="C211" s="12"/>
      <c r="D211" s="11"/>
      <c r="E211" s="16" t="s">
        <v>549</v>
      </c>
      <c r="F211" s="16">
        <v>7</v>
      </c>
      <c r="G211" s="25">
        <v>10</v>
      </c>
    </row>
    <row r="212" spans="1:7" x14ac:dyDescent="0.25">
      <c r="A212" s="10"/>
      <c r="B212" s="14" t="s">
        <v>246</v>
      </c>
      <c r="C212" s="12"/>
      <c r="D212" s="11"/>
      <c r="E212" s="16">
        <v>1</v>
      </c>
      <c r="F212" s="16">
        <v>2</v>
      </c>
      <c r="G212" s="25">
        <f>E212+F212</f>
        <v>3</v>
      </c>
    </row>
    <row r="213" spans="1:7" ht="25.5" x14ac:dyDescent="0.25">
      <c r="A213" s="10"/>
      <c r="B213" s="14" t="s">
        <v>247</v>
      </c>
      <c r="C213" s="12"/>
      <c r="D213" s="11"/>
      <c r="E213" s="16">
        <v>1</v>
      </c>
      <c r="F213" s="16">
        <v>1</v>
      </c>
      <c r="G213" s="46">
        <f t="shared" ref="G213:G233" si="10">E213+F213</f>
        <v>2</v>
      </c>
    </row>
    <row r="214" spans="1:7" ht="25.5" x14ac:dyDescent="0.25">
      <c r="A214" s="10"/>
      <c r="B214" s="14" t="s">
        <v>248</v>
      </c>
      <c r="C214" s="12"/>
      <c r="D214" s="11"/>
      <c r="E214" s="16"/>
      <c r="F214" s="16">
        <v>2</v>
      </c>
      <c r="G214" s="46">
        <f t="shared" si="10"/>
        <v>2</v>
      </c>
    </row>
    <row r="215" spans="1:7" x14ac:dyDescent="0.25">
      <c r="A215" s="10"/>
      <c r="B215" s="14" t="s">
        <v>249</v>
      </c>
      <c r="C215" s="12"/>
      <c r="D215" s="11"/>
      <c r="E215" s="16">
        <v>0</v>
      </c>
      <c r="F215" s="16">
        <v>1</v>
      </c>
      <c r="G215" s="46">
        <f t="shared" si="10"/>
        <v>1</v>
      </c>
    </row>
    <row r="216" spans="1:7" x14ac:dyDescent="0.25">
      <c r="A216" s="10"/>
      <c r="B216" s="14" t="s">
        <v>250</v>
      </c>
      <c r="C216" s="12"/>
      <c r="D216" s="11"/>
      <c r="E216" s="16">
        <v>10</v>
      </c>
      <c r="F216" s="16">
        <v>1</v>
      </c>
      <c r="G216" s="46">
        <f t="shared" si="10"/>
        <v>11</v>
      </c>
    </row>
    <row r="217" spans="1:7" ht="25.5" x14ac:dyDescent="0.25">
      <c r="A217" s="10"/>
      <c r="B217" s="14" t="s">
        <v>251</v>
      </c>
      <c r="C217" s="12"/>
      <c r="D217" s="11"/>
      <c r="E217" s="16">
        <v>0</v>
      </c>
      <c r="F217" s="16">
        <v>2</v>
      </c>
      <c r="G217" s="46">
        <f t="shared" si="10"/>
        <v>2</v>
      </c>
    </row>
    <row r="218" spans="1:7" x14ac:dyDescent="0.25">
      <c r="A218" s="10"/>
      <c r="B218" s="14" t="s">
        <v>252</v>
      </c>
      <c r="C218" s="12"/>
      <c r="D218" s="11"/>
      <c r="E218" s="16">
        <v>3</v>
      </c>
      <c r="F218" s="16">
        <v>0</v>
      </c>
      <c r="G218" s="46">
        <f t="shared" si="10"/>
        <v>3</v>
      </c>
    </row>
    <row r="219" spans="1:7" x14ac:dyDescent="0.25">
      <c r="A219" s="10"/>
      <c r="B219" s="14" t="s">
        <v>253</v>
      </c>
      <c r="C219" s="12"/>
      <c r="D219" s="11"/>
      <c r="E219" s="16" t="s">
        <v>550</v>
      </c>
      <c r="F219" s="16">
        <v>0</v>
      </c>
      <c r="G219" s="25">
        <v>4</v>
      </c>
    </row>
    <row r="220" spans="1:7" x14ac:dyDescent="0.25">
      <c r="A220" s="10"/>
      <c r="B220" s="14" t="s">
        <v>254</v>
      </c>
      <c r="C220" s="12"/>
      <c r="D220" s="11"/>
      <c r="E220" s="16">
        <v>0</v>
      </c>
      <c r="F220" s="16">
        <v>1</v>
      </c>
      <c r="G220" s="46">
        <f t="shared" si="10"/>
        <v>1</v>
      </c>
    </row>
    <row r="221" spans="1:7" x14ac:dyDescent="0.25">
      <c r="A221" s="10"/>
      <c r="B221" s="11" t="s">
        <v>255</v>
      </c>
      <c r="C221" s="12" t="s">
        <v>10</v>
      </c>
      <c r="D221" s="11" t="s">
        <v>538</v>
      </c>
      <c r="E221" s="16">
        <v>1475</v>
      </c>
      <c r="F221" s="16">
        <v>820</v>
      </c>
      <c r="G221" s="46">
        <f t="shared" si="10"/>
        <v>2295</v>
      </c>
    </row>
    <row r="222" spans="1:7" ht="25.5" x14ac:dyDescent="0.25">
      <c r="A222" s="10"/>
      <c r="B222" s="11" t="s">
        <v>256</v>
      </c>
      <c r="C222" s="12" t="s">
        <v>160</v>
      </c>
      <c r="D222" s="11" t="s">
        <v>538</v>
      </c>
      <c r="E222" s="16">
        <v>101</v>
      </c>
      <c r="F222" s="16">
        <v>20</v>
      </c>
      <c r="G222" s="46">
        <f t="shared" si="10"/>
        <v>121</v>
      </c>
    </row>
    <row r="223" spans="1:7" ht="25.5" x14ac:dyDescent="0.25">
      <c r="A223" s="10"/>
      <c r="B223" s="14" t="s">
        <v>257</v>
      </c>
      <c r="C223" s="12"/>
      <c r="D223" s="11"/>
      <c r="E223" s="16">
        <v>33</v>
      </c>
      <c r="F223" s="16" t="s">
        <v>342</v>
      </c>
      <c r="G223" s="25">
        <f>33+3+10+1</f>
        <v>47</v>
      </c>
    </row>
    <row r="224" spans="1:7" x14ac:dyDescent="0.25">
      <c r="A224" s="10"/>
      <c r="B224" s="14" t="s">
        <v>258</v>
      </c>
      <c r="C224" s="12"/>
      <c r="D224" s="11"/>
      <c r="E224" s="16">
        <v>55</v>
      </c>
      <c r="F224" s="16">
        <v>4</v>
      </c>
      <c r="G224" s="46">
        <f t="shared" si="10"/>
        <v>59</v>
      </c>
    </row>
    <row r="225" spans="1:7" x14ac:dyDescent="0.25">
      <c r="A225" s="10"/>
      <c r="B225" s="14" t="s">
        <v>259</v>
      </c>
      <c r="C225" s="12"/>
      <c r="D225" s="11"/>
      <c r="E225" s="16">
        <v>7</v>
      </c>
      <c r="F225" s="16">
        <v>1</v>
      </c>
      <c r="G225" s="46">
        <f t="shared" si="10"/>
        <v>8</v>
      </c>
    </row>
    <row r="226" spans="1:7" x14ac:dyDescent="0.25">
      <c r="A226" s="10"/>
      <c r="B226" s="14" t="s">
        <v>260</v>
      </c>
      <c r="C226" s="12"/>
      <c r="D226" s="11"/>
      <c r="E226" s="16">
        <v>1</v>
      </c>
      <c r="F226" s="16">
        <v>0</v>
      </c>
      <c r="G226" s="46">
        <f t="shared" si="10"/>
        <v>1</v>
      </c>
    </row>
    <row r="227" spans="1:7" x14ac:dyDescent="0.25">
      <c r="A227" s="10"/>
      <c r="B227" s="14" t="s">
        <v>261</v>
      </c>
      <c r="C227" s="12"/>
      <c r="D227" s="11"/>
      <c r="E227" s="16">
        <v>1</v>
      </c>
      <c r="F227" s="16">
        <v>0</v>
      </c>
      <c r="G227" s="46">
        <f t="shared" si="10"/>
        <v>1</v>
      </c>
    </row>
    <row r="228" spans="1:7" x14ac:dyDescent="0.25">
      <c r="A228" s="10"/>
      <c r="B228" s="14" t="s">
        <v>262</v>
      </c>
      <c r="C228" s="12"/>
      <c r="D228" s="11"/>
      <c r="E228" s="16">
        <v>3</v>
      </c>
      <c r="F228" s="16">
        <v>1</v>
      </c>
      <c r="G228" s="46">
        <f t="shared" si="10"/>
        <v>4</v>
      </c>
    </row>
    <row r="229" spans="1:7" x14ac:dyDescent="0.25">
      <c r="A229" s="10"/>
      <c r="B229" s="14" t="s">
        <v>263</v>
      </c>
      <c r="C229" s="12"/>
      <c r="D229" s="11"/>
      <c r="E229" s="16">
        <v>0</v>
      </c>
      <c r="F229" s="16">
        <v>0</v>
      </c>
      <c r="G229" s="46">
        <f t="shared" si="10"/>
        <v>0</v>
      </c>
    </row>
    <row r="230" spans="1:7" x14ac:dyDescent="0.25">
      <c r="A230" s="10"/>
      <c r="B230" s="14" t="s">
        <v>264</v>
      </c>
      <c r="C230" s="12"/>
      <c r="D230" s="11"/>
      <c r="E230" s="16">
        <v>1</v>
      </c>
      <c r="F230" s="16">
        <v>0</v>
      </c>
      <c r="G230" s="46">
        <f t="shared" si="10"/>
        <v>1</v>
      </c>
    </row>
    <row r="231" spans="1:7" x14ac:dyDescent="0.25">
      <c r="A231" s="10"/>
      <c r="B231" s="11" t="s">
        <v>265</v>
      </c>
      <c r="C231" s="12" t="s">
        <v>10</v>
      </c>
      <c r="D231" s="11" t="s">
        <v>538</v>
      </c>
      <c r="E231" s="16">
        <v>25644</v>
      </c>
      <c r="F231" s="16">
        <v>15555</v>
      </c>
      <c r="G231" s="46">
        <f t="shared" si="10"/>
        <v>41199</v>
      </c>
    </row>
    <row r="232" spans="1:7" x14ac:dyDescent="0.25">
      <c r="A232" s="10"/>
      <c r="B232" s="14" t="s">
        <v>266</v>
      </c>
      <c r="C232" s="12"/>
      <c r="D232" s="11"/>
      <c r="E232" s="16">
        <v>21238</v>
      </c>
      <c r="F232" s="16">
        <v>13100</v>
      </c>
      <c r="G232" s="46">
        <f t="shared" si="10"/>
        <v>34338</v>
      </c>
    </row>
    <row r="233" spans="1:7" x14ac:dyDescent="0.25">
      <c r="A233" s="10"/>
      <c r="B233" s="14" t="s">
        <v>267</v>
      </c>
      <c r="C233" s="12"/>
      <c r="D233" s="11"/>
      <c r="E233" s="16">
        <v>4335</v>
      </c>
      <c r="F233" s="16">
        <v>2416</v>
      </c>
      <c r="G233" s="46">
        <f t="shared" si="10"/>
        <v>6751</v>
      </c>
    </row>
    <row r="234" spans="1:7" ht="63.75" x14ac:dyDescent="0.25">
      <c r="A234" s="10"/>
      <c r="B234" s="11" t="s">
        <v>268</v>
      </c>
      <c r="C234" s="12" t="s">
        <v>10</v>
      </c>
      <c r="D234" s="11" t="s">
        <v>530</v>
      </c>
      <c r="E234" s="16">
        <v>6</v>
      </c>
      <c r="F234" s="16" t="s">
        <v>514</v>
      </c>
      <c r="G234" s="25">
        <v>7</v>
      </c>
    </row>
    <row r="235" spans="1:7" ht="25.5" x14ac:dyDescent="0.25">
      <c r="A235" s="10"/>
      <c r="B235" s="11" t="s">
        <v>269</v>
      </c>
      <c r="C235" s="12" t="s">
        <v>10</v>
      </c>
      <c r="D235" s="11" t="s">
        <v>530</v>
      </c>
      <c r="E235" s="16">
        <v>450</v>
      </c>
      <c r="F235" s="16">
        <v>3678</v>
      </c>
      <c r="G235" s="25">
        <f>E235+F235</f>
        <v>4128</v>
      </c>
    </row>
    <row r="236" spans="1:7" x14ac:dyDescent="0.25">
      <c r="A236" s="78" t="s">
        <v>270</v>
      </c>
      <c r="B236" s="78"/>
      <c r="C236" s="78"/>
      <c r="D236" s="78"/>
      <c r="E236" s="24"/>
      <c r="F236" s="24"/>
      <c r="G236" s="24"/>
    </row>
    <row r="237" spans="1:7" x14ac:dyDescent="0.25">
      <c r="A237" s="10"/>
      <c r="B237" s="11" t="s">
        <v>271</v>
      </c>
      <c r="C237" s="12" t="s">
        <v>10</v>
      </c>
      <c r="D237" s="11" t="s">
        <v>272</v>
      </c>
      <c r="E237" s="16">
        <v>12794</v>
      </c>
      <c r="F237" s="16">
        <v>10059</v>
      </c>
      <c r="G237" s="25">
        <f>E237+F237</f>
        <v>22853</v>
      </c>
    </row>
    <row r="238" spans="1:7" x14ac:dyDescent="0.25">
      <c r="A238" s="10"/>
      <c r="B238" s="11" t="s">
        <v>273</v>
      </c>
      <c r="C238" s="12" t="s">
        <v>10</v>
      </c>
      <c r="D238" s="11" t="s">
        <v>274</v>
      </c>
      <c r="E238" s="16">
        <v>105</v>
      </c>
      <c r="F238" s="50">
        <v>-1</v>
      </c>
      <c r="G238" s="46">
        <f>E238+F238</f>
        <v>104</v>
      </c>
    </row>
    <row r="239" spans="1:7" x14ac:dyDescent="0.25">
      <c r="A239" s="10"/>
      <c r="B239" s="11" t="s">
        <v>275</v>
      </c>
      <c r="C239" s="12" t="s">
        <v>10</v>
      </c>
      <c r="D239" s="11" t="s">
        <v>535</v>
      </c>
      <c r="E239" s="16">
        <v>420</v>
      </c>
      <c r="F239" s="50">
        <v>190</v>
      </c>
      <c r="G239" s="46">
        <f t="shared" ref="G239:G240" si="11">E239+F239</f>
        <v>610</v>
      </c>
    </row>
    <row r="240" spans="1:7" x14ac:dyDescent="0.25">
      <c r="A240" s="10"/>
      <c r="B240" s="11" t="s">
        <v>276</v>
      </c>
      <c r="C240" s="12" t="s">
        <v>10</v>
      </c>
      <c r="D240" s="11" t="s">
        <v>113</v>
      </c>
      <c r="E240" s="16">
        <v>159</v>
      </c>
      <c r="F240" s="16">
        <v>133</v>
      </c>
      <c r="G240" s="46">
        <f t="shared" si="11"/>
        <v>292</v>
      </c>
    </row>
    <row r="241" spans="1:7" ht="38.25" x14ac:dyDescent="0.25">
      <c r="A241" s="10"/>
      <c r="B241" s="11" t="s">
        <v>277</v>
      </c>
      <c r="C241" s="12" t="s">
        <v>10</v>
      </c>
      <c r="D241" s="11" t="s">
        <v>528</v>
      </c>
      <c r="E241" s="16" t="s">
        <v>576</v>
      </c>
      <c r="F241" s="16">
        <v>0</v>
      </c>
      <c r="G241" s="25">
        <v>9</v>
      </c>
    </row>
    <row r="242" spans="1:7" ht="63.75" x14ac:dyDescent="0.25">
      <c r="A242" s="10"/>
      <c r="B242" s="11" t="s">
        <v>279</v>
      </c>
      <c r="C242" s="12" t="s">
        <v>10</v>
      </c>
      <c r="D242" s="11" t="s">
        <v>528</v>
      </c>
      <c r="E242" s="16">
        <v>342</v>
      </c>
      <c r="F242" s="16">
        <v>205</v>
      </c>
      <c r="G242" s="25">
        <f>E242+F242</f>
        <v>547</v>
      </c>
    </row>
    <row r="243" spans="1:7" ht="25.5" x14ac:dyDescent="0.25">
      <c r="A243" s="10"/>
      <c r="B243" s="11" t="s">
        <v>280</v>
      </c>
      <c r="C243" s="12" t="s">
        <v>10</v>
      </c>
      <c r="D243" s="11" t="s">
        <v>533</v>
      </c>
      <c r="E243" s="16">
        <v>3</v>
      </c>
      <c r="F243" s="16">
        <v>0</v>
      </c>
      <c r="G243" s="25">
        <f>E243+F243</f>
        <v>3</v>
      </c>
    </row>
    <row r="244" spans="1:7" ht="25.5" x14ac:dyDescent="0.25">
      <c r="A244" s="10"/>
      <c r="B244" s="11" t="s">
        <v>281</v>
      </c>
      <c r="C244" s="12" t="s">
        <v>10</v>
      </c>
      <c r="D244" s="11" t="s">
        <v>533</v>
      </c>
      <c r="E244" s="16">
        <v>0</v>
      </c>
      <c r="F244" s="16">
        <v>0</v>
      </c>
      <c r="G244" s="25">
        <f>E244+F244</f>
        <v>0</v>
      </c>
    </row>
    <row r="245" spans="1:7" ht="25.5" x14ac:dyDescent="0.25">
      <c r="A245" s="10"/>
      <c r="B245" s="11" t="s">
        <v>282</v>
      </c>
      <c r="C245" s="12" t="s">
        <v>283</v>
      </c>
      <c r="D245" s="11" t="s">
        <v>533</v>
      </c>
      <c r="E245" s="16">
        <v>21</v>
      </c>
      <c r="F245" s="16">
        <v>64</v>
      </c>
      <c r="G245" s="25">
        <f>E245+F245</f>
        <v>85</v>
      </c>
    </row>
    <row r="246" spans="1:7" ht="25.5" x14ac:dyDescent="0.25">
      <c r="A246" s="10"/>
      <c r="B246" s="11" t="s">
        <v>284</v>
      </c>
      <c r="C246" s="12" t="s">
        <v>10</v>
      </c>
      <c r="D246" s="11" t="s">
        <v>533</v>
      </c>
      <c r="E246" s="16" t="s">
        <v>591</v>
      </c>
      <c r="F246" s="16">
        <v>3</v>
      </c>
      <c r="G246" s="25">
        <v>5</v>
      </c>
    </row>
    <row r="247" spans="1:7" ht="25.5" x14ac:dyDescent="0.25">
      <c r="A247" s="10"/>
      <c r="B247" s="11" t="s">
        <v>285</v>
      </c>
      <c r="C247" s="12" t="s">
        <v>10</v>
      </c>
      <c r="D247" s="11" t="s">
        <v>533</v>
      </c>
      <c r="E247" s="16">
        <v>180</v>
      </c>
      <c r="F247" s="16">
        <v>167</v>
      </c>
      <c r="G247" s="46">
        <f>E247+F247</f>
        <v>347</v>
      </c>
    </row>
    <row r="248" spans="1:7" x14ac:dyDescent="0.25">
      <c r="A248" s="10"/>
      <c r="B248" s="11" t="s">
        <v>286</v>
      </c>
      <c r="C248" s="12" t="s">
        <v>10</v>
      </c>
      <c r="D248" s="11" t="s">
        <v>533</v>
      </c>
      <c r="E248" s="16">
        <v>0</v>
      </c>
      <c r="F248" s="16">
        <v>0</v>
      </c>
      <c r="G248" s="25">
        <f>E248+F248</f>
        <v>0</v>
      </c>
    </row>
    <row r="249" spans="1:7" ht="280.5" x14ac:dyDescent="0.25">
      <c r="A249" s="10"/>
      <c r="B249" s="11" t="s">
        <v>287</v>
      </c>
      <c r="C249" s="12" t="s">
        <v>160</v>
      </c>
      <c r="D249" s="11" t="s">
        <v>539</v>
      </c>
      <c r="E249" s="34" t="s">
        <v>486</v>
      </c>
      <c r="F249" s="34" t="s">
        <v>487</v>
      </c>
      <c r="G249" s="27"/>
    </row>
    <row r="250" spans="1:7" x14ac:dyDescent="0.25">
      <c r="A250" s="10"/>
      <c r="B250" s="11" t="s">
        <v>288</v>
      </c>
      <c r="C250" s="12" t="s">
        <v>10</v>
      </c>
      <c r="D250" s="11" t="s">
        <v>539</v>
      </c>
      <c r="E250" s="16">
        <v>54</v>
      </c>
      <c r="F250" s="16">
        <v>115</v>
      </c>
      <c r="G250" s="25">
        <f>E250+F250</f>
        <v>169</v>
      </c>
    </row>
    <row r="251" spans="1:7" ht="25.5" x14ac:dyDescent="0.25">
      <c r="A251" s="10"/>
      <c r="B251" s="11" t="s">
        <v>289</v>
      </c>
      <c r="C251" s="12" t="s">
        <v>10</v>
      </c>
      <c r="D251" s="11" t="s">
        <v>290</v>
      </c>
      <c r="E251" s="16"/>
      <c r="F251" s="16"/>
      <c r="G251" s="46">
        <v>59</v>
      </c>
    </row>
    <row r="252" spans="1:7" x14ac:dyDescent="0.25">
      <c r="A252" s="10"/>
      <c r="B252" s="11" t="s">
        <v>291</v>
      </c>
      <c r="C252" s="12" t="s">
        <v>10</v>
      </c>
      <c r="D252" s="11" t="s">
        <v>292</v>
      </c>
      <c r="E252" s="16">
        <v>460</v>
      </c>
      <c r="F252" s="43">
        <v>366</v>
      </c>
      <c r="G252" s="46">
        <f>E252+F252</f>
        <v>826</v>
      </c>
    </row>
    <row r="253" spans="1:7" x14ac:dyDescent="0.25">
      <c r="A253" s="78" t="s">
        <v>293</v>
      </c>
      <c r="B253" s="78"/>
      <c r="C253" s="78"/>
      <c r="D253" s="78"/>
      <c r="E253" s="24"/>
      <c r="F253" s="24"/>
      <c r="G253" s="24"/>
    </row>
    <row r="254" spans="1:7" ht="25.5" x14ac:dyDescent="0.25">
      <c r="A254" s="10"/>
      <c r="B254" s="11" t="s">
        <v>294</v>
      </c>
      <c r="C254" s="12" t="s">
        <v>10</v>
      </c>
      <c r="D254" s="11" t="s">
        <v>531</v>
      </c>
      <c r="E254" s="16">
        <v>1900</v>
      </c>
      <c r="F254" s="16">
        <v>0</v>
      </c>
      <c r="G254" s="25">
        <f>E254+F254</f>
        <v>1900</v>
      </c>
    </row>
    <row r="255" spans="1:7" ht="25.5" x14ac:dyDescent="0.25">
      <c r="A255" s="10"/>
      <c r="B255" s="11" t="s">
        <v>295</v>
      </c>
      <c r="C255" s="12" t="s">
        <v>10</v>
      </c>
      <c r="D255" s="11" t="s">
        <v>540</v>
      </c>
      <c r="E255" s="13"/>
      <c r="F255" s="13"/>
      <c r="G255" s="27"/>
    </row>
    <row r="256" spans="1:7" x14ac:dyDescent="0.25">
      <c r="A256" s="10"/>
      <c r="B256" s="14" t="s">
        <v>296</v>
      </c>
      <c r="C256" s="12"/>
      <c r="D256" s="11"/>
      <c r="E256" s="50">
        <v>5</v>
      </c>
      <c r="F256" s="50">
        <v>3</v>
      </c>
      <c r="G256" s="25">
        <f>E256+F256</f>
        <v>8</v>
      </c>
    </row>
    <row r="257" spans="1:7" x14ac:dyDescent="0.25">
      <c r="A257" s="10"/>
      <c r="B257" s="14" t="s">
        <v>297</v>
      </c>
      <c r="C257" s="12"/>
      <c r="D257" s="11"/>
      <c r="E257" s="50">
        <v>8</v>
      </c>
      <c r="F257" s="50">
        <v>3</v>
      </c>
      <c r="G257" s="46">
        <f t="shared" ref="G257:G260" si="12">E257+F257</f>
        <v>11</v>
      </c>
    </row>
    <row r="258" spans="1:7" x14ac:dyDescent="0.25">
      <c r="A258" s="10"/>
      <c r="B258" s="14" t="s">
        <v>298</v>
      </c>
      <c r="C258" s="12"/>
      <c r="D258" s="11"/>
      <c r="E258" s="50">
        <v>3</v>
      </c>
      <c r="F258" s="50">
        <v>1</v>
      </c>
      <c r="G258" s="46">
        <f t="shared" si="12"/>
        <v>4</v>
      </c>
    </row>
    <row r="259" spans="1:7" x14ac:dyDescent="0.25">
      <c r="A259" s="10"/>
      <c r="B259" s="14" t="s">
        <v>299</v>
      </c>
      <c r="C259" s="12"/>
      <c r="D259" s="11"/>
      <c r="E259" s="50"/>
      <c r="F259" s="50"/>
      <c r="G259" s="46">
        <f t="shared" si="12"/>
        <v>0</v>
      </c>
    </row>
    <row r="260" spans="1:7" x14ac:dyDescent="0.25">
      <c r="A260" s="10"/>
      <c r="B260" s="14" t="s">
        <v>300</v>
      </c>
      <c r="C260" s="12"/>
      <c r="D260" s="11"/>
      <c r="E260" s="50">
        <v>0</v>
      </c>
      <c r="F260" s="50">
        <v>0</v>
      </c>
      <c r="G260" s="46">
        <f t="shared" si="12"/>
        <v>0</v>
      </c>
    </row>
    <row r="261" spans="1:7" x14ac:dyDescent="0.25">
      <c r="A261" s="10"/>
      <c r="B261" s="14" t="s">
        <v>301</v>
      </c>
      <c r="C261" s="12"/>
      <c r="D261" s="11"/>
      <c r="E261" s="26" t="s">
        <v>22</v>
      </c>
      <c r="F261" s="26" t="s">
        <v>22</v>
      </c>
      <c r="G261" s="26" t="s">
        <v>22</v>
      </c>
    </row>
    <row r="262" spans="1:7" ht="25.5" x14ac:dyDescent="0.25">
      <c r="A262" s="10"/>
      <c r="B262" s="11" t="s">
        <v>302</v>
      </c>
      <c r="C262" s="12" t="s">
        <v>10</v>
      </c>
      <c r="D262" s="11" t="s">
        <v>512</v>
      </c>
      <c r="E262" s="16">
        <v>0</v>
      </c>
      <c r="F262" s="16">
        <v>1</v>
      </c>
      <c r="G262" s="25">
        <v>1</v>
      </c>
    </row>
    <row r="263" spans="1:7" ht="25.5" x14ac:dyDescent="0.25">
      <c r="A263" s="10"/>
      <c r="B263" s="11" t="s">
        <v>303</v>
      </c>
      <c r="C263" s="12" t="s">
        <v>10</v>
      </c>
      <c r="D263" s="11" t="s">
        <v>512</v>
      </c>
      <c r="E263" s="50">
        <v>0</v>
      </c>
      <c r="F263" s="50">
        <v>0</v>
      </c>
      <c r="G263" s="46">
        <v>0</v>
      </c>
    </row>
    <row r="264" spans="1:7" x14ac:dyDescent="0.25">
      <c r="A264" s="78" t="s">
        <v>304</v>
      </c>
      <c r="B264" s="78"/>
      <c r="C264" s="78"/>
      <c r="D264" s="78"/>
      <c r="E264" s="24"/>
      <c r="F264" s="24"/>
      <c r="G264" s="24"/>
    </row>
    <row r="265" spans="1:7" ht="89.25" x14ac:dyDescent="0.25">
      <c r="A265" s="10"/>
      <c r="B265" s="11" t="s">
        <v>305</v>
      </c>
      <c r="C265" s="12" t="s">
        <v>306</v>
      </c>
      <c r="D265" s="11" t="s">
        <v>541</v>
      </c>
      <c r="E265" s="16" t="s">
        <v>577</v>
      </c>
      <c r="F265" s="16" t="s">
        <v>578</v>
      </c>
      <c r="G265" s="25">
        <v>8</v>
      </c>
    </row>
    <row r="266" spans="1:7" ht="63.75" x14ac:dyDescent="0.25">
      <c r="A266" s="10"/>
      <c r="B266" s="11" t="s">
        <v>307</v>
      </c>
      <c r="C266" s="12" t="s">
        <v>306</v>
      </c>
      <c r="D266" s="29" t="s">
        <v>541</v>
      </c>
      <c r="E266" s="44" t="s">
        <v>308</v>
      </c>
      <c r="F266" s="44" t="s">
        <v>309</v>
      </c>
      <c r="G266" s="25">
        <v>2</v>
      </c>
    </row>
    <row r="267" spans="1:7" ht="25.5" x14ac:dyDescent="0.25">
      <c r="A267" s="10"/>
      <c r="B267" s="11" t="s">
        <v>310</v>
      </c>
      <c r="C267" s="12" t="s">
        <v>306</v>
      </c>
      <c r="D267" s="29" t="s">
        <v>541</v>
      </c>
      <c r="E267" s="44" t="s">
        <v>311</v>
      </c>
      <c r="F267" s="26" t="s">
        <v>22</v>
      </c>
      <c r="G267" s="46">
        <v>3</v>
      </c>
    </row>
    <row r="268" spans="1:7" ht="38.25" x14ac:dyDescent="0.25">
      <c r="A268" s="10"/>
      <c r="B268" s="11" t="s">
        <v>312</v>
      </c>
      <c r="C268" s="12" t="s">
        <v>306</v>
      </c>
      <c r="D268" s="29" t="s">
        <v>541</v>
      </c>
      <c r="E268" s="44" t="s">
        <v>313</v>
      </c>
      <c r="F268" s="44" t="s">
        <v>314</v>
      </c>
      <c r="G268" s="45">
        <v>5</v>
      </c>
    </row>
    <row r="269" spans="1:7" ht="25.5" x14ac:dyDescent="0.25">
      <c r="A269" s="10"/>
      <c r="B269" s="11" t="s">
        <v>315</v>
      </c>
      <c r="C269" s="12" t="s">
        <v>306</v>
      </c>
      <c r="D269" s="29" t="s">
        <v>541</v>
      </c>
      <c r="E269" s="44" t="s">
        <v>316</v>
      </c>
      <c r="F269" s="26" t="s">
        <v>22</v>
      </c>
      <c r="G269" s="46">
        <v>2</v>
      </c>
    </row>
    <row r="270" spans="1:7" ht="25.5" x14ac:dyDescent="0.25">
      <c r="A270" s="10"/>
      <c r="B270" s="11" t="s">
        <v>317</v>
      </c>
      <c r="C270" s="12" t="s">
        <v>306</v>
      </c>
      <c r="D270" s="29" t="s">
        <v>541</v>
      </c>
      <c r="E270" s="13"/>
      <c r="F270" s="13"/>
      <c r="G270" s="27"/>
    </row>
    <row r="271" spans="1:7" x14ac:dyDescent="0.25">
      <c r="A271" s="10"/>
      <c r="B271" s="14" t="s">
        <v>318</v>
      </c>
      <c r="C271" s="12"/>
      <c r="D271" s="11"/>
      <c r="E271" s="44">
        <v>0</v>
      </c>
      <c r="F271" s="26" t="s">
        <v>22</v>
      </c>
      <c r="G271" s="46">
        <v>0</v>
      </c>
    </row>
    <row r="272" spans="1:7" ht="63.75" x14ac:dyDescent="0.25">
      <c r="A272" s="10"/>
      <c r="B272" s="14" t="s">
        <v>319</v>
      </c>
      <c r="C272" s="12"/>
      <c r="D272" s="11"/>
      <c r="E272" s="44" t="s">
        <v>320</v>
      </c>
      <c r="F272" s="44" t="s">
        <v>321</v>
      </c>
      <c r="G272" s="45">
        <v>3</v>
      </c>
    </row>
    <row r="273" spans="1:7" ht="76.5" x14ac:dyDescent="0.25">
      <c r="A273" s="10"/>
      <c r="B273" s="11" t="s">
        <v>322</v>
      </c>
      <c r="C273" s="12" t="s">
        <v>306</v>
      </c>
      <c r="D273" s="29" t="s">
        <v>541</v>
      </c>
      <c r="E273" s="44" t="s">
        <v>323</v>
      </c>
      <c r="F273" s="26" t="s">
        <v>22</v>
      </c>
      <c r="G273" s="46">
        <v>6</v>
      </c>
    </row>
    <row r="274" spans="1:7" x14ac:dyDescent="0.25">
      <c r="A274" s="78" t="s">
        <v>324</v>
      </c>
      <c r="B274" s="78"/>
      <c r="C274" s="78"/>
      <c r="D274" s="78"/>
      <c r="E274" s="24"/>
      <c r="F274" s="24"/>
      <c r="G274" s="24"/>
    </row>
    <row r="275" spans="1:7" ht="25.5" x14ac:dyDescent="0.25">
      <c r="A275" s="10"/>
      <c r="B275" s="18" t="s">
        <v>325</v>
      </c>
      <c r="C275" s="12" t="s">
        <v>10</v>
      </c>
      <c r="D275" s="11" t="s">
        <v>528</v>
      </c>
      <c r="E275" s="42">
        <v>21</v>
      </c>
      <c r="F275" s="16">
        <v>9</v>
      </c>
      <c r="G275" s="25">
        <f>E275+F275</f>
        <v>30</v>
      </c>
    </row>
    <row r="276" spans="1:7" x14ac:dyDescent="0.25">
      <c r="A276" s="10"/>
      <c r="B276" s="14" t="s">
        <v>326</v>
      </c>
      <c r="C276" s="12"/>
      <c r="D276" s="11"/>
      <c r="E276" s="42">
        <v>14</v>
      </c>
      <c r="F276" s="16">
        <v>3</v>
      </c>
      <c r="G276" s="46">
        <f t="shared" ref="G276:G281" si="13">E276+F276</f>
        <v>17</v>
      </c>
    </row>
    <row r="277" spans="1:7" ht="25.5" x14ac:dyDescent="0.25">
      <c r="A277" s="10"/>
      <c r="B277" s="14" t="s">
        <v>327</v>
      </c>
      <c r="C277" s="12"/>
      <c r="D277" s="11"/>
      <c r="E277" s="42">
        <v>6</v>
      </c>
      <c r="F277" s="16">
        <v>6</v>
      </c>
      <c r="G277" s="46">
        <f t="shared" si="13"/>
        <v>12</v>
      </c>
    </row>
    <row r="278" spans="1:7" x14ac:dyDescent="0.25">
      <c r="A278" s="10"/>
      <c r="B278" s="14" t="s">
        <v>328</v>
      </c>
      <c r="C278" s="12"/>
      <c r="D278" s="11"/>
      <c r="E278" s="42">
        <v>1</v>
      </c>
      <c r="F278" s="16"/>
      <c r="G278" s="46">
        <f t="shared" si="13"/>
        <v>1</v>
      </c>
    </row>
    <row r="279" spans="1:7" x14ac:dyDescent="0.25">
      <c r="A279" s="10"/>
      <c r="B279" s="11" t="s">
        <v>329</v>
      </c>
      <c r="C279" s="12" t="s">
        <v>10</v>
      </c>
      <c r="D279" s="11" t="s">
        <v>528</v>
      </c>
      <c r="E279" s="16">
        <v>11</v>
      </c>
      <c r="F279" s="16">
        <v>0</v>
      </c>
      <c r="G279" s="46">
        <f t="shared" si="13"/>
        <v>11</v>
      </c>
    </row>
    <row r="280" spans="1:7" ht="51" x14ac:dyDescent="0.25">
      <c r="A280" s="10"/>
      <c r="B280" s="11" t="s">
        <v>330</v>
      </c>
      <c r="C280" s="12" t="s">
        <v>10</v>
      </c>
      <c r="D280" s="11" t="s">
        <v>528</v>
      </c>
      <c r="E280" s="16">
        <v>7</v>
      </c>
      <c r="F280" s="16">
        <v>4</v>
      </c>
      <c r="G280" s="46">
        <f t="shared" si="13"/>
        <v>11</v>
      </c>
    </row>
    <row r="281" spans="1:7" x14ac:dyDescent="0.25">
      <c r="A281" s="10"/>
      <c r="B281" s="11" t="s">
        <v>331</v>
      </c>
      <c r="C281" s="12" t="s">
        <v>10</v>
      </c>
      <c r="D281" s="11" t="s">
        <v>528</v>
      </c>
      <c r="E281" s="16">
        <v>1</v>
      </c>
      <c r="F281" s="16">
        <v>0</v>
      </c>
      <c r="G281" s="46">
        <f t="shared" si="13"/>
        <v>1</v>
      </c>
    </row>
    <row r="282" spans="1:7" x14ac:dyDescent="0.25">
      <c r="A282" s="10"/>
      <c r="B282" s="11" t="s">
        <v>332</v>
      </c>
      <c r="C282" s="12" t="s">
        <v>10</v>
      </c>
      <c r="D282" s="11" t="s">
        <v>528</v>
      </c>
      <c r="E282" s="16">
        <v>5</v>
      </c>
      <c r="F282" s="44" t="s">
        <v>278</v>
      </c>
      <c r="G282" s="25">
        <v>6</v>
      </c>
    </row>
    <row r="283" spans="1:7" x14ac:dyDescent="0.25">
      <c r="A283" s="78" t="s">
        <v>333</v>
      </c>
      <c r="B283" s="78"/>
      <c r="C283" s="78"/>
      <c r="D283" s="78"/>
      <c r="E283" s="24"/>
      <c r="F283" s="24"/>
      <c r="G283" s="24"/>
    </row>
    <row r="284" spans="1:7" ht="25.5" x14ac:dyDescent="0.25">
      <c r="A284" s="10"/>
      <c r="B284" s="11" t="s">
        <v>334</v>
      </c>
      <c r="C284" s="12" t="s">
        <v>10</v>
      </c>
      <c r="D284" s="11" t="s">
        <v>542</v>
      </c>
      <c r="E284" s="16">
        <v>1</v>
      </c>
      <c r="F284" s="16">
        <v>1</v>
      </c>
      <c r="G284" s="25">
        <f>E284+F284</f>
        <v>2</v>
      </c>
    </row>
    <row r="285" spans="1:7" ht="38.25" x14ac:dyDescent="0.25">
      <c r="A285" s="10"/>
      <c r="B285" s="11" t="s">
        <v>335</v>
      </c>
      <c r="C285" s="12" t="s">
        <v>10</v>
      </c>
      <c r="D285" s="11" t="s">
        <v>542</v>
      </c>
      <c r="E285" s="13"/>
      <c r="F285" s="13"/>
      <c r="G285" s="27"/>
    </row>
    <row r="286" spans="1:7" x14ac:dyDescent="0.25">
      <c r="A286" s="10"/>
      <c r="B286" s="14" t="s">
        <v>336</v>
      </c>
      <c r="C286" s="12"/>
      <c r="D286" s="11"/>
      <c r="E286" s="16">
        <v>1894</v>
      </c>
      <c r="F286" s="16">
        <v>2510</v>
      </c>
      <c r="G286" s="25">
        <f>E286+F286</f>
        <v>4404</v>
      </c>
    </row>
    <row r="287" spans="1:7" x14ac:dyDescent="0.25">
      <c r="A287" s="10"/>
      <c r="B287" s="14" t="s">
        <v>337</v>
      </c>
      <c r="C287" s="12"/>
      <c r="D287" s="11"/>
      <c r="E287" s="16">
        <v>3304</v>
      </c>
      <c r="F287" s="16">
        <v>1295</v>
      </c>
      <c r="G287" s="25">
        <f>E287+F287</f>
        <v>4599</v>
      </c>
    </row>
    <row r="288" spans="1:7" ht="39" thickBot="1" x14ac:dyDescent="0.3">
      <c r="A288" s="10"/>
      <c r="B288" s="11" t="s">
        <v>338</v>
      </c>
      <c r="C288" s="12" t="s">
        <v>10</v>
      </c>
      <c r="D288" s="11" t="s">
        <v>542</v>
      </c>
      <c r="E288" s="16">
        <v>5198</v>
      </c>
      <c r="F288" s="16">
        <v>3805</v>
      </c>
      <c r="G288" s="25">
        <f>E288+F288</f>
        <v>9003</v>
      </c>
    </row>
    <row r="289" spans="1:6" ht="15.75" customHeight="1" x14ac:dyDescent="0.25">
      <c r="A289" s="38" t="s">
        <v>491</v>
      </c>
      <c r="B289" s="37"/>
      <c r="C289" s="37"/>
      <c r="D289" s="37"/>
      <c r="E289" s="37"/>
    </row>
    <row r="290" spans="1:6" ht="76.5" x14ac:dyDescent="0.25">
      <c r="B290" s="35" t="s">
        <v>492</v>
      </c>
      <c r="C290" s="12" t="s">
        <v>352</v>
      </c>
      <c r="D290" s="11" t="s">
        <v>543</v>
      </c>
      <c r="E290" s="40" t="s">
        <v>22</v>
      </c>
      <c r="F290" s="40" t="s">
        <v>22</v>
      </c>
    </row>
    <row r="291" spans="1:6" ht="25.5" x14ac:dyDescent="0.25">
      <c r="B291" s="35" t="s">
        <v>493</v>
      </c>
      <c r="C291" s="12" t="s">
        <v>352</v>
      </c>
      <c r="D291" s="11" t="s">
        <v>543</v>
      </c>
      <c r="E291" s="40" t="s">
        <v>22</v>
      </c>
      <c r="F291" s="40" t="s">
        <v>22</v>
      </c>
    </row>
    <row r="292" spans="1:6" ht="25.5" x14ac:dyDescent="0.25">
      <c r="B292" s="35" t="s">
        <v>494</v>
      </c>
      <c r="C292" s="12" t="s">
        <v>352</v>
      </c>
      <c r="D292" s="11" t="s">
        <v>543</v>
      </c>
      <c r="E292" s="40" t="s">
        <v>22</v>
      </c>
      <c r="F292" s="40" t="s">
        <v>22</v>
      </c>
    </row>
    <row r="293" spans="1:6" ht="38.25" x14ac:dyDescent="0.25">
      <c r="B293" s="35" t="s">
        <v>495</v>
      </c>
      <c r="C293" s="12" t="s">
        <v>352</v>
      </c>
      <c r="D293" s="11" t="s">
        <v>544</v>
      </c>
      <c r="E293" s="60" t="s">
        <v>496</v>
      </c>
      <c r="F293" s="60" t="s">
        <v>516</v>
      </c>
    </row>
    <row r="294" spans="1:6" ht="89.25" x14ac:dyDescent="0.25">
      <c r="B294" s="35" t="s">
        <v>497</v>
      </c>
      <c r="C294" s="12" t="s">
        <v>352</v>
      </c>
      <c r="D294" s="11" t="s">
        <v>544</v>
      </c>
      <c r="E294" s="60" t="s">
        <v>498</v>
      </c>
      <c r="F294" s="60" t="s">
        <v>517</v>
      </c>
    </row>
    <row r="295" spans="1:6" ht="25.5" x14ac:dyDescent="0.25">
      <c r="B295" s="35" t="s">
        <v>499</v>
      </c>
      <c r="C295" s="12" t="s">
        <v>8</v>
      </c>
      <c r="D295" s="11" t="s">
        <v>543</v>
      </c>
      <c r="E295" s="40" t="s">
        <v>22</v>
      </c>
      <c r="F295" s="40" t="s">
        <v>22</v>
      </c>
    </row>
    <row r="296" spans="1:6" ht="25.5" x14ac:dyDescent="0.25">
      <c r="B296" s="36" t="s">
        <v>500</v>
      </c>
      <c r="C296" s="12" t="s">
        <v>8</v>
      </c>
      <c r="D296" s="29" t="s">
        <v>543</v>
      </c>
      <c r="E296" s="40" t="s">
        <v>22</v>
      </c>
      <c r="F296" s="40" t="s">
        <v>22</v>
      </c>
    </row>
    <row r="297" spans="1:6" ht="25.5" x14ac:dyDescent="0.25">
      <c r="B297" s="36" t="s">
        <v>501</v>
      </c>
      <c r="C297" s="12" t="s">
        <v>8</v>
      </c>
      <c r="D297" s="29" t="s">
        <v>543</v>
      </c>
      <c r="E297" s="40" t="s">
        <v>22</v>
      </c>
      <c r="F297" s="40" t="s">
        <v>22</v>
      </c>
    </row>
    <row r="298" spans="1:6" ht="25.5" x14ac:dyDescent="0.25">
      <c r="B298" s="36" t="s">
        <v>502</v>
      </c>
      <c r="C298" s="12" t="s">
        <v>8</v>
      </c>
      <c r="D298" s="29" t="s">
        <v>543</v>
      </c>
      <c r="E298" s="40" t="s">
        <v>22</v>
      </c>
      <c r="F298" s="40" t="s">
        <v>22</v>
      </c>
    </row>
    <row r="299" spans="1:6" ht="38.25" x14ac:dyDescent="0.25">
      <c r="B299" s="35" t="s">
        <v>503</v>
      </c>
      <c r="C299" s="12" t="s">
        <v>8</v>
      </c>
      <c r="D299" s="29" t="s">
        <v>543</v>
      </c>
      <c r="E299" s="40" t="s">
        <v>22</v>
      </c>
      <c r="F299" s="60">
        <v>0</v>
      </c>
    </row>
    <row r="300" spans="1:6" ht="38.25" x14ac:dyDescent="0.25">
      <c r="B300" s="35" t="s">
        <v>504</v>
      </c>
      <c r="C300" s="12" t="s">
        <v>352</v>
      </c>
      <c r="D300" s="11" t="s">
        <v>545</v>
      </c>
      <c r="E300" s="61" t="s">
        <v>564</v>
      </c>
      <c r="F300" s="40" t="s">
        <v>22</v>
      </c>
    </row>
    <row r="301" spans="1:6" ht="15.75" x14ac:dyDescent="0.25">
      <c r="B301" s="35" t="s">
        <v>505</v>
      </c>
      <c r="C301" s="12" t="s">
        <v>89</v>
      </c>
      <c r="D301" s="11" t="s">
        <v>90</v>
      </c>
      <c r="E301" s="40" t="s">
        <v>22</v>
      </c>
      <c r="F301" s="40" t="s">
        <v>22</v>
      </c>
    </row>
    <row r="302" spans="1:6" ht="25.5" x14ac:dyDescent="0.25">
      <c r="B302" s="35" t="s">
        <v>506</v>
      </c>
      <c r="C302" s="12" t="s">
        <v>507</v>
      </c>
      <c r="D302" s="11" t="s">
        <v>543</v>
      </c>
      <c r="E302" s="40" t="s">
        <v>22</v>
      </c>
      <c r="F302" s="40" t="s">
        <v>22</v>
      </c>
    </row>
    <row r="303" spans="1:6" ht="25.5" x14ac:dyDescent="0.25">
      <c r="B303" s="35" t="s">
        <v>508</v>
      </c>
      <c r="C303" s="12" t="s">
        <v>509</v>
      </c>
      <c r="D303" s="11" t="s">
        <v>543</v>
      </c>
      <c r="E303" s="40" t="s">
        <v>22</v>
      </c>
      <c r="F303" s="40" t="s">
        <v>22</v>
      </c>
    </row>
    <row r="304" spans="1:6" ht="89.25" x14ac:dyDescent="0.25">
      <c r="B304" s="35" t="s">
        <v>521</v>
      </c>
      <c r="C304" s="12" t="s">
        <v>10</v>
      </c>
      <c r="D304" s="11" t="s">
        <v>530</v>
      </c>
      <c r="E304" s="61" t="s">
        <v>515</v>
      </c>
      <c r="F304" s="61">
        <v>8</v>
      </c>
    </row>
    <row r="305" spans="1:6" ht="38.25" x14ac:dyDescent="0.25">
      <c r="B305" s="35" t="s">
        <v>510</v>
      </c>
      <c r="C305" s="12" t="s">
        <v>509</v>
      </c>
      <c r="D305" s="11" t="s">
        <v>530</v>
      </c>
      <c r="E305" s="61" t="s">
        <v>561</v>
      </c>
      <c r="F305" s="61">
        <v>9</v>
      </c>
    </row>
    <row r="306" spans="1:6" ht="25.5" x14ac:dyDescent="0.25">
      <c r="B306" s="35" t="s">
        <v>511</v>
      </c>
      <c r="C306" s="12" t="s">
        <v>10</v>
      </c>
      <c r="D306" s="11" t="s">
        <v>512</v>
      </c>
      <c r="E306" s="41">
        <v>0</v>
      </c>
      <c r="F306" s="41">
        <v>0</v>
      </c>
    </row>
    <row r="308" spans="1:6" ht="15.75" thickBot="1" x14ac:dyDescent="0.3"/>
    <row r="309" spans="1:6" ht="15.75" customHeight="1" thickBot="1" x14ac:dyDescent="0.3">
      <c r="A309" s="39" t="s">
        <v>343</v>
      </c>
      <c r="B309" s="4"/>
      <c r="C309" s="4"/>
      <c r="D309" s="4"/>
      <c r="E309" s="21"/>
      <c r="F309" s="21"/>
    </row>
    <row r="310" spans="1:6" x14ac:dyDescent="0.25">
      <c r="A310" s="33" t="s">
        <v>344</v>
      </c>
      <c r="B310" s="5"/>
      <c r="C310" s="5"/>
      <c r="D310" s="5"/>
      <c r="E310" s="15"/>
      <c r="F310" s="15"/>
    </row>
    <row r="311" spans="1:6" ht="24" customHeight="1" x14ac:dyDescent="0.25">
      <c r="A311" s="6"/>
      <c r="B311" s="7" t="s">
        <v>345</v>
      </c>
      <c r="C311" s="8" t="s">
        <v>10</v>
      </c>
      <c r="D311" s="8" t="s">
        <v>543</v>
      </c>
      <c r="E311" s="62">
        <v>0</v>
      </c>
      <c r="F311" s="62">
        <v>0</v>
      </c>
    </row>
    <row r="312" spans="1:6" ht="25.5" x14ac:dyDescent="0.25">
      <c r="A312" s="10"/>
      <c r="B312" s="11" t="s">
        <v>346</v>
      </c>
      <c r="C312" s="12" t="s">
        <v>17</v>
      </c>
      <c r="D312" s="11" t="s">
        <v>532</v>
      </c>
      <c r="E312" s="40" t="s">
        <v>592</v>
      </c>
      <c r="F312" s="40" t="s">
        <v>592</v>
      </c>
    </row>
    <row r="313" spans="1:6" ht="25.5" x14ac:dyDescent="0.25">
      <c r="A313" s="10"/>
      <c r="B313" s="11" t="s">
        <v>347</v>
      </c>
      <c r="C313" s="12" t="s">
        <v>10</v>
      </c>
      <c r="D313" s="11" t="s">
        <v>532</v>
      </c>
      <c r="E313" s="40" t="s">
        <v>592</v>
      </c>
      <c r="F313" s="40" t="s">
        <v>592</v>
      </c>
    </row>
    <row r="314" spans="1:6" ht="25.5" x14ac:dyDescent="0.25">
      <c r="A314" s="10"/>
      <c r="B314" s="11" t="s">
        <v>348</v>
      </c>
      <c r="C314" s="12" t="s">
        <v>349</v>
      </c>
      <c r="D314" s="11" t="s">
        <v>543</v>
      </c>
      <c r="E314" s="40" t="s">
        <v>592</v>
      </c>
      <c r="F314" s="40" t="s">
        <v>592</v>
      </c>
    </row>
    <row r="315" spans="1:6" ht="25.5" x14ac:dyDescent="0.25">
      <c r="A315" s="10"/>
      <c r="B315" s="11" t="s">
        <v>350</v>
      </c>
      <c r="C315" s="12" t="s">
        <v>349</v>
      </c>
      <c r="D315" s="11" t="s">
        <v>543</v>
      </c>
      <c r="E315" s="40" t="s">
        <v>592</v>
      </c>
      <c r="F315" s="40" t="s">
        <v>592</v>
      </c>
    </row>
    <row r="316" spans="1:6" ht="38.25" x14ac:dyDescent="0.25">
      <c r="A316" s="10"/>
      <c r="B316" s="11" t="s">
        <v>351</v>
      </c>
      <c r="C316" s="12" t="s">
        <v>352</v>
      </c>
      <c r="D316" s="11" t="s">
        <v>353</v>
      </c>
      <c r="E316" s="61" t="s">
        <v>562</v>
      </c>
      <c r="F316" s="40" t="s">
        <v>592</v>
      </c>
    </row>
    <row r="317" spans="1:6" ht="127.5" x14ac:dyDescent="0.25">
      <c r="A317" s="10"/>
      <c r="B317" s="11" t="s">
        <v>354</v>
      </c>
      <c r="C317" s="12" t="s">
        <v>355</v>
      </c>
      <c r="D317" s="11" t="s">
        <v>546</v>
      </c>
      <c r="E317" s="61" t="s">
        <v>596</v>
      </c>
      <c r="F317" s="40" t="s">
        <v>592</v>
      </c>
    </row>
    <row r="318" spans="1:6" ht="63.75" x14ac:dyDescent="0.25">
      <c r="A318" s="10"/>
      <c r="B318" s="11" t="s">
        <v>356</v>
      </c>
      <c r="C318" s="12" t="s">
        <v>352</v>
      </c>
      <c r="D318" s="11" t="s">
        <v>546</v>
      </c>
      <c r="E318" s="40" t="s">
        <v>592</v>
      </c>
      <c r="F318" s="40" t="s">
        <v>592</v>
      </c>
    </row>
    <row r="319" spans="1:6" ht="114.75" x14ac:dyDescent="0.25">
      <c r="A319" s="10"/>
      <c r="B319" s="11" t="s">
        <v>357</v>
      </c>
      <c r="C319" s="12" t="s">
        <v>352</v>
      </c>
      <c r="D319" s="11" t="s">
        <v>543</v>
      </c>
      <c r="E319" s="61" t="s">
        <v>579</v>
      </c>
      <c r="F319" s="40" t="s">
        <v>592</v>
      </c>
    </row>
    <row r="320" spans="1:6" ht="25.5" x14ac:dyDescent="0.25">
      <c r="A320" s="10"/>
      <c r="B320" s="11" t="s">
        <v>358</v>
      </c>
      <c r="C320" s="12" t="s">
        <v>10</v>
      </c>
      <c r="D320" s="11" t="s">
        <v>543</v>
      </c>
      <c r="E320" s="40" t="s">
        <v>592</v>
      </c>
      <c r="F320" s="41">
        <v>5410</v>
      </c>
    </row>
    <row r="321" spans="1:6" ht="38.25" x14ac:dyDescent="0.25">
      <c r="A321" s="10"/>
      <c r="B321" s="11" t="s">
        <v>359</v>
      </c>
      <c r="C321" s="12" t="s">
        <v>10</v>
      </c>
      <c r="D321" s="11" t="s">
        <v>546</v>
      </c>
      <c r="E321" s="59"/>
      <c r="F321" s="59"/>
    </row>
    <row r="322" spans="1:6" x14ac:dyDescent="0.25">
      <c r="A322" s="10"/>
      <c r="B322" s="14" t="s">
        <v>360</v>
      </c>
      <c r="C322" s="12" t="s">
        <v>10</v>
      </c>
      <c r="D322" s="11"/>
      <c r="E322" s="40" t="s">
        <v>592</v>
      </c>
      <c r="F322" s="40" t="s">
        <v>592</v>
      </c>
    </row>
    <row r="323" spans="1:6" ht="38.25" x14ac:dyDescent="0.25">
      <c r="A323" s="10"/>
      <c r="B323" s="11" t="s">
        <v>361</v>
      </c>
      <c r="C323" s="12" t="s">
        <v>352</v>
      </c>
      <c r="D323" s="11" t="s">
        <v>547</v>
      </c>
      <c r="E323" s="40" t="s">
        <v>592</v>
      </c>
      <c r="F323" s="40" t="s">
        <v>592</v>
      </c>
    </row>
    <row r="324" spans="1:6" ht="25.5" x14ac:dyDescent="0.25">
      <c r="A324" s="10"/>
      <c r="B324" s="11" t="s">
        <v>362</v>
      </c>
      <c r="C324" s="12" t="s">
        <v>352</v>
      </c>
      <c r="D324" s="11" t="s">
        <v>543</v>
      </c>
      <c r="E324" s="40" t="s">
        <v>592</v>
      </c>
      <c r="F324" s="40" t="s">
        <v>592</v>
      </c>
    </row>
    <row r="325" spans="1:6" x14ac:dyDescent="0.25">
      <c r="A325" s="19" t="s">
        <v>363</v>
      </c>
      <c r="B325" s="15"/>
      <c r="C325" s="15"/>
      <c r="D325" s="15"/>
      <c r="E325" s="15"/>
      <c r="F325" s="15"/>
    </row>
    <row r="326" spans="1:6" ht="25.5" x14ac:dyDescent="0.25">
      <c r="A326" s="10"/>
      <c r="B326" s="11" t="s">
        <v>363</v>
      </c>
      <c r="C326" s="12" t="s">
        <v>10</v>
      </c>
      <c r="D326" s="11" t="s">
        <v>543</v>
      </c>
      <c r="E326" s="59"/>
      <c r="F326" s="59"/>
    </row>
    <row r="327" spans="1:6" ht="48" customHeight="1" x14ac:dyDescent="0.25">
      <c r="A327" s="6"/>
      <c r="B327" s="8" t="s">
        <v>364</v>
      </c>
      <c r="C327" s="8" t="s">
        <v>10</v>
      </c>
      <c r="D327" s="8"/>
      <c r="E327" s="63" t="s">
        <v>478</v>
      </c>
      <c r="F327" s="40" t="s">
        <v>592</v>
      </c>
    </row>
    <row r="328" spans="1:6" ht="26.25" customHeight="1" x14ac:dyDescent="0.25">
      <c r="A328" s="6"/>
      <c r="B328" s="8" t="s">
        <v>365</v>
      </c>
      <c r="C328" s="8" t="s">
        <v>10</v>
      </c>
      <c r="D328" s="8"/>
      <c r="E328" s="63" t="s">
        <v>479</v>
      </c>
      <c r="F328" s="40" t="s">
        <v>592</v>
      </c>
    </row>
    <row r="329" spans="1:6" ht="45" customHeight="1" x14ac:dyDescent="0.25">
      <c r="A329" s="6"/>
      <c r="B329" s="8" t="s">
        <v>366</v>
      </c>
      <c r="C329" s="8" t="s">
        <v>10</v>
      </c>
      <c r="D329" s="8"/>
      <c r="E329" s="63" t="s">
        <v>480</v>
      </c>
      <c r="F329" s="40" t="s">
        <v>592</v>
      </c>
    </row>
    <row r="330" spans="1:6" ht="38.25" customHeight="1" x14ac:dyDescent="0.25">
      <c r="A330" s="6"/>
      <c r="B330" s="8" t="s">
        <v>367</v>
      </c>
      <c r="C330" s="8" t="s">
        <v>10</v>
      </c>
      <c r="D330" s="8"/>
      <c r="E330" s="67">
        <v>0</v>
      </c>
      <c r="F330" s="40" t="s">
        <v>592</v>
      </c>
    </row>
    <row r="331" spans="1:6" ht="28.5" customHeight="1" x14ac:dyDescent="0.25">
      <c r="A331" s="6"/>
      <c r="B331" s="8" t="s">
        <v>368</v>
      </c>
      <c r="C331" s="8" t="s">
        <v>98</v>
      </c>
      <c r="D331" s="8" t="s">
        <v>543</v>
      </c>
      <c r="E331" s="63">
        <v>39606</v>
      </c>
      <c r="F331" s="40" t="s">
        <v>592</v>
      </c>
    </row>
    <row r="332" spans="1:6" ht="25.5" x14ac:dyDescent="0.25">
      <c r="A332" s="10"/>
      <c r="B332" s="11" t="s">
        <v>369</v>
      </c>
      <c r="C332" s="12" t="s">
        <v>370</v>
      </c>
      <c r="D332" s="11" t="s">
        <v>543</v>
      </c>
      <c r="E332" s="63">
        <v>5045</v>
      </c>
      <c r="F332" s="40" t="s">
        <v>592</v>
      </c>
    </row>
    <row r="333" spans="1:6" ht="24.75" customHeight="1" x14ac:dyDescent="0.25">
      <c r="A333" s="6"/>
      <c r="B333" s="8" t="s">
        <v>371</v>
      </c>
      <c r="C333" s="8" t="s">
        <v>370</v>
      </c>
      <c r="D333" s="8" t="s">
        <v>543</v>
      </c>
      <c r="E333" s="63">
        <v>1277.2</v>
      </c>
      <c r="F333" s="40" t="s">
        <v>592</v>
      </c>
    </row>
    <row r="334" spans="1:6" x14ac:dyDescent="0.25">
      <c r="A334" s="10"/>
      <c r="B334" s="11" t="s">
        <v>372</v>
      </c>
      <c r="C334" s="12"/>
      <c r="D334" s="11"/>
      <c r="E334" s="63"/>
      <c r="F334" s="59"/>
    </row>
    <row r="335" spans="1:6" ht="25.5" x14ac:dyDescent="0.25">
      <c r="A335" s="10"/>
      <c r="B335" s="14" t="s">
        <v>373</v>
      </c>
      <c r="C335" s="12" t="s">
        <v>374</v>
      </c>
      <c r="D335" s="11" t="s">
        <v>543</v>
      </c>
      <c r="E335" s="63">
        <v>77.3</v>
      </c>
      <c r="F335" s="40" t="s">
        <v>592</v>
      </c>
    </row>
    <row r="336" spans="1:6" ht="25.5" x14ac:dyDescent="0.25">
      <c r="A336" s="10"/>
      <c r="B336" s="14" t="s">
        <v>375</v>
      </c>
      <c r="C336" s="12" t="s">
        <v>374</v>
      </c>
      <c r="D336" s="29" t="s">
        <v>543</v>
      </c>
      <c r="E336" s="63">
        <v>157.6</v>
      </c>
      <c r="F336" s="40" t="s">
        <v>592</v>
      </c>
    </row>
    <row r="337" spans="1:6" ht="29.25" customHeight="1" x14ac:dyDescent="0.25">
      <c r="A337" s="6"/>
      <c r="B337" s="8" t="s">
        <v>376</v>
      </c>
      <c r="C337" s="8" t="s">
        <v>374</v>
      </c>
      <c r="D337" s="29" t="s">
        <v>543</v>
      </c>
      <c r="E337" s="63">
        <v>173</v>
      </c>
      <c r="F337" s="40" t="s">
        <v>592</v>
      </c>
    </row>
    <row r="338" spans="1:6" ht="34.5" customHeight="1" x14ac:dyDescent="0.25">
      <c r="A338" s="6"/>
      <c r="B338" s="8" t="s">
        <v>377</v>
      </c>
      <c r="C338" s="8" t="s">
        <v>374</v>
      </c>
      <c r="D338" s="29" t="s">
        <v>543</v>
      </c>
      <c r="E338" s="40" t="s">
        <v>592</v>
      </c>
      <c r="F338" s="40" t="s">
        <v>592</v>
      </c>
    </row>
    <row r="339" spans="1:6" ht="25.5" x14ac:dyDescent="0.25">
      <c r="A339" s="10"/>
      <c r="B339" s="11" t="s">
        <v>378</v>
      </c>
      <c r="C339" s="12" t="s">
        <v>374</v>
      </c>
      <c r="D339" s="29" t="s">
        <v>543</v>
      </c>
      <c r="E339" s="63">
        <v>157.6</v>
      </c>
      <c r="F339" s="40" t="s">
        <v>592</v>
      </c>
    </row>
    <row r="340" spans="1:6" ht="34.5" customHeight="1" x14ac:dyDescent="0.25">
      <c r="A340" s="6"/>
      <c r="B340" s="8" t="s">
        <v>379</v>
      </c>
      <c r="C340" s="8" t="s">
        <v>355</v>
      </c>
      <c r="D340" s="29" t="s">
        <v>543</v>
      </c>
      <c r="E340" s="63">
        <v>639688</v>
      </c>
      <c r="F340" s="41">
        <v>71334</v>
      </c>
    </row>
    <row r="341" spans="1:6" ht="25.5" x14ac:dyDescent="0.25">
      <c r="A341" s="10"/>
      <c r="B341" s="11" t="s">
        <v>380</v>
      </c>
      <c r="C341" s="12"/>
      <c r="D341" s="29" t="s">
        <v>543</v>
      </c>
      <c r="E341" s="40"/>
      <c r="F341" s="40"/>
    </row>
    <row r="342" spans="1:6" ht="25.5" x14ac:dyDescent="0.25">
      <c r="A342" s="10"/>
      <c r="B342" s="14" t="s">
        <v>381</v>
      </c>
      <c r="C342" s="12" t="s">
        <v>374</v>
      </c>
      <c r="D342" s="29" t="s">
        <v>543</v>
      </c>
      <c r="E342" s="40" t="s">
        <v>592</v>
      </c>
      <c r="F342" s="40" t="s">
        <v>592</v>
      </c>
    </row>
    <row r="343" spans="1:6" ht="25.5" x14ac:dyDescent="0.25">
      <c r="A343" s="10"/>
      <c r="B343" s="14" t="s">
        <v>382</v>
      </c>
      <c r="C343" s="12" t="s">
        <v>374</v>
      </c>
      <c r="D343" s="29" t="s">
        <v>543</v>
      </c>
      <c r="E343" s="40" t="s">
        <v>592</v>
      </c>
      <c r="F343" s="40" t="s">
        <v>592</v>
      </c>
    </row>
    <row r="344" spans="1:6" ht="25.5" x14ac:dyDescent="0.25">
      <c r="A344" s="10"/>
      <c r="B344" s="18" t="s">
        <v>383</v>
      </c>
      <c r="C344" s="12" t="s">
        <v>10</v>
      </c>
      <c r="D344" s="29" t="s">
        <v>543</v>
      </c>
      <c r="E344" s="63">
        <v>7</v>
      </c>
      <c r="F344" s="40" t="s">
        <v>592</v>
      </c>
    </row>
    <row r="345" spans="1:6" ht="38.25" x14ac:dyDescent="0.25">
      <c r="A345" s="10"/>
      <c r="B345" s="18" t="s">
        <v>384</v>
      </c>
      <c r="C345" s="12" t="s">
        <v>352</v>
      </c>
      <c r="D345" s="29" t="s">
        <v>543</v>
      </c>
      <c r="E345" s="63">
        <v>0</v>
      </c>
      <c r="F345" s="40" t="s">
        <v>592</v>
      </c>
    </row>
    <row r="346" spans="1:6" ht="38.25" x14ac:dyDescent="0.25">
      <c r="A346" s="10"/>
      <c r="B346" s="18" t="s">
        <v>385</v>
      </c>
      <c r="C346" s="12" t="s">
        <v>17</v>
      </c>
      <c r="D346" s="29" t="s">
        <v>543</v>
      </c>
      <c r="E346" s="63">
        <v>0</v>
      </c>
      <c r="F346" s="40" t="s">
        <v>592</v>
      </c>
    </row>
    <row r="347" spans="1:6" ht="15.75" customHeight="1" x14ac:dyDescent="0.25">
      <c r="A347" s="19" t="s">
        <v>386</v>
      </c>
      <c r="B347" s="15"/>
      <c r="C347" s="15"/>
      <c r="D347" s="15"/>
      <c r="E347" s="15"/>
      <c r="F347" s="15"/>
    </row>
    <row r="348" spans="1:6" ht="25.5" x14ac:dyDescent="0.25">
      <c r="A348" s="10"/>
      <c r="B348" s="11" t="s">
        <v>387</v>
      </c>
      <c r="C348" s="12" t="s">
        <v>8</v>
      </c>
      <c r="D348" s="29" t="s">
        <v>543</v>
      </c>
      <c r="E348" s="63">
        <v>40</v>
      </c>
      <c r="F348" s="40" t="s">
        <v>592</v>
      </c>
    </row>
    <row r="349" spans="1:6" ht="25.5" x14ac:dyDescent="0.25">
      <c r="A349" s="10"/>
      <c r="B349" s="11" t="s">
        <v>388</v>
      </c>
      <c r="C349" s="12" t="s">
        <v>8</v>
      </c>
      <c r="D349" s="29" t="s">
        <v>543</v>
      </c>
      <c r="E349" s="40" t="s">
        <v>592</v>
      </c>
      <c r="F349" s="40" t="s">
        <v>592</v>
      </c>
    </row>
    <row r="350" spans="1:6" ht="27.75" customHeight="1" x14ac:dyDescent="0.25">
      <c r="A350" s="6"/>
      <c r="B350" s="8" t="s">
        <v>389</v>
      </c>
      <c r="C350" s="8" t="s">
        <v>10</v>
      </c>
      <c r="D350" s="29" t="s">
        <v>543</v>
      </c>
      <c r="E350" s="63" t="s">
        <v>580</v>
      </c>
      <c r="F350" s="40" t="s">
        <v>592</v>
      </c>
    </row>
    <row r="351" spans="1:6" ht="27.75" customHeight="1" x14ac:dyDescent="0.25">
      <c r="A351" s="6"/>
      <c r="B351" s="8" t="s">
        <v>390</v>
      </c>
      <c r="C351" s="8" t="s">
        <v>391</v>
      </c>
      <c r="D351" s="29" t="s">
        <v>543</v>
      </c>
      <c r="E351" s="63">
        <v>372.4</v>
      </c>
      <c r="F351" s="40" t="s">
        <v>592</v>
      </c>
    </row>
    <row r="352" spans="1:6" ht="27.75" customHeight="1" x14ac:dyDescent="0.25">
      <c r="A352" s="6"/>
      <c r="B352" s="8" t="s">
        <v>392</v>
      </c>
      <c r="C352" s="8" t="s">
        <v>393</v>
      </c>
      <c r="D352" s="29" t="s">
        <v>543</v>
      </c>
      <c r="E352" s="63">
        <v>318.8</v>
      </c>
      <c r="F352" s="40" t="s">
        <v>592</v>
      </c>
    </row>
    <row r="353" spans="1:6" ht="27" customHeight="1" x14ac:dyDescent="0.25">
      <c r="A353" s="6"/>
      <c r="B353" s="8" t="s">
        <v>394</v>
      </c>
      <c r="C353" s="8" t="s">
        <v>395</v>
      </c>
      <c r="D353" s="29" t="s">
        <v>543</v>
      </c>
      <c r="E353" s="63">
        <v>4240</v>
      </c>
      <c r="F353" s="40" t="s">
        <v>592</v>
      </c>
    </row>
    <row r="354" spans="1:6" ht="25.5" x14ac:dyDescent="0.25">
      <c r="A354" s="10"/>
      <c r="B354" s="11" t="s">
        <v>396</v>
      </c>
      <c r="C354" s="12"/>
      <c r="D354" s="29" t="s">
        <v>543</v>
      </c>
      <c r="E354" s="63"/>
      <c r="F354" s="59"/>
    </row>
    <row r="355" spans="1:6" ht="27.75" customHeight="1" x14ac:dyDescent="0.25">
      <c r="A355" s="6"/>
      <c r="B355" s="8" t="s">
        <v>397</v>
      </c>
      <c r="C355" s="8" t="s">
        <v>17</v>
      </c>
      <c r="D355" s="29" t="s">
        <v>543</v>
      </c>
      <c r="E355" s="63">
        <v>59</v>
      </c>
      <c r="F355" s="40" t="s">
        <v>592</v>
      </c>
    </row>
    <row r="356" spans="1:6" ht="27.75" customHeight="1" x14ac:dyDescent="0.25">
      <c r="A356" s="6"/>
      <c r="B356" s="8" t="s">
        <v>398</v>
      </c>
      <c r="C356" s="8" t="s">
        <v>17</v>
      </c>
      <c r="D356" s="29" t="s">
        <v>543</v>
      </c>
      <c r="E356" s="63">
        <v>41</v>
      </c>
      <c r="F356" s="40" t="s">
        <v>592</v>
      </c>
    </row>
    <row r="357" spans="1:6" ht="27.75" customHeight="1" x14ac:dyDescent="0.25">
      <c r="A357" s="6"/>
      <c r="B357" s="8" t="s">
        <v>399</v>
      </c>
      <c r="C357" s="8" t="s">
        <v>355</v>
      </c>
      <c r="D357" s="29" t="s">
        <v>543</v>
      </c>
      <c r="E357" s="63">
        <v>88945</v>
      </c>
      <c r="F357" s="41">
        <v>127753</v>
      </c>
    </row>
    <row r="358" spans="1:6" ht="15.75" customHeight="1" x14ac:dyDescent="0.25">
      <c r="A358" s="19" t="s">
        <v>400</v>
      </c>
      <c r="B358" s="15"/>
      <c r="C358" s="15"/>
      <c r="D358" s="15"/>
      <c r="E358" s="15"/>
      <c r="F358" s="15"/>
    </row>
    <row r="359" spans="1:6" ht="25.5" x14ac:dyDescent="0.25">
      <c r="A359" s="10"/>
      <c r="B359" s="11" t="s">
        <v>401</v>
      </c>
      <c r="C359" s="12" t="s">
        <v>10</v>
      </c>
      <c r="D359" s="29" t="s">
        <v>543</v>
      </c>
      <c r="E359" s="40" t="s">
        <v>592</v>
      </c>
      <c r="F359" s="40" t="s">
        <v>592</v>
      </c>
    </row>
    <row r="360" spans="1:6" ht="25.5" x14ac:dyDescent="0.25">
      <c r="A360" s="10"/>
      <c r="B360" s="11" t="s">
        <v>402</v>
      </c>
      <c r="C360" s="12" t="s">
        <v>403</v>
      </c>
      <c r="D360" s="29" t="s">
        <v>543</v>
      </c>
      <c r="E360" s="40" t="s">
        <v>592</v>
      </c>
      <c r="F360" s="40" t="s">
        <v>592</v>
      </c>
    </row>
    <row r="361" spans="1:6" ht="25.5" x14ac:dyDescent="0.25">
      <c r="A361" s="10"/>
      <c r="B361" s="11" t="s">
        <v>404</v>
      </c>
      <c r="C361" s="12" t="s">
        <v>405</v>
      </c>
      <c r="D361" s="29" t="s">
        <v>543</v>
      </c>
      <c r="E361" s="40" t="s">
        <v>592</v>
      </c>
      <c r="F361" s="40" t="s">
        <v>592</v>
      </c>
    </row>
    <row r="362" spans="1:6" ht="25.5" x14ac:dyDescent="0.25">
      <c r="A362" s="10"/>
      <c r="B362" s="11" t="s">
        <v>406</v>
      </c>
      <c r="C362" s="12"/>
      <c r="D362" s="29" t="s">
        <v>543</v>
      </c>
      <c r="E362" s="40" t="s">
        <v>592</v>
      </c>
      <c r="F362" s="40" t="s">
        <v>592</v>
      </c>
    </row>
    <row r="363" spans="1:6" ht="25.5" x14ac:dyDescent="0.25">
      <c r="A363" s="10"/>
      <c r="B363" s="14" t="s">
        <v>407</v>
      </c>
      <c r="C363" s="12" t="s">
        <v>17</v>
      </c>
      <c r="D363" s="29" t="s">
        <v>543</v>
      </c>
      <c r="E363" s="40" t="s">
        <v>592</v>
      </c>
      <c r="F363" s="40" t="s">
        <v>592</v>
      </c>
    </row>
    <row r="364" spans="1:6" ht="25.5" x14ac:dyDescent="0.25">
      <c r="A364" s="10"/>
      <c r="B364" s="14" t="s">
        <v>408</v>
      </c>
      <c r="C364" s="12" t="s">
        <v>17</v>
      </c>
      <c r="D364" s="29" t="s">
        <v>543</v>
      </c>
      <c r="E364" s="40" t="s">
        <v>592</v>
      </c>
      <c r="F364" s="40" t="s">
        <v>592</v>
      </c>
    </row>
    <row r="365" spans="1:6" ht="25.5" x14ac:dyDescent="0.25">
      <c r="A365" s="10"/>
      <c r="B365" s="11" t="s">
        <v>409</v>
      </c>
      <c r="C365" s="12" t="s">
        <v>410</v>
      </c>
      <c r="D365" s="29" t="s">
        <v>543</v>
      </c>
      <c r="E365" s="40" t="s">
        <v>592</v>
      </c>
      <c r="F365" s="40" t="s">
        <v>592</v>
      </c>
    </row>
    <row r="366" spans="1:6" ht="25.5" x14ac:dyDescent="0.25">
      <c r="A366" s="10"/>
      <c r="B366" s="11" t="s">
        <v>605</v>
      </c>
      <c r="C366" s="12" t="s">
        <v>355</v>
      </c>
      <c r="D366" s="29" t="s">
        <v>543</v>
      </c>
      <c r="E366" s="41">
        <v>32122</v>
      </c>
      <c r="F366" s="41">
        <v>180543</v>
      </c>
    </row>
    <row r="367" spans="1:6" ht="25.5" x14ac:dyDescent="0.25">
      <c r="A367" s="75"/>
      <c r="B367" s="76" t="s">
        <v>606</v>
      </c>
      <c r="C367" s="77" t="s">
        <v>355</v>
      </c>
      <c r="D367" s="76" t="s">
        <v>543</v>
      </c>
      <c r="E367" s="40" t="s">
        <v>592</v>
      </c>
      <c r="F367" s="41">
        <v>76933</v>
      </c>
    </row>
    <row r="368" spans="1:6" ht="25.5" x14ac:dyDescent="0.25">
      <c r="A368" s="10"/>
      <c r="B368" s="11" t="s">
        <v>411</v>
      </c>
      <c r="C368" s="12" t="s">
        <v>17</v>
      </c>
      <c r="D368" s="29" t="s">
        <v>543</v>
      </c>
      <c r="E368" s="40" t="s">
        <v>592</v>
      </c>
      <c r="F368" s="40" t="s">
        <v>592</v>
      </c>
    </row>
    <row r="369" spans="1:6" ht="15.75" customHeight="1" x14ac:dyDescent="0.25">
      <c r="A369" s="19" t="s">
        <v>412</v>
      </c>
      <c r="B369" s="15"/>
      <c r="C369" s="15"/>
      <c r="D369" s="15"/>
      <c r="E369" s="15"/>
      <c r="F369" s="15"/>
    </row>
    <row r="370" spans="1:6" ht="25.5" x14ac:dyDescent="0.25">
      <c r="A370" s="10"/>
      <c r="B370" s="11" t="s">
        <v>413</v>
      </c>
      <c r="C370" s="12" t="s">
        <v>414</v>
      </c>
      <c r="D370" s="11" t="s">
        <v>544</v>
      </c>
      <c r="E370" s="61">
        <v>460.5</v>
      </c>
      <c r="F370" s="61">
        <v>225.6</v>
      </c>
    </row>
    <row r="371" spans="1:6" ht="25.5" x14ac:dyDescent="0.25">
      <c r="A371" s="10"/>
      <c r="B371" s="11" t="s">
        <v>415</v>
      </c>
      <c r="C371" s="12" t="s">
        <v>414</v>
      </c>
      <c r="D371" s="11" t="s">
        <v>544</v>
      </c>
      <c r="E371" s="61">
        <v>600.6</v>
      </c>
      <c r="F371" s="61">
        <v>10.930999999999999</v>
      </c>
    </row>
    <row r="372" spans="1:6" ht="25.5" x14ac:dyDescent="0.25">
      <c r="A372" s="10"/>
      <c r="B372" s="11" t="s">
        <v>371</v>
      </c>
      <c r="C372" s="12" t="s">
        <v>370</v>
      </c>
      <c r="D372" s="11" t="s">
        <v>544</v>
      </c>
      <c r="E372" s="61">
        <v>1798</v>
      </c>
      <c r="F372" s="40" t="s">
        <v>592</v>
      </c>
    </row>
    <row r="373" spans="1:6" ht="25.5" x14ac:dyDescent="0.25">
      <c r="A373" s="10"/>
      <c r="B373" s="11" t="s">
        <v>416</v>
      </c>
      <c r="C373" s="12" t="s">
        <v>10</v>
      </c>
      <c r="D373" s="11" t="s">
        <v>544</v>
      </c>
      <c r="E373" s="61">
        <v>875</v>
      </c>
      <c r="F373" s="61">
        <v>870</v>
      </c>
    </row>
    <row r="374" spans="1:6" ht="25.5" x14ac:dyDescent="0.25">
      <c r="A374" s="10"/>
      <c r="B374" s="11" t="s">
        <v>417</v>
      </c>
      <c r="C374" s="12" t="s">
        <v>10</v>
      </c>
      <c r="D374" s="11" t="s">
        <v>544</v>
      </c>
      <c r="E374" s="61">
        <v>844</v>
      </c>
      <c r="F374" s="61">
        <v>781</v>
      </c>
    </row>
    <row r="375" spans="1:6" ht="38.25" x14ac:dyDescent="0.25">
      <c r="A375" s="10"/>
      <c r="B375" s="11" t="s">
        <v>418</v>
      </c>
      <c r="C375" s="12" t="s">
        <v>10</v>
      </c>
      <c r="D375" s="11" t="s">
        <v>544</v>
      </c>
      <c r="E375" s="40" t="s">
        <v>592</v>
      </c>
      <c r="F375" s="61">
        <v>3919</v>
      </c>
    </row>
    <row r="376" spans="1:6" ht="38.25" x14ac:dyDescent="0.25">
      <c r="A376" s="10"/>
      <c r="B376" s="11" t="s">
        <v>419</v>
      </c>
      <c r="C376" s="12" t="s">
        <v>10</v>
      </c>
      <c r="D376" s="11" t="s">
        <v>544</v>
      </c>
      <c r="E376" s="40" t="s">
        <v>592</v>
      </c>
      <c r="F376" s="61">
        <v>3661</v>
      </c>
    </row>
    <row r="377" spans="1:6" ht="25.5" x14ac:dyDescent="0.25">
      <c r="A377" s="10"/>
      <c r="B377" s="11" t="s">
        <v>7</v>
      </c>
      <c r="C377" s="12" t="s">
        <v>8</v>
      </c>
      <c r="D377" s="11" t="s">
        <v>544</v>
      </c>
      <c r="E377" s="61">
        <v>84.6</v>
      </c>
      <c r="F377" s="61">
        <v>29.8</v>
      </c>
    </row>
    <row r="378" spans="1:6" ht="25.5" x14ac:dyDescent="0.25">
      <c r="A378" s="10"/>
      <c r="B378" s="11" t="s">
        <v>11</v>
      </c>
      <c r="C378" s="12" t="s">
        <v>8</v>
      </c>
      <c r="D378" s="11" t="s">
        <v>544</v>
      </c>
      <c r="E378" s="61">
        <v>73.7</v>
      </c>
      <c r="F378" s="61">
        <v>31.3</v>
      </c>
    </row>
    <row r="379" spans="1:6" ht="25.5" x14ac:dyDescent="0.25">
      <c r="A379" s="10"/>
      <c r="B379" s="11" t="s">
        <v>420</v>
      </c>
      <c r="C379" s="12" t="s">
        <v>421</v>
      </c>
      <c r="D379" s="11" t="s">
        <v>548</v>
      </c>
      <c r="E379" s="61">
        <v>0.94</v>
      </c>
      <c r="F379" s="40" t="s">
        <v>592</v>
      </c>
    </row>
    <row r="380" spans="1:6" ht="25.5" x14ac:dyDescent="0.25">
      <c r="A380" s="10"/>
      <c r="B380" s="11" t="s">
        <v>422</v>
      </c>
      <c r="C380" s="12" t="s">
        <v>421</v>
      </c>
      <c r="D380" s="29" t="s">
        <v>548</v>
      </c>
      <c r="E380" s="61">
        <v>2.37</v>
      </c>
      <c r="F380" s="40" t="s">
        <v>592</v>
      </c>
    </row>
    <row r="381" spans="1:6" ht="38.25" x14ac:dyDescent="0.25">
      <c r="A381" s="10"/>
      <c r="B381" s="11" t="s">
        <v>423</v>
      </c>
      <c r="C381" s="12" t="s">
        <v>424</v>
      </c>
      <c r="D381" s="29" t="s">
        <v>548</v>
      </c>
      <c r="E381" s="40" t="s">
        <v>592</v>
      </c>
      <c r="F381" s="40" t="s">
        <v>592</v>
      </c>
    </row>
    <row r="382" spans="1:6" ht="38.25" x14ac:dyDescent="0.25">
      <c r="A382" s="10"/>
      <c r="B382" s="11" t="s">
        <v>425</v>
      </c>
      <c r="C382" s="12" t="s">
        <v>424</v>
      </c>
      <c r="D382" s="29" t="s">
        <v>548</v>
      </c>
      <c r="E382" s="40" t="s">
        <v>592</v>
      </c>
      <c r="F382" s="40" t="s">
        <v>592</v>
      </c>
    </row>
    <row r="383" spans="1:6" ht="25.5" x14ac:dyDescent="0.25">
      <c r="A383" s="10"/>
      <c r="B383" s="11" t="s">
        <v>426</v>
      </c>
      <c r="C383" s="12" t="s">
        <v>355</v>
      </c>
      <c r="D383" s="29" t="s">
        <v>548</v>
      </c>
      <c r="E383" s="61" t="s">
        <v>513</v>
      </c>
      <c r="F383" s="41" t="s">
        <v>604</v>
      </c>
    </row>
    <row r="384" spans="1:6" x14ac:dyDescent="0.25">
      <c r="A384" s="15" t="s">
        <v>427</v>
      </c>
      <c r="B384" s="15"/>
      <c r="C384" s="15"/>
      <c r="D384" s="15"/>
      <c r="E384" s="15"/>
      <c r="F384" s="15"/>
    </row>
    <row r="385" spans="1:6" ht="25.5" x14ac:dyDescent="0.25">
      <c r="A385" s="10"/>
      <c r="B385" s="11" t="s">
        <v>428</v>
      </c>
      <c r="C385" s="12" t="s">
        <v>10</v>
      </c>
      <c r="D385" s="11" t="s">
        <v>545</v>
      </c>
      <c r="E385" s="61">
        <v>44</v>
      </c>
      <c r="F385" s="40" t="s">
        <v>592</v>
      </c>
    </row>
    <row r="386" spans="1:6" ht="38.25" x14ac:dyDescent="0.25">
      <c r="A386" s="10"/>
      <c r="B386" s="11" t="s">
        <v>429</v>
      </c>
      <c r="C386" s="12" t="s">
        <v>10</v>
      </c>
      <c r="D386" s="29" t="s">
        <v>545</v>
      </c>
      <c r="E386" s="61" t="s">
        <v>565</v>
      </c>
      <c r="F386" s="40" t="s">
        <v>592</v>
      </c>
    </row>
    <row r="387" spans="1:6" ht="25.5" x14ac:dyDescent="0.25">
      <c r="A387" s="10"/>
      <c r="B387" s="11" t="s">
        <v>430</v>
      </c>
      <c r="C387" s="12" t="s">
        <v>431</v>
      </c>
      <c r="D387" s="29" t="s">
        <v>545</v>
      </c>
      <c r="E387" s="61">
        <v>36</v>
      </c>
      <c r="F387" s="40" t="s">
        <v>592</v>
      </c>
    </row>
    <row r="388" spans="1:6" ht="25.5" x14ac:dyDescent="0.25">
      <c r="A388" s="10"/>
      <c r="B388" s="11" t="s">
        <v>432</v>
      </c>
      <c r="C388" s="12" t="s">
        <v>98</v>
      </c>
      <c r="D388" s="29" t="s">
        <v>545</v>
      </c>
      <c r="E388" s="40" t="s">
        <v>592</v>
      </c>
      <c r="F388" s="40" t="s">
        <v>592</v>
      </c>
    </row>
    <row r="389" spans="1:6" ht="25.5" x14ac:dyDescent="0.25">
      <c r="A389" s="10"/>
      <c r="B389" s="11" t="s">
        <v>433</v>
      </c>
      <c r="C389" s="12" t="s">
        <v>370</v>
      </c>
      <c r="D389" s="29" t="s">
        <v>545</v>
      </c>
      <c r="E389" s="61">
        <v>8432</v>
      </c>
      <c r="F389" s="40" t="s">
        <v>592</v>
      </c>
    </row>
    <row r="390" spans="1:6" ht="25.5" x14ac:dyDescent="0.25">
      <c r="A390" s="10"/>
      <c r="B390" s="11" t="s">
        <v>434</v>
      </c>
      <c r="C390" s="12" t="s">
        <v>370</v>
      </c>
      <c r="D390" s="29" t="s">
        <v>545</v>
      </c>
      <c r="E390" s="40" t="s">
        <v>592</v>
      </c>
      <c r="F390" s="40" t="s">
        <v>592</v>
      </c>
    </row>
    <row r="391" spans="1:6" ht="25.5" x14ac:dyDescent="0.25">
      <c r="A391" s="10"/>
      <c r="B391" s="11" t="s">
        <v>435</v>
      </c>
      <c r="C391" s="12" t="s">
        <v>370</v>
      </c>
      <c r="D391" s="29" t="s">
        <v>545</v>
      </c>
      <c r="E391" s="40" t="s">
        <v>592</v>
      </c>
      <c r="F391" s="40" t="s">
        <v>592</v>
      </c>
    </row>
    <row r="392" spans="1:6" ht="25.5" x14ac:dyDescent="0.25">
      <c r="A392" s="10"/>
      <c r="B392" s="11" t="s">
        <v>436</v>
      </c>
      <c r="C392" s="12"/>
      <c r="D392" s="29" t="s">
        <v>545</v>
      </c>
      <c r="E392" s="59"/>
      <c r="F392" s="59"/>
    </row>
    <row r="393" spans="1:6" ht="15.75" x14ac:dyDescent="0.25">
      <c r="A393" s="10"/>
      <c r="B393" s="14" t="s">
        <v>437</v>
      </c>
      <c r="C393" s="12" t="s">
        <v>374</v>
      </c>
      <c r="D393" s="11"/>
      <c r="E393" s="40" t="s">
        <v>592</v>
      </c>
      <c r="F393" s="40" t="s">
        <v>592</v>
      </c>
    </row>
    <row r="394" spans="1:6" ht="15.75" x14ac:dyDescent="0.25">
      <c r="A394" s="10"/>
      <c r="B394" s="14" t="s">
        <v>438</v>
      </c>
      <c r="C394" s="12" t="s">
        <v>374</v>
      </c>
      <c r="D394" s="11"/>
      <c r="E394" s="40" t="s">
        <v>592</v>
      </c>
      <c r="F394" s="40" t="s">
        <v>592</v>
      </c>
    </row>
    <row r="395" spans="1:6" ht="15.75" x14ac:dyDescent="0.25">
      <c r="A395" s="10"/>
      <c r="B395" s="14" t="s">
        <v>439</v>
      </c>
      <c r="C395" s="12" t="s">
        <v>374</v>
      </c>
      <c r="D395" s="11"/>
      <c r="E395" s="40" t="s">
        <v>592</v>
      </c>
      <c r="F395" s="40" t="s">
        <v>592</v>
      </c>
    </row>
    <row r="396" spans="1:6" ht="25.5" x14ac:dyDescent="0.25">
      <c r="A396" s="10"/>
      <c r="B396" s="11" t="s">
        <v>440</v>
      </c>
      <c r="C396" s="12" t="s">
        <v>10</v>
      </c>
      <c r="D396" s="29" t="s">
        <v>545</v>
      </c>
      <c r="E396" s="40" t="s">
        <v>592</v>
      </c>
      <c r="F396" s="40" t="s">
        <v>592</v>
      </c>
    </row>
    <row r="397" spans="1:6" ht="38.25" x14ac:dyDescent="0.25">
      <c r="A397" s="10"/>
      <c r="B397" s="11" t="s">
        <v>441</v>
      </c>
      <c r="C397" s="12" t="s">
        <v>352</v>
      </c>
      <c r="D397" s="29" t="s">
        <v>545</v>
      </c>
      <c r="E397" s="40" t="s">
        <v>592</v>
      </c>
      <c r="F397" s="40" t="s">
        <v>592</v>
      </c>
    </row>
    <row r="398" spans="1:6" ht="51" x14ac:dyDescent="0.25">
      <c r="A398" s="10"/>
      <c r="B398" s="11" t="s">
        <v>442</v>
      </c>
      <c r="C398" s="12" t="s">
        <v>10</v>
      </c>
      <c r="D398" s="29" t="s">
        <v>545</v>
      </c>
      <c r="E398" s="40" t="s">
        <v>592</v>
      </c>
      <c r="F398" s="40" t="s">
        <v>592</v>
      </c>
    </row>
    <row r="399" spans="1:6" ht="25.5" x14ac:dyDescent="0.25">
      <c r="A399" s="10"/>
      <c r="B399" s="11" t="s">
        <v>443</v>
      </c>
      <c r="C399" s="12" t="s">
        <v>10</v>
      </c>
      <c r="D399" s="29" t="s">
        <v>545</v>
      </c>
      <c r="E399" s="40" t="s">
        <v>592</v>
      </c>
      <c r="F399" s="40" t="s">
        <v>592</v>
      </c>
    </row>
    <row r="400" spans="1:6" ht="25.5" x14ac:dyDescent="0.25">
      <c r="A400" s="10"/>
      <c r="B400" s="11" t="s">
        <v>444</v>
      </c>
      <c r="C400" s="12" t="s">
        <v>370</v>
      </c>
      <c r="D400" s="29" t="s">
        <v>545</v>
      </c>
      <c r="E400" s="40" t="s">
        <v>592</v>
      </c>
      <c r="F400" s="40" t="s">
        <v>592</v>
      </c>
    </row>
    <row r="401" spans="1:6" ht="25.5" x14ac:dyDescent="0.25">
      <c r="A401" s="10"/>
      <c r="B401" s="11" t="s">
        <v>445</v>
      </c>
      <c r="C401" s="12" t="s">
        <v>17</v>
      </c>
      <c r="D401" s="29" t="s">
        <v>545</v>
      </c>
      <c r="E401" s="40" t="s">
        <v>592</v>
      </c>
      <c r="F401" s="40" t="s">
        <v>592</v>
      </c>
    </row>
    <row r="402" spans="1:6" ht="38.25" x14ac:dyDescent="0.25">
      <c r="A402" s="10"/>
      <c r="B402" s="11" t="s">
        <v>446</v>
      </c>
      <c r="C402" s="12" t="s">
        <v>370</v>
      </c>
      <c r="D402" s="29" t="s">
        <v>545</v>
      </c>
      <c r="E402" s="61">
        <v>0.5</v>
      </c>
      <c r="F402" s="40" t="s">
        <v>592</v>
      </c>
    </row>
    <row r="403" spans="1:6" ht="38.25" x14ac:dyDescent="0.25">
      <c r="A403" s="10"/>
      <c r="B403" s="11" t="s">
        <v>447</v>
      </c>
      <c r="C403" s="12" t="s">
        <v>374</v>
      </c>
      <c r="D403" s="29" t="s">
        <v>545</v>
      </c>
      <c r="E403" s="61">
        <v>75</v>
      </c>
      <c r="F403" s="40" t="s">
        <v>592</v>
      </c>
    </row>
    <row r="404" spans="1:6" ht="15.75" customHeight="1" x14ac:dyDescent="0.25">
      <c r="A404" s="19" t="s">
        <v>448</v>
      </c>
      <c r="B404" s="15"/>
      <c r="C404" s="15"/>
      <c r="D404" s="15"/>
      <c r="E404" s="15"/>
      <c r="F404" s="15"/>
    </row>
    <row r="405" spans="1:6" ht="25.5" x14ac:dyDescent="0.25">
      <c r="A405" s="10"/>
      <c r="B405" s="11" t="s">
        <v>43</v>
      </c>
      <c r="C405" s="12" t="s">
        <v>8</v>
      </c>
      <c r="D405" s="11" t="s">
        <v>543</v>
      </c>
      <c r="E405" s="9">
        <v>24.9</v>
      </c>
      <c r="F405" s="61">
        <v>10.773</v>
      </c>
    </row>
    <row r="406" spans="1:6" ht="25.5" x14ac:dyDescent="0.25">
      <c r="A406" s="10"/>
      <c r="B406" s="11" t="s">
        <v>46</v>
      </c>
      <c r="C406" s="12" t="s">
        <v>8</v>
      </c>
      <c r="D406" s="11" t="s">
        <v>543</v>
      </c>
      <c r="E406" s="9">
        <v>16.899999999999999</v>
      </c>
      <c r="F406" s="61">
        <v>3.33</v>
      </c>
    </row>
    <row r="407" spans="1:6" ht="25.5" x14ac:dyDescent="0.25">
      <c r="A407" s="10"/>
      <c r="B407" s="11" t="s">
        <v>47</v>
      </c>
      <c r="C407" s="12" t="s">
        <v>10</v>
      </c>
      <c r="D407" s="29" t="s">
        <v>543</v>
      </c>
      <c r="E407" s="40" t="s">
        <v>592</v>
      </c>
      <c r="F407" s="40" t="s">
        <v>592</v>
      </c>
    </row>
    <row r="408" spans="1:6" ht="25.5" x14ac:dyDescent="0.25">
      <c r="A408" s="10"/>
      <c r="B408" s="11" t="s">
        <v>51</v>
      </c>
      <c r="C408" s="12" t="s">
        <v>10</v>
      </c>
      <c r="D408" s="29" t="s">
        <v>543</v>
      </c>
      <c r="E408" s="61">
        <v>0</v>
      </c>
      <c r="F408" s="41">
        <v>0</v>
      </c>
    </row>
    <row r="409" spans="1:6" ht="25.5" x14ac:dyDescent="0.25">
      <c r="A409" s="10"/>
      <c r="B409" s="11" t="s">
        <v>52</v>
      </c>
      <c r="C409" s="12" t="s">
        <v>10</v>
      </c>
      <c r="D409" s="29" t="s">
        <v>543</v>
      </c>
      <c r="E409" s="40" t="s">
        <v>592</v>
      </c>
      <c r="F409" s="40" t="s">
        <v>592</v>
      </c>
    </row>
    <row r="410" spans="1:6" ht="25.5" x14ac:dyDescent="0.25">
      <c r="A410" s="10"/>
      <c r="B410" s="11" t="s">
        <v>449</v>
      </c>
      <c r="C410" s="12" t="s">
        <v>10</v>
      </c>
      <c r="D410" s="29" t="s">
        <v>543</v>
      </c>
      <c r="E410" s="40" t="s">
        <v>592</v>
      </c>
      <c r="F410" s="40" t="s">
        <v>592</v>
      </c>
    </row>
    <row r="411" spans="1:6" ht="25.5" x14ac:dyDescent="0.25">
      <c r="A411" s="10"/>
      <c r="B411" s="11" t="s">
        <v>53</v>
      </c>
      <c r="C411" s="12" t="s">
        <v>10</v>
      </c>
      <c r="D411" s="29" t="s">
        <v>543</v>
      </c>
      <c r="E411" s="66">
        <v>4</v>
      </c>
      <c r="F411" s="61">
        <v>6</v>
      </c>
    </row>
    <row r="412" spans="1:6" ht="25.5" x14ac:dyDescent="0.25">
      <c r="A412" s="10"/>
      <c r="B412" s="11" t="s">
        <v>450</v>
      </c>
      <c r="C412" s="12" t="s">
        <v>10</v>
      </c>
      <c r="D412" s="29" t="s">
        <v>543</v>
      </c>
      <c r="E412" s="40" t="s">
        <v>592</v>
      </c>
      <c r="F412" s="40" t="s">
        <v>592</v>
      </c>
    </row>
    <row r="413" spans="1:6" x14ac:dyDescent="0.25">
      <c r="A413" s="10"/>
      <c r="B413" s="11" t="s">
        <v>55</v>
      </c>
      <c r="C413" s="12"/>
      <c r="D413" s="11"/>
      <c r="E413" s="59"/>
      <c r="F413" s="59"/>
    </row>
    <row r="414" spans="1:6" ht="25.5" x14ac:dyDescent="0.25">
      <c r="A414" s="10"/>
      <c r="B414" s="14" t="s">
        <v>451</v>
      </c>
      <c r="C414" s="12" t="s">
        <v>10</v>
      </c>
      <c r="D414" s="29" t="s">
        <v>543</v>
      </c>
      <c r="E414" s="40" t="s">
        <v>592</v>
      </c>
      <c r="F414" s="40" t="s">
        <v>592</v>
      </c>
    </row>
    <row r="415" spans="1:6" ht="25.5" x14ac:dyDescent="0.25">
      <c r="A415" s="10"/>
      <c r="B415" s="14" t="s">
        <v>452</v>
      </c>
      <c r="C415" s="12" t="s">
        <v>10</v>
      </c>
      <c r="D415" s="29" t="s">
        <v>543</v>
      </c>
      <c r="E415" s="40" t="s">
        <v>592</v>
      </c>
      <c r="F415" s="40" t="s">
        <v>592</v>
      </c>
    </row>
    <row r="416" spans="1:6" ht="25.5" x14ac:dyDescent="0.25">
      <c r="A416" s="10"/>
      <c r="B416" s="11" t="s">
        <v>453</v>
      </c>
      <c r="C416" s="12" t="s">
        <v>352</v>
      </c>
      <c r="D416" s="29" t="s">
        <v>543</v>
      </c>
      <c r="E416" s="40" t="s">
        <v>592</v>
      </c>
      <c r="F416" s="40" t="s">
        <v>592</v>
      </c>
    </row>
    <row r="417" spans="1:6" ht="38.25" x14ac:dyDescent="0.25">
      <c r="A417" s="10"/>
      <c r="B417" s="11" t="s">
        <v>454</v>
      </c>
      <c r="C417" s="12" t="s">
        <v>352</v>
      </c>
      <c r="D417" s="29" t="s">
        <v>543</v>
      </c>
      <c r="E417" s="40" t="s">
        <v>592</v>
      </c>
      <c r="F417" s="40" t="s">
        <v>592</v>
      </c>
    </row>
    <row r="418" spans="1:6" ht="38.25" x14ac:dyDescent="0.25">
      <c r="A418" s="10"/>
      <c r="B418" s="11" t="s">
        <v>455</v>
      </c>
      <c r="C418" s="12" t="s">
        <v>10</v>
      </c>
      <c r="D418" s="29" t="s">
        <v>543</v>
      </c>
      <c r="E418" s="40" t="s">
        <v>592</v>
      </c>
      <c r="F418" s="40" t="s">
        <v>592</v>
      </c>
    </row>
    <row r="419" spans="1:6" ht="15.75" customHeight="1" x14ac:dyDescent="0.25">
      <c r="A419" s="19" t="s">
        <v>456</v>
      </c>
      <c r="B419" s="15"/>
      <c r="C419" s="15"/>
      <c r="D419" s="15"/>
      <c r="E419" s="15"/>
      <c r="F419" s="15"/>
    </row>
    <row r="420" spans="1:6" ht="25.5" x14ac:dyDescent="0.25">
      <c r="A420" s="10"/>
      <c r="B420" s="11" t="s">
        <v>457</v>
      </c>
      <c r="C420" s="12" t="s">
        <v>10</v>
      </c>
      <c r="D420" s="11" t="s">
        <v>545</v>
      </c>
      <c r="E420" s="61">
        <v>3</v>
      </c>
      <c r="F420" s="40" t="s">
        <v>592</v>
      </c>
    </row>
    <row r="421" spans="1:6" ht="25.5" x14ac:dyDescent="0.25">
      <c r="A421" s="10"/>
      <c r="B421" s="11" t="s">
        <v>458</v>
      </c>
      <c r="C421" s="12" t="s">
        <v>459</v>
      </c>
      <c r="D421" s="29" t="s">
        <v>545</v>
      </c>
      <c r="E421" s="40" t="s">
        <v>592</v>
      </c>
      <c r="F421" s="40" t="s">
        <v>592</v>
      </c>
    </row>
    <row r="422" spans="1:6" ht="25.5" x14ac:dyDescent="0.25">
      <c r="A422" s="10"/>
      <c r="B422" s="14" t="s">
        <v>460</v>
      </c>
      <c r="C422" s="12" t="s">
        <v>459</v>
      </c>
      <c r="D422" s="29" t="s">
        <v>545</v>
      </c>
      <c r="E422" s="61">
        <v>3.5</v>
      </c>
      <c r="F422" s="40" t="s">
        <v>592</v>
      </c>
    </row>
    <row r="423" spans="1:6" ht="25.5" x14ac:dyDescent="0.25">
      <c r="A423" s="10"/>
      <c r="B423" s="14" t="s">
        <v>461</v>
      </c>
      <c r="C423" s="12" t="s">
        <v>459</v>
      </c>
      <c r="D423" s="29" t="s">
        <v>545</v>
      </c>
      <c r="E423" s="40" t="s">
        <v>592</v>
      </c>
      <c r="F423" s="40" t="s">
        <v>592</v>
      </c>
    </row>
    <row r="424" spans="1:6" ht="25.5" x14ac:dyDescent="0.25">
      <c r="A424" s="10"/>
      <c r="B424" s="11" t="s">
        <v>462</v>
      </c>
      <c r="C424" s="12" t="s">
        <v>370</v>
      </c>
      <c r="D424" s="29" t="s">
        <v>545</v>
      </c>
      <c r="E424" s="40" t="s">
        <v>592</v>
      </c>
      <c r="F424" s="40" t="s">
        <v>592</v>
      </c>
    </row>
    <row r="425" spans="1:6" ht="25.5" x14ac:dyDescent="0.25">
      <c r="A425" s="10"/>
      <c r="B425" s="14" t="s">
        <v>463</v>
      </c>
      <c r="C425" s="12" t="s">
        <v>370</v>
      </c>
      <c r="D425" s="29" t="s">
        <v>545</v>
      </c>
      <c r="E425" s="40" t="s">
        <v>592</v>
      </c>
      <c r="F425" s="40" t="s">
        <v>592</v>
      </c>
    </row>
    <row r="426" spans="1:6" ht="38.25" x14ac:dyDescent="0.25">
      <c r="A426" s="10"/>
      <c r="B426" s="11" t="s">
        <v>464</v>
      </c>
      <c r="C426" s="12"/>
      <c r="D426" s="29" t="s">
        <v>545</v>
      </c>
      <c r="E426" s="61" t="s">
        <v>566</v>
      </c>
      <c r="F426" s="40" t="s">
        <v>592</v>
      </c>
    </row>
    <row r="427" spans="1:6" x14ac:dyDescent="0.25">
      <c r="A427" s="10"/>
      <c r="B427" s="14" t="s">
        <v>465</v>
      </c>
      <c r="C427" s="12" t="s">
        <v>17</v>
      </c>
      <c r="D427" s="11"/>
      <c r="E427" s="40" t="s">
        <v>592</v>
      </c>
      <c r="F427" s="40" t="s">
        <v>592</v>
      </c>
    </row>
    <row r="428" spans="1:6" x14ac:dyDescent="0.25">
      <c r="A428" s="10"/>
      <c r="B428" s="14" t="s">
        <v>466</v>
      </c>
      <c r="C428" s="12" t="s">
        <v>17</v>
      </c>
      <c r="D428" s="11"/>
      <c r="E428" s="40" t="s">
        <v>592</v>
      </c>
      <c r="F428" s="40" t="s">
        <v>592</v>
      </c>
    </row>
    <row r="429" spans="1:6" ht="25.5" x14ac:dyDescent="0.25">
      <c r="A429" s="10"/>
      <c r="B429" s="11" t="s">
        <v>467</v>
      </c>
      <c r="C429" s="12" t="s">
        <v>370</v>
      </c>
      <c r="D429" s="29" t="s">
        <v>545</v>
      </c>
      <c r="E429" s="40" t="s">
        <v>592</v>
      </c>
      <c r="F429" s="40" t="s">
        <v>592</v>
      </c>
    </row>
    <row r="430" spans="1:6" ht="25.5" x14ac:dyDescent="0.25">
      <c r="A430" s="10"/>
      <c r="B430" s="11" t="s">
        <v>468</v>
      </c>
      <c r="C430" s="12" t="s">
        <v>17</v>
      </c>
      <c r="D430" s="29" t="s">
        <v>545</v>
      </c>
      <c r="E430" s="61" t="s">
        <v>469</v>
      </c>
      <c r="F430" s="40" t="s">
        <v>592</v>
      </c>
    </row>
    <row r="431" spans="1:6" ht="25.5" x14ac:dyDescent="0.25">
      <c r="A431" s="10"/>
      <c r="B431" s="11" t="s">
        <v>470</v>
      </c>
      <c r="C431" s="12" t="s">
        <v>8</v>
      </c>
      <c r="D431" s="29" t="s">
        <v>545</v>
      </c>
      <c r="E431" s="61">
        <v>5.7430000000000003</v>
      </c>
      <c r="F431" s="40" t="s">
        <v>592</v>
      </c>
    </row>
    <row r="432" spans="1:6" ht="25.5" x14ac:dyDescent="0.25">
      <c r="A432" s="10"/>
      <c r="B432" s="11" t="s">
        <v>471</v>
      </c>
      <c r="C432" s="12" t="s">
        <v>17</v>
      </c>
      <c r="D432" s="29" t="s">
        <v>545</v>
      </c>
      <c r="E432" s="64" t="s">
        <v>567</v>
      </c>
      <c r="F432" s="40" t="s">
        <v>592</v>
      </c>
    </row>
    <row r="433" spans="1:6" ht="25.5" x14ac:dyDescent="0.25">
      <c r="A433" s="10"/>
      <c r="B433" s="11" t="s">
        <v>472</v>
      </c>
      <c r="C433" s="12" t="s">
        <v>473</v>
      </c>
      <c r="D433" s="29" t="s">
        <v>545</v>
      </c>
      <c r="E433" s="64" t="s">
        <v>568</v>
      </c>
      <c r="F433" s="40" t="s">
        <v>592</v>
      </c>
    </row>
    <row r="434" spans="1:6" ht="25.5" x14ac:dyDescent="0.25">
      <c r="A434" s="10"/>
      <c r="B434" s="11" t="s">
        <v>474</v>
      </c>
      <c r="C434" s="12" t="s">
        <v>475</v>
      </c>
      <c r="D434" s="29" t="s">
        <v>545</v>
      </c>
      <c r="E434" s="40" t="s">
        <v>592</v>
      </c>
      <c r="F434" s="40" t="s">
        <v>592</v>
      </c>
    </row>
    <row r="435" spans="1:6" ht="25.5" x14ac:dyDescent="0.25">
      <c r="A435" s="10"/>
      <c r="B435" s="11" t="s">
        <v>476</v>
      </c>
      <c r="C435" s="12" t="s">
        <v>98</v>
      </c>
      <c r="D435" s="29" t="s">
        <v>545</v>
      </c>
      <c r="E435" s="65">
        <f>1</f>
        <v>1</v>
      </c>
      <c r="F435" s="40" t="s">
        <v>592</v>
      </c>
    </row>
    <row r="436" spans="1:6" ht="25.5" x14ac:dyDescent="0.25">
      <c r="A436" s="10"/>
      <c r="B436" s="11" t="s">
        <v>477</v>
      </c>
      <c r="C436" s="12" t="s">
        <v>370</v>
      </c>
      <c r="D436" s="29" t="s">
        <v>545</v>
      </c>
      <c r="E436" s="65">
        <v>0</v>
      </c>
      <c r="F436" s="40" t="s">
        <v>592</v>
      </c>
    </row>
    <row r="437" spans="1:6" ht="25.5" x14ac:dyDescent="0.25">
      <c r="A437" s="10"/>
      <c r="B437" s="14" t="s">
        <v>463</v>
      </c>
      <c r="C437" s="12" t="s">
        <v>370</v>
      </c>
      <c r="D437" s="29" t="s">
        <v>545</v>
      </c>
      <c r="E437" s="65">
        <v>0</v>
      </c>
      <c r="F437" s="40" t="s">
        <v>592</v>
      </c>
    </row>
  </sheetData>
  <mergeCells count="43">
    <mergeCell ref="A6:A7"/>
    <mergeCell ref="B6:B7"/>
    <mergeCell ref="C6:C7"/>
    <mergeCell ref="D6:D7"/>
    <mergeCell ref="A77:D77"/>
    <mergeCell ref="A8:D8"/>
    <mergeCell ref="A19:D19"/>
    <mergeCell ref="A28:D28"/>
    <mergeCell ref="A54:D54"/>
    <mergeCell ref="B70:B73"/>
    <mergeCell ref="C70:C73"/>
    <mergeCell ref="D70:D73"/>
    <mergeCell ref="A70:A73"/>
    <mergeCell ref="A93:D93"/>
    <mergeCell ref="A98:D98"/>
    <mergeCell ref="A116:D116"/>
    <mergeCell ref="A74:A75"/>
    <mergeCell ref="B74:B75"/>
    <mergeCell ref="C74:C75"/>
    <mergeCell ref="D74:D75"/>
    <mergeCell ref="A161:A162"/>
    <mergeCell ref="B161:B162"/>
    <mergeCell ref="C161:C162"/>
    <mergeCell ref="D161:D162"/>
    <mergeCell ref="A144:A145"/>
    <mergeCell ref="B144:B145"/>
    <mergeCell ref="C144:C145"/>
    <mergeCell ref="D144:D145"/>
    <mergeCell ref="E6:G6"/>
    <mergeCell ref="F144:F145"/>
    <mergeCell ref="G144:G145"/>
    <mergeCell ref="F161:F162"/>
    <mergeCell ref="G161:G162"/>
    <mergeCell ref="G70:G73"/>
    <mergeCell ref="G74:G75"/>
    <mergeCell ref="A253:D253"/>
    <mergeCell ref="A264:D264"/>
    <mergeCell ref="A274:D274"/>
    <mergeCell ref="A283:D283"/>
    <mergeCell ref="A168:D168"/>
    <mergeCell ref="A179:D179"/>
    <mergeCell ref="A197:D197"/>
    <mergeCell ref="A236:D236"/>
  </mergeCells>
  <pageMargins left="0.70866141732283472" right="0.70866141732283472" top="0.74803149606299213" bottom="0.74803149606299213" header="0.31496062992125984" footer="0.31496062992125984"/>
  <pageSetup paperSize="9" scale="69" fitToHeight="1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Lapa1</vt:lpstr>
      <vt:lpstr>Lapa1!_Hlk63851327</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2022-02-18T12:31:46Z</cp:lastPrinted>
  <dcterms:created xsi:type="dcterms:W3CDTF">2022-02-08T17:46:49Z</dcterms:created>
  <dcterms:modified xsi:type="dcterms:W3CDTF">2022-03-01T17:29:00Z</dcterms:modified>
</cp:coreProperties>
</file>