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jevgenija\Desktop\E-parakstiem\"/>
    </mc:Choice>
  </mc:AlternateContent>
  <xr:revisionPtr revIDLastSave="0" documentId="8_{6E98E68A-88A2-4EB1-BA50-B0DF020BDC77}" xr6:coauthVersionLast="47" xr6:coauthVersionMax="47" xr10:uidLastSave="{00000000-0000-0000-0000-000000000000}"/>
  <bookViews>
    <workbookView xWindow="-120" yWindow="-120" windowWidth="29040" windowHeight="15840" xr2:uid="{414466AF-4794-42F5-B482-ACBFF4D556A7}"/>
  </bookViews>
  <sheets>
    <sheet name="Lapa1" sheetId="1" r:id="rId1"/>
  </sheets>
  <definedNames>
    <definedName name="_Hlk63851327" localSheetId="0">Lapa1!$A$139</definedName>
    <definedName name="_xlnm.Print_Titles" localSheetId="0">Lapa1!$6:$7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435" i="1" l="1"/>
  <c r="G92" i="1" l="1"/>
  <c r="G89" i="1"/>
  <c r="G91" i="1"/>
  <c r="E90" i="1"/>
  <c r="G90" i="1" s="1"/>
  <c r="G131" i="1"/>
  <c r="G41" i="1"/>
  <c r="G38" i="1"/>
  <c r="G34" i="1"/>
  <c r="G35" i="1"/>
  <c r="G36" i="1"/>
  <c r="G33" i="1"/>
  <c r="G127" i="1"/>
  <c r="G126" i="1"/>
  <c r="G128" i="1"/>
  <c r="G129" i="1"/>
  <c r="G132" i="1"/>
  <c r="G284" i="1"/>
  <c r="G276" i="1"/>
  <c r="G277" i="1"/>
  <c r="G278" i="1"/>
  <c r="G279" i="1"/>
  <c r="G280" i="1"/>
  <c r="G281" i="1"/>
  <c r="G275" i="1"/>
  <c r="G257" i="1"/>
  <c r="G258" i="1"/>
  <c r="G259" i="1"/>
  <c r="G260" i="1"/>
  <c r="G256" i="1"/>
  <c r="G254" i="1"/>
  <c r="G250" i="1"/>
  <c r="G248" i="1"/>
  <c r="G247" i="1"/>
  <c r="G245" i="1"/>
  <c r="G244" i="1"/>
  <c r="G243" i="1"/>
  <c r="G242" i="1"/>
  <c r="G239" i="1"/>
  <c r="G240" i="1"/>
  <c r="G238" i="1"/>
  <c r="G237" i="1"/>
  <c r="G235" i="1"/>
  <c r="G233" i="1"/>
  <c r="G225" i="1"/>
  <c r="G226" i="1"/>
  <c r="G227" i="1"/>
  <c r="G228" i="1"/>
  <c r="G229" i="1"/>
  <c r="G230" i="1"/>
  <c r="G231" i="1"/>
  <c r="G232" i="1"/>
  <c r="G223" i="1"/>
  <c r="G224" i="1"/>
  <c r="G222" i="1"/>
  <c r="G221" i="1"/>
  <c r="G220" i="1"/>
  <c r="G217" i="1"/>
  <c r="G218" i="1"/>
  <c r="G213" i="1"/>
  <c r="G214" i="1"/>
  <c r="G215" i="1"/>
  <c r="G216" i="1"/>
  <c r="G212" i="1"/>
  <c r="G200" i="1"/>
  <c r="G201" i="1"/>
  <c r="G202" i="1"/>
  <c r="G203" i="1"/>
  <c r="G204" i="1"/>
  <c r="G205" i="1"/>
  <c r="G206" i="1"/>
  <c r="G207" i="1"/>
  <c r="G208" i="1"/>
  <c r="G209" i="1"/>
  <c r="G210" i="1"/>
  <c r="G199" i="1"/>
  <c r="G195" i="1"/>
  <c r="F192" i="1"/>
  <c r="E192" i="1"/>
  <c r="G194" i="1"/>
  <c r="G193" i="1"/>
  <c r="G176" i="1"/>
  <c r="G175" i="1"/>
  <c r="G173" i="1"/>
  <c r="G174" i="1"/>
  <c r="G170" i="1"/>
  <c r="G171" i="1"/>
  <c r="G172" i="1"/>
  <c r="G169" i="1"/>
  <c r="G165" i="1"/>
  <c r="F140" i="1"/>
  <c r="E140" i="1"/>
  <c r="G161" i="1"/>
  <c r="G154" i="1"/>
  <c r="G153" i="1"/>
  <c r="G150" i="1"/>
  <c r="G151" i="1"/>
  <c r="G152" i="1"/>
  <c r="G149" i="1"/>
  <c r="G143" i="1"/>
  <c r="G142" i="1"/>
  <c r="G141" i="1"/>
  <c r="G139" i="1"/>
  <c r="G138" i="1"/>
  <c r="G137" i="1"/>
  <c r="G136" i="1"/>
  <c r="G135" i="1"/>
  <c r="G133" i="1"/>
  <c r="G130" i="1"/>
  <c r="G125" i="1"/>
  <c r="G124" i="1"/>
  <c r="G123" i="1"/>
  <c r="G122" i="1"/>
  <c r="G120" i="1"/>
  <c r="G119" i="1"/>
  <c r="G118" i="1"/>
  <c r="G112" i="1"/>
  <c r="G111" i="1"/>
  <c r="G110" i="1"/>
  <c r="G100" i="1"/>
  <c r="G103" i="1"/>
  <c r="G99" i="1"/>
  <c r="G95" i="1"/>
  <c r="G96" i="1"/>
  <c r="G97" i="1"/>
  <c r="G94" i="1"/>
  <c r="G76" i="1"/>
  <c r="G70" i="1"/>
  <c r="G74" i="1"/>
  <c r="G69" i="1"/>
  <c r="G68" i="1"/>
  <c r="G21" i="1"/>
  <c r="G22" i="1"/>
  <c r="G10" i="1"/>
  <c r="G11" i="1"/>
  <c r="G12" i="1"/>
  <c r="G13" i="1"/>
  <c r="G14" i="1"/>
  <c r="G9" i="1"/>
  <c r="G140" i="1" l="1"/>
  <c r="G192" i="1"/>
  <c r="G80" i="1"/>
  <c r="G78" i="1"/>
  <c r="G252" i="1"/>
  <c r="G288" i="1" l="1"/>
  <c r="G287" i="1"/>
  <c r="G286" i="1"/>
</calcChain>
</file>

<file path=xl/sharedStrings.xml><?xml version="1.0" encoding="utf-8"?>
<sst xmlns="http://schemas.openxmlformats.org/spreadsheetml/2006/main" count="1303" uniqueCount="609">
  <si>
    <t>Uzraudzības indikators</t>
  </si>
  <si>
    <t>Uzraudzības indikatora vērtība</t>
  </si>
  <si>
    <t>Informācijas avots</t>
  </si>
  <si>
    <t>Ādažu pagasts</t>
  </si>
  <si>
    <t>Carnikavas pagasts</t>
  </si>
  <si>
    <t>Kopā</t>
  </si>
  <si>
    <t>VTP1: Attīstīta un racionāla inženiertehniskā infrastruktūra</t>
  </si>
  <si>
    <t>Centralizētās ūdensapgādes sistēmas kopgarums</t>
  </si>
  <si>
    <t>km</t>
  </si>
  <si>
    <t>Mājsaimniecības, kas pieslēgušās centralizētajai ūdensapgādes sistēmai</t>
  </si>
  <si>
    <t>skaits</t>
  </si>
  <si>
    <t>Centralizētās notekūdeņu savākšanas sistēmas kopgarums</t>
  </si>
  <si>
    <t>Mājsaimniecības, kas pieslēgušās centralizētajai notekūdeņu savākšanas sistēmai</t>
  </si>
  <si>
    <t>Attīrīšanas iekārtās attīrīto notekūdeņu daudzums</t>
  </si>
  <si>
    <r>
      <t>m</t>
    </r>
    <r>
      <rPr>
        <vertAlign val="superscript"/>
        <sz val="10"/>
        <color theme="1"/>
        <rFont val="Times New Roman"/>
        <family val="1"/>
        <charset val="186"/>
      </rPr>
      <t>3</t>
    </r>
    <r>
      <rPr>
        <sz val="10"/>
        <color theme="1"/>
        <rFont val="Times New Roman"/>
        <family val="1"/>
        <charset val="186"/>
      </rPr>
      <t>/diennaktī</t>
    </r>
  </si>
  <si>
    <t>Attīrīšanas iekārtu jaudu izlietojums</t>
  </si>
  <si>
    <t>Siltumražošanas efektivitāte</t>
  </si>
  <si>
    <t>%</t>
  </si>
  <si>
    <t>SIA “Ādažu Namsaimnieks”, P/A “Carnikavas Komunālserviss”</t>
  </si>
  <si>
    <t>gāze</t>
  </si>
  <si>
    <t xml:space="preserve">… </t>
  </si>
  <si>
    <t>Videi draudzīgas enerģijas ražošanas un alternatīvu enerģijas ieguves veidi</t>
  </si>
  <si>
    <t>nav datu</t>
  </si>
  <si>
    <t>VTP2: Darbspējīgas polderu un citas meliorācijas sistēmas</t>
  </si>
  <si>
    <t>No plūdiem pasargātie iedzīvotāji- (aizsargdambja infrastruktūra)</t>
  </si>
  <si>
    <t>skaits, %</t>
  </si>
  <si>
    <t xml:space="preserve">Piesārņotās vietas (sūkņu stacijas, DUS) </t>
  </si>
  <si>
    <t>2 potenciāli piesārņotas vietas. Pie robežas ar Rīgu (naftas produktu dīķis) un dārzniecības teritorija Carnikavā (ražošanas atkritumi)</t>
  </si>
  <si>
    <t>Kritiskā stāvoklī esošās sūkņu stacijas</t>
  </si>
  <si>
    <t>Meliorācijas sistēmu, hidrotehnisko būvju atjaunošana</t>
  </si>
  <si>
    <t>ciemos</t>
  </si>
  <si>
    <t>lauksaimniecības zemēs</t>
  </si>
  <si>
    <t>VTP3: Attīstīta, droša un mobila satiksmes infrastruktūra</t>
  </si>
  <si>
    <t>Ceļa intensitāte uz galvenā autoceļa</t>
  </si>
  <si>
    <t>auto/ diennaktī</t>
  </si>
  <si>
    <t>VSIA “Latvijas Valsts ceļi”</t>
  </si>
  <si>
    <t>A1, posms A2-Draudzības iela Ādažos (no 0,000 līdz 6,940 km)</t>
  </si>
  <si>
    <t>A1, posms Draudzības iela Ādažos – V45 (no 6,940 līdz 13,030 km)</t>
  </si>
  <si>
    <t>A1, posms V45 – V101 (no 13,030 līdz 21,300 km)</t>
  </si>
  <si>
    <t>Ceļu kopgarums</t>
  </si>
  <si>
    <t>melnais segums</t>
  </si>
  <si>
    <t>grants segums un bez seguma</t>
  </si>
  <si>
    <t>bruģakmens</t>
  </si>
  <si>
    <t>Gājēju celiņi (t.sk., apvienotie ar velo)</t>
  </si>
  <si>
    <t>kopgarums</t>
  </si>
  <si>
    <t>apgaismoti</t>
  </si>
  <si>
    <t>Veloinfrastruktūra</t>
  </si>
  <si>
    <t>Velo apkopes punkti un stendi (pašu serviss)</t>
  </si>
  <si>
    <t>Velomaršruti</t>
  </si>
  <si>
    <t>7 (Reģionālais: Ādaži – Iļķene Nr 10; Vietējie: Ādaži – Divezers Nr 136; Ādaži – Āņi Nr 137; Mazais Baltezera loks Nr 138; Kempinga Leiputrija velomaršruts Nr 17; Nemarķētie – Ādaži – Atari, Lielais Baltezera loks)</t>
  </si>
  <si>
    <t>2 (Eiro velo 13, Eiro velo 10)</t>
  </si>
  <si>
    <t>Mobilitātes punkti</t>
  </si>
  <si>
    <t>Elektrotransporta uzlādes stacijas</t>
  </si>
  <si>
    <t>Publiski labiekārtoti pašvaldības stāvlaukumi</t>
  </si>
  <si>
    <t>4 (pie domes, pie tirgus, pie Attekas iela,  pie Gaujas tilta)</t>
  </si>
  <si>
    <t>Sabiedriskā transporta maršruti</t>
  </si>
  <si>
    <t>Sabiedrisko pārvadājumu pakalpojumu sniedzējs</t>
  </si>
  <si>
    <t>autobusi</t>
  </si>
  <si>
    <t>vilcieni</t>
  </si>
  <si>
    <t>-</t>
  </si>
  <si>
    <t>Ar sabiedrisko transportu pārvadātie cilvēki</t>
  </si>
  <si>
    <t>VTP4: Aizsargāta un sakopta dabas vide brīvā laika pavadīšanas iespējām dabā</t>
  </si>
  <si>
    <t>Apmeklētāji, kas šķērso Gaujas tiltu</t>
  </si>
  <si>
    <t>gājēji</t>
  </si>
  <si>
    <t>velo braucēji</t>
  </si>
  <si>
    <t>Jūras promenādes apmeklētāju skaits</t>
  </si>
  <si>
    <t>Carnikavas Novadpētniecības centra apmeklētāju skaits</t>
  </si>
  <si>
    <t>Labiekārtotas vietas pie publiskajiem ūdeņiem</t>
  </si>
  <si>
    <t>4 (Krastupes ielas terase, atpūtas vieta pie Gaujas tilta, atpūtas vieta Iļkenē, atpūtas vieta Āņos)</t>
  </si>
  <si>
    <t>10 (Sidrabsaliņa Dzirnezerā, Dzirnezerā pie Purva ielas, Gauja pie Korandes, Atpūtas ielas galā un pie Mazās Rožu ielas, pludmale Lilastē, Gauja, Carnikavā, Garciemā un Kalngalē)</t>
  </si>
  <si>
    <t>Marķētās pastaigu un atpūtas taku kopgarums</t>
  </si>
  <si>
    <t>20 (Mežtaka)</t>
  </si>
  <si>
    <t>21,6 (1,8 km promenāde uz jūru, 0,8 km Garciema taka, 20 km Jūrtaka)</t>
  </si>
  <si>
    <t xml:space="preserve">Peldvietas </t>
  </si>
  <si>
    <t>0 (desmit peldēšanās vietas  iepriekš minētajās labiekartotajās vietās pie publiskajiem ūdeņiem)</t>
  </si>
  <si>
    <t>Zilā karoga pludmales</t>
  </si>
  <si>
    <t>Tūrisma maršruti</t>
  </si>
  <si>
    <t>Ādažu novada sociālo tīklu sekotāji</t>
  </si>
  <si>
    <t>tīmekļa vietnes skatījumi</t>
  </si>
  <si>
    <t>tīmekļa vietnes lietotāji</t>
  </si>
  <si>
    <t>Facebook</t>
  </si>
  <si>
    <t xml:space="preserve">Twitter </t>
  </si>
  <si>
    <t>Instagram</t>
  </si>
  <si>
    <t>VTP5: Resursu efektīva izmantošana un attīstība</t>
  </si>
  <si>
    <t>Bērnu rotaļu laukumi</t>
  </si>
  <si>
    <t>daudzdzīvokļu māju īpašumā</t>
  </si>
  <si>
    <t>pašvaldības īpašumā un apsaimniekošanā</t>
  </si>
  <si>
    <t>Publiski pieejami sporta laukumi</t>
  </si>
  <si>
    <t>Šķiroto atkritumu daudzums</t>
  </si>
  <si>
    <r>
      <t>m</t>
    </r>
    <r>
      <rPr>
        <vertAlign val="superscript"/>
        <sz val="10"/>
        <color theme="1"/>
        <rFont val="Times New Roman"/>
        <family val="1"/>
        <charset val="186"/>
      </rPr>
      <t>3</t>
    </r>
    <r>
      <rPr>
        <sz val="10"/>
        <color theme="1"/>
        <rFont val="Times New Roman"/>
        <family val="1"/>
        <charset val="186"/>
      </rPr>
      <t>, t</t>
    </r>
  </si>
  <si>
    <t>Atkritumu apsaimniekotājs</t>
  </si>
  <si>
    <t>stikls</t>
  </si>
  <si>
    <t>vieglais iepakojums (plastmasa, kartons)</t>
  </si>
  <si>
    <t>bioloģiski noārdāmie</t>
  </si>
  <si>
    <t>liela izmēra atkritumi</t>
  </si>
  <si>
    <t>Savākto atkritumu daudzums</t>
  </si>
  <si>
    <t>Izbūvētas vai atjaunotas pašvaldības ēkas un to apkārtējās teritorijas atjaunošanai, pielāgošanai pašvaldības funkciju īstenošanai</t>
  </si>
  <si>
    <t>Kapu teritorijas paplašināšana</t>
  </si>
  <si>
    <r>
      <t>m</t>
    </r>
    <r>
      <rPr>
        <vertAlign val="superscript"/>
        <sz val="10"/>
        <color theme="1"/>
        <rFont val="Times New Roman"/>
        <family val="1"/>
        <charset val="186"/>
      </rPr>
      <t>2</t>
    </r>
  </si>
  <si>
    <t>Atmežotās platības</t>
  </si>
  <si>
    <t>ha</t>
  </si>
  <si>
    <t>Valsts meža dienests</t>
  </si>
  <si>
    <t>VTP6: Klimatneitrāla enerģijas izmantošana un ģenerācija</t>
  </si>
  <si>
    <t>Dabasgāzes patēriņš pašvaldības ēkās</t>
  </si>
  <si>
    <r>
      <t>m</t>
    </r>
    <r>
      <rPr>
        <vertAlign val="superscript"/>
        <sz val="10"/>
        <color rgb="FF000000"/>
        <rFont val="Times New Roman"/>
        <family val="1"/>
        <charset val="186"/>
      </rPr>
      <t>3</t>
    </r>
    <r>
      <rPr>
        <sz val="10"/>
        <color rgb="FF000000"/>
        <rFont val="Times New Roman"/>
        <family val="1"/>
        <charset val="186"/>
      </rPr>
      <t>/gadā</t>
    </r>
  </si>
  <si>
    <t>Energopārvaldnieks, P/A “Carnikavas Komunālserviss”</t>
  </si>
  <si>
    <t>Primārās enerģijas gada patēriņa samazinājums sabiedriskajās ēkās / vidējais</t>
  </si>
  <si>
    <t>kWh/gadā</t>
  </si>
  <si>
    <t>Aprēķinātais siltumnīcefekta gāzu samazinājums sabiedriskajās ēkās gadā / vidējais</t>
  </si>
  <si>
    <r>
      <t>CO</t>
    </r>
    <r>
      <rPr>
        <vertAlign val="superscript"/>
        <sz val="10"/>
        <color theme="1"/>
        <rFont val="Times New Roman"/>
        <family val="1"/>
        <charset val="186"/>
      </rPr>
      <t>2</t>
    </r>
    <r>
      <rPr>
        <sz val="10"/>
        <color theme="1"/>
        <rFont val="Times New Roman"/>
        <family val="1"/>
        <charset val="186"/>
      </rPr>
      <t xml:space="preserve"> ekvivalenta tonnas</t>
    </r>
  </si>
  <si>
    <t>Daudzdzīvokļu ēkas, kurām veikti energoefektivitātes paaugstināšanas pasākumi</t>
  </si>
  <si>
    <t>VTP7: Uzņēmējdarbības vajadzībām pielāgota novada teritorija</t>
  </si>
  <si>
    <t>Jauni uzņēmumi</t>
  </si>
  <si>
    <t>Lursoft</t>
  </si>
  <si>
    <t>Uzņēmumi</t>
  </si>
  <si>
    <t>Bezdarbnieki</t>
  </si>
  <si>
    <t>Nodarbinātības valsts aģentūra</t>
  </si>
  <si>
    <t>Bezdarba līmenis</t>
  </si>
  <si>
    <t>Izstrādātie PPP projekti</t>
  </si>
  <si>
    <t>Tirdzniecības vietas pašvaldības īpašumā</t>
  </si>
  <si>
    <t>Tirdzniecības vietas privātās teritorijās</t>
  </si>
  <si>
    <t>Atļaujas tirdzniecības organizēšanai tirdzniecības vietās kopā</t>
  </si>
  <si>
    <t>Novada svētkos izsniegtās atļaujas</t>
  </si>
  <si>
    <t>Dalībnieku skaits tirdzniecības vietās</t>
  </si>
  <si>
    <t>Uzņēmējdarbības veicināšanas konkursu ietvaros īstenotie projekti (gadā)</t>
  </si>
  <si>
    <t>Rekonstruēto ielu / ceļu garums industriālajās teritorijās</t>
  </si>
  <si>
    <t>Izbūvēts ūdensvads industriālajās teritorijās</t>
  </si>
  <si>
    <t>Izbūvēti pašteces kanalizācijas tīkli industriālajās teritorijās</t>
  </si>
  <si>
    <t>Izbūvētas kanalizācijas sūkņu stacijas industriālajās teritorijās</t>
  </si>
  <si>
    <t>Uzstādīti apgaismes elementi industriālajās teritorijās</t>
  </si>
  <si>
    <t>Pētniecības, zinātnes centrs</t>
  </si>
  <si>
    <t>1 (RTU bērnu un jauniešu universitāte)</t>
  </si>
  <si>
    <t>VTP8: Pieejama un daudzpusīga izglītība</t>
  </si>
  <si>
    <t>Skolēni vispārējās izglītības iestādēs</t>
  </si>
  <si>
    <t>Vispārējās izglītības iestādes</t>
  </si>
  <si>
    <t>ĀVS</t>
  </si>
  <si>
    <t>CPS</t>
  </si>
  <si>
    <t>ĀBVS</t>
  </si>
  <si>
    <t>Bērni pirmsskolas izglītības iestādēs</t>
  </si>
  <si>
    <t>Pirmsskolas izglītības iestādes</t>
  </si>
  <si>
    <t>ĀPII “Strautiņš”</t>
  </si>
  <si>
    <t>KPII</t>
  </si>
  <si>
    <t>CPII “Riekstiņš”</t>
  </si>
  <si>
    <t>CPII “Piejūra”</t>
  </si>
  <si>
    <t>PPII “Pasaku Valstība”</t>
  </si>
  <si>
    <t>PPII “Patnis”</t>
  </si>
  <si>
    <t>“Brīvā Austras skola”</t>
  </si>
  <si>
    <t>Iestādes, kas sniedz pirmsskolas izglītības pakalpojumus</t>
  </si>
  <si>
    <t>Skolēni profesionālās ievirzes izglītības iestādēs</t>
  </si>
  <si>
    <t>Profesionālās ievirzes izglītības iestādes</t>
  </si>
  <si>
    <t>ĀMMS</t>
  </si>
  <si>
    <t>CMMS</t>
  </si>
  <si>
    <t>ĀBJSS</t>
  </si>
  <si>
    <t>Alternatīvās izglītības iestādes novadā</t>
  </si>
  <si>
    <t>Pirmskolas vecuma (no 1,5 gada) bērnu skaits, kuri stāv rindā un kuriem pašvaldība nevar nodrošināt vietas pirmskolas izglītības iestādē**</t>
  </si>
  <si>
    <t>pašvaldības pirmskolas izglītības iestādes</t>
  </si>
  <si>
    <t>privātās pirmskolas izglītības iestādes Ādažu novadā</t>
  </si>
  <si>
    <t>apmeklē citu pašvaldību PII</t>
  </si>
  <si>
    <t>Skolēni, kas tiek pārvadāti līdz skolai un no skolas ar sabiedriskā maršruta transportu</t>
  </si>
  <si>
    <t>Mākslas un mūzikas pieejamās izglītības programmas</t>
  </si>
  <si>
    <t>skaits (nosaukumi)</t>
  </si>
  <si>
    <t>ĀMMS, CMMS</t>
  </si>
  <si>
    <t>ĀBJSS pieejamie sporta veidi</t>
  </si>
  <si>
    <t>Bērni, kam sniegts pašvaldības atbalsts mākslas, sporta jomā</t>
  </si>
  <si>
    <t>ĀMMS, CMMS, ĀBJSS, sporta daļa</t>
  </si>
  <si>
    <t>mākslā</t>
  </si>
  <si>
    <t>mūzikā</t>
  </si>
  <si>
    <t>dejā</t>
  </si>
  <si>
    <t>sportā</t>
  </si>
  <si>
    <t>Konkursi, izstādes, koncerti u.tml., kuros piedalījās profesionālās ievirzes izglītības iestāžu audzēkņi</t>
  </si>
  <si>
    <t>ĀMMS, CMMS, ĀBJSS</t>
  </si>
  <si>
    <t>Profesionālās ievirzes izglītības iestāžu organizētie koncerti, konkursi, festivāli</t>
  </si>
  <si>
    <t>Izveidots vienots reģionālais metodiskais centrs Ādažos</t>
  </si>
  <si>
    <t>Īstenotie pasākumi pedagogu motivācijai</t>
  </si>
  <si>
    <t>ekskursijas</t>
  </si>
  <si>
    <t>dalība konferencēs</t>
  </si>
  <si>
    <t>citi pasākumi</t>
  </si>
  <si>
    <t>Novadā īstenotās EKO izglītības programmas</t>
  </si>
  <si>
    <t>Vispārējās izglītības iestādēs pieejamie interešu izglītības piedāvājumi</t>
  </si>
  <si>
    <t>Īstenotās aktivitātes maksas interešu izglītības pakalpojumu sniedzēju darbības atbalstīšanai</t>
  </si>
  <si>
    <t>Mūžizglītības ietvaros piedāvātie kursi, apmācības</t>
  </si>
  <si>
    <t>Mūžizglītības ietvaros apmācītie cilvēki</t>
  </si>
  <si>
    <t>Īstenotās aktivitātes pedagogu tālākizglītībai</t>
  </si>
  <si>
    <t>Piedāvātās tālākizglītības programmas</t>
  </si>
  <si>
    <t>VTP9:  Daudzveidīgu sociālo un veselības pakalpojumu pieejamība</t>
  </si>
  <si>
    <t>Trūcīgie iedzīvotāji</t>
  </si>
  <si>
    <t>Maznodrošinātie iedzīvotāji</t>
  </si>
  <si>
    <t>Sociālā rehabilitācijas centra apmeklētāji (bērni ar FRT)</t>
  </si>
  <si>
    <t>Dienas aprūpes centra apmeklētāji (pieaugušie ar GRT)</t>
  </si>
  <si>
    <t xml:space="preserve">Specializētas darbnīcas personām ar GRT </t>
  </si>
  <si>
    <t>Grupu dzīvokļi</t>
  </si>
  <si>
    <t>Sabiedriskas ēkas, kas pielāgotas cilvēkiem ar īpašām vajadzībām</t>
  </si>
  <si>
    <t>Veselības aprūpes pakalpojumu daudzveidība</t>
  </si>
  <si>
    <t>skaits (piedāvāto medicīnisko pakalpojumu veidi)</t>
  </si>
  <si>
    <t>PSIA “Ādažu slimnīca”, medicīnas centrs “Liepa”</t>
  </si>
  <si>
    <t>Ģimenes ārstu prakšu skaits</t>
  </si>
  <si>
    <t>PSIA “Ādažu slimnīca”, pašvaldība, medicīnas centrs “Liepa”</t>
  </si>
  <si>
    <t>Ārstu rezidenti, kas izgājuši apmācības PSIA “Ādažu slimnīca”</t>
  </si>
  <si>
    <t>VTP10: Sporta aktivitāšu pieejamība un daudzveidība</t>
  </si>
  <si>
    <t>Skolu un sporta daļas apsaimniekotie sporta laukumi</t>
  </si>
  <si>
    <t>stadions ar 400 m asfaltbetona skrejceliņiem</t>
  </si>
  <si>
    <t>1 (Ādažu stadionā)</t>
  </si>
  <si>
    <t>stadions ar 400 m gumijotiem skrejceliņiem</t>
  </si>
  <si>
    <t>1 (Carnikavas sporta komplekss)</t>
  </si>
  <si>
    <t>basketbola laukums ar sintētisko segumu</t>
  </si>
  <si>
    <t>2 (Ādažu stadionā)</t>
  </si>
  <si>
    <t>1 (Brīvā laika pavadīšanas centrs “Kadiķis”)</t>
  </si>
  <si>
    <t>basketbola laukums ar asfaltbetona segumu</t>
  </si>
  <si>
    <t>4 (2 – Carnikavas sporta kompleksā, 2 – Carnikavas sporta laukumā)</t>
  </si>
  <si>
    <t>pludmales volejbola laukumi</t>
  </si>
  <si>
    <t>6 (2 Ādažu stadionā, 1 Garkalnes ciemā, 1 Kadagā, 2 Vējupes pludmalē)</t>
  </si>
  <si>
    <t>5 (1 – Carnikavas sporta laukumā, 1 –Carnikavas  sporta kompleksā, 1 – Carnikavas parkā, 2 – Carnikavas pludmalē)</t>
  </si>
  <si>
    <t>klasiskā volejbola laukumi</t>
  </si>
  <si>
    <t>3 (ĀBVS; ĀVS, Ādažu sākumskola)</t>
  </si>
  <si>
    <t>1 (Carnikavas pamatskola)</t>
  </si>
  <si>
    <t>futbola laukumi</t>
  </si>
  <si>
    <t>2 (Ādažu stadiona futbola laukums; Garkalnes ciema futbola laukums)</t>
  </si>
  <si>
    <t>2 (1 – Carnikavas sporta kompleksā, 1 – Carnikavas sporta kompleksā)</t>
  </si>
  <si>
    <t>hokeja laukums ar bortiem</t>
  </si>
  <si>
    <t>1 (Garkalnes ciema hokeja laukums)</t>
  </si>
  <si>
    <t>skriešanas, slēpošanas trase</t>
  </si>
  <si>
    <t>4 (Sporta un aktīvās atpūtas centrs “Zibeņi”, Piejūras dabas parks, dambis no gājēju tilta līdz šosejai E67, Carnikavas sporta komplekss)</t>
  </si>
  <si>
    <t>āra trenažieri</t>
  </si>
  <si>
    <t>2 (Carnikavas parks, Carnikavas sporta komplekss)</t>
  </si>
  <si>
    <t>ekstrēmo sporta veidu laukumi</t>
  </si>
  <si>
    <t>1 (Liepu iela 10A)</t>
  </si>
  <si>
    <t>Sporta pasākumi**</t>
  </si>
  <si>
    <t>pašvaldības organizētie</t>
  </si>
  <si>
    <t>citu organizāciju</t>
  </si>
  <si>
    <t>Sporta pasākumu dalībnieku skaits **</t>
  </si>
  <si>
    <t>Pieaugušo sporta komandas</t>
  </si>
  <si>
    <t>VTP11: Ādažu novada kultūrvides attīstība</t>
  </si>
  <si>
    <t>Kultūras pasākumi**</t>
  </si>
  <si>
    <t>Lietišķās un vizuālās mākslas izstādes</t>
  </si>
  <si>
    <t>Klasiskās un džeza mūzikas koncerti</t>
  </si>
  <si>
    <t>Koncerti ar ārvalstu mākslinieku dalību</t>
  </si>
  <si>
    <t>Kora un tautas mūzikas koncerti</t>
  </si>
  <si>
    <t xml:space="preserve">Dziesmu svētku skates un gatavošanās pasākumi </t>
  </si>
  <si>
    <t>Amatiermākslas kolektīvu koncerti un pasākumi</t>
  </si>
  <si>
    <t>Populārās mūzikas koncerti</t>
  </si>
  <si>
    <t>Latvijas teātru viesizrādes un stāvizrādes</t>
  </si>
  <si>
    <t>Amatierteātru izrādes</t>
  </si>
  <si>
    <t>Izrādes bērniem</t>
  </si>
  <si>
    <t>Deju koncerti un konkursi</t>
  </si>
  <si>
    <t>Pasākumi, koncerti bērniem</t>
  </si>
  <si>
    <t>KC organizēti tradīciju pasākumi, svētki, brīvdabas pasākumi</t>
  </si>
  <si>
    <t xml:space="preserve">Novada svētki </t>
  </si>
  <si>
    <t>Kongresi, konferences, semināri, forumi, vēlēšanas</t>
  </si>
  <si>
    <t>Sapulces, prezentācijas, apmācības, infodienas</t>
  </si>
  <si>
    <t>Svinības un izklaides pasākumi</t>
  </si>
  <si>
    <t>Laulību ceremonijas un viesības</t>
  </si>
  <si>
    <t>Izglītojoši pasākumi, lekcijas, ekskursijas</t>
  </si>
  <si>
    <t>Filmas</t>
  </si>
  <si>
    <t>Labdarības pasākumi</t>
  </si>
  <si>
    <t>Izlaidumi</t>
  </si>
  <si>
    <t>Bibliotēkas apmeklētāji</t>
  </si>
  <si>
    <t>Bibliotēkā īstenotie pasākumi</t>
  </si>
  <si>
    <t>Literārās izstādes</t>
  </si>
  <si>
    <t>Tematiskās izstādes</t>
  </si>
  <si>
    <t>Pasākumi</t>
  </si>
  <si>
    <t>Tikšanās</t>
  </si>
  <si>
    <t>Nodarbības</t>
  </si>
  <si>
    <t>Projekti</t>
  </si>
  <si>
    <t>Sacensības</t>
  </si>
  <si>
    <t>Konkursi</t>
  </si>
  <si>
    <t>Bibliotēkas krājums</t>
  </si>
  <si>
    <t>grāmatas</t>
  </si>
  <si>
    <t>periodiskie izdevumi</t>
  </si>
  <si>
    <t>Muzejos, novadpētniecības centros rīkotie pasākumi, tematiskās izstādes**</t>
  </si>
  <si>
    <t>Muzeja, novadpētniecības centra apmeklētāji**</t>
  </si>
  <si>
    <t>VTP12: Iedzīvotāju dzīves stabilitāte un drošība</t>
  </si>
  <si>
    <t>Deklarēto iedzīvotāju skaits</t>
  </si>
  <si>
    <t>PMLP</t>
  </si>
  <si>
    <t>Dabiskais pieaugums</t>
  </si>
  <si>
    <t>Iedzīvotāju reģistrs</t>
  </si>
  <si>
    <t>Daudzbērnu ģimenes</t>
  </si>
  <si>
    <t>Biedrības un nodibinājumi (aktīvie)</t>
  </si>
  <si>
    <t>Jaunas interešu grupas ciemos</t>
  </si>
  <si>
    <t>1 (Garupe)</t>
  </si>
  <si>
    <t>Īstenoto veselības veicināšanas pasākumu skaits projekta “Pasākumi vietējās sabiedrības veselības veicināšanai Ādažu novadā” ietvaros</t>
  </si>
  <si>
    <t>Mācību prakses vietas jauniešiem pašvaldības iestādēs</t>
  </si>
  <si>
    <t>Brīvprātīgajā darbā iesaistīto jauniešu skaits pašvaldības iestādēs</t>
  </si>
  <si>
    <t>Nodarbināto skolēnu skaits vasaras mēnešos</t>
  </si>
  <si>
    <t>darba vietas</t>
  </si>
  <si>
    <t>Jauniešu iniciatīvu projekti</t>
  </si>
  <si>
    <t xml:space="preserve">Bērni pašvaldības organizētajās aktivitātēs vasarā </t>
  </si>
  <si>
    <t>Bērnu, jauniešu centra apmeklētāji</t>
  </si>
  <si>
    <t>Īstenoti pasākumi iedzīvotāju, t.sk., bērnu, izglītošanai par drošību, policijas darbu</t>
  </si>
  <si>
    <t>Video novērošanas kameras</t>
  </si>
  <si>
    <t>Ugunsgrēki</t>
  </si>
  <si>
    <t>Valsts ugunsdzēsības un glābšanas dienests</t>
  </si>
  <si>
    <t>Administratīvie pārkāpumi</t>
  </si>
  <si>
    <t>Administratīvā komisija</t>
  </si>
  <si>
    <t>VTP14: Racionāla ilgtspējīgas attīstības vadība</t>
  </si>
  <si>
    <t>Padziļinātas iedzīvotāju viedokļa aptaujas laikā aptaujātie respondenti</t>
  </si>
  <si>
    <t>Formas, kādā veidā tiek sasniegti iedzīvotāju viedokļi</t>
  </si>
  <si>
    <t>aptaujas</t>
  </si>
  <si>
    <t>sabiedriskās apspriedes</t>
  </si>
  <si>
    <t>sanāksmes</t>
  </si>
  <si>
    <t>darba grupas</t>
  </si>
  <si>
    <t>iedzīvotāju padomes</t>
  </si>
  <si>
    <t>viedās tehnoloģijas</t>
  </si>
  <si>
    <t>Izstrādātie tematiskie plāni, koncepcijas</t>
  </si>
  <si>
    <t>Izstrādātie pašvaldības lokālplānojumi un detālplānojumi</t>
  </si>
  <si>
    <t>VTP14: Attīstīta sadarbība ar citām pašvaldībām, iestādēm un organizācijām</t>
  </si>
  <si>
    <t>Sadarbības līgumi ar citām pašvaldībām</t>
  </si>
  <si>
    <t>skaits, informācija</t>
  </si>
  <si>
    <t>Sadarbības līgumi ar privātajiem investoriem, uzņēmējiem, privātpersonām, t.sk., projekti, kur privātie investori līdzfinansē komunikāciju izveidē</t>
  </si>
  <si>
    <t>1 (CSDD)</t>
  </si>
  <si>
    <t>1 (ar organiskās sintēzes institūtu)</t>
  </si>
  <si>
    <t>Sadarbības līgumi ar LR ministrijām</t>
  </si>
  <si>
    <t>3 (2 ar Aizsardzības ministriju, VARAM)</t>
  </si>
  <si>
    <t>Sadarbības līgumi ar valsts iestādēm</t>
  </si>
  <si>
    <t>3 (LIAA, NBS, VID)</t>
  </si>
  <si>
    <t>2 (AS “Latvijas valsts meži”, VAS “Latvijas dzelzceļš”)</t>
  </si>
  <si>
    <t>Sadarbības līgumi ar citām iestādēm</t>
  </si>
  <si>
    <t>2 (RPR, RTU)</t>
  </si>
  <si>
    <t>Sadarbība uzņēmējdarbības sekmēšanai</t>
  </si>
  <si>
    <t>esošie sadarbības līgumi</t>
  </si>
  <si>
    <t>īstenotās aktivitātes</t>
  </si>
  <si>
    <t>2 (notiek sadarbība ar LIAA biznesa inkubatoru, sadarbība ar biedrību “Ādažu uzņēmēji”)</t>
  </si>
  <si>
    <t>1 (LIAA)</t>
  </si>
  <si>
    <t>Sadarbības līgumi ar nevalstiskajām organizācijām</t>
  </si>
  <si>
    <t>6 (3 ar “Iespējamā misija”, “Dzīvo sapņu fonds”, Pierīgas partnerības, Jaunsardzes un informācijas centrs)</t>
  </si>
  <si>
    <t>VTP15: Aktīva vietējo kopienu stiprināšana un iesaiste pašvaldības darbā</t>
  </si>
  <si>
    <t>Konkursā “Sabiedrība ar dvēseli” īstenotie projekti</t>
  </si>
  <si>
    <t>teritorijas labiekārtošanai</t>
  </si>
  <si>
    <t>izglītojošu, kultūras, sporta un sociālo pasākumu attīstība</t>
  </si>
  <si>
    <t>ēku remontiem</t>
  </si>
  <si>
    <t>Ziemassvētku konkursa dalībnieki</t>
  </si>
  <si>
    <t>Biedrību, nodibinājumu, mākslas kolektīvu, organizāciju, komersantu un fizisku personu iniciatīvu konkursa projekti</t>
  </si>
  <si>
    <t>Sakoptas vides konkursa dalībnieki</t>
  </si>
  <si>
    <t>Izstrādāti ciemu plāni</t>
  </si>
  <si>
    <t>VTP16: Efektīva pašvaldības iestāžu un uzņēmumu darba organizācija</t>
  </si>
  <si>
    <t>Ciemi, kuros izveidoti pašvaldības pakalpojumu centri</t>
  </si>
  <si>
    <t>Valsts un pašvaldību vienotajā klientu apkalpošanas centrā apkalpotie klienti**</t>
  </si>
  <si>
    <t>klātienē</t>
  </si>
  <si>
    <t>neklātienē</t>
  </si>
  <si>
    <t>Valsts un pašvaldību vienotajā klientu apkalpošanas centrā sniegtie pakalpojumi**</t>
  </si>
  <si>
    <t>4.pielikums</t>
  </si>
  <si>
    <t>AP uzraudzības rādītāji uz 31.12.2021.</t>
  </si>
  <si>
    <r>
      <t xml:space="preserve">Uzraudzības indikatora bāzes vērtība </t>
    </r>
    <r>
      <rPr>
        <sz val="10"/>
        <color rgb="FFFFFFFF"/>
        <rFont val="Times New Roman"/>
        <family val="1"/>
        <charset val="186"/>
      </rPr>
      <t>(uz 31.12.2021.)</t>
    </r>
  </si>
  <si>
    <t>3; jaunumu izstādes - 10; virtuālā izstāde - 1</t>
  </si>
  <si>
    <t>Ilgtspējīgas enerģētikas un klimata rīcības plāna līdz 2030.gadam uzraudzības indikatori</t>
  </si>
  <si>
    <t>Vispārīgi</t>
  </si>
  <si>
    <t>EPS  sertifikāts pašvaldībā atbilstoši ISO 50001:2018 standartam</t>
  </si>
  <si>
    <t>Zaļo iepirkumu īpatsvars no visiem pašvaldības iepirkumiem</t>
  </si>
  <si>
    <t>Energoefektivitātes garantija iepirkumos</t>
  </si>
  <si>
    <t>Enerģijas patēriņš mājokļu sektorā</t>
  </si>
  <si>
    <t>MWh</t>
  </si>
  <si>
    <t>Enerģijas patēriņš daudzdzīvokļu ēku sektorā</t>
  </si>
  <si>
    <t>Klimata izmaiņu radītie riski Ādažu novada pašvaldībā</t>
  </si>
  <si>
    <t>apraksts</t>
  </si>
  <si>
    <t>SIA “Ādažu namsaimnieks”, SIA “Ādažu ūdens”, SID, PA “Carnikavas Komunālserviss”</t>
  </si>
  <si>
    <t>Klimata izmaiņu radītie zaudējumi Ādažu novada pašvaldībā</t>
  </si>
  <si>
    <t>EUR</t>
  </si>
  <si>
    <t>Ādažu novada pašvaldības institūciju, iedzīvotāju un infrastruktūras pielāgošanās un izturētspēja pret klimata pārmaiņu izraisītajiem riskiem</t>
  </si>
  <si>
    <t>Pasākumi plūdu izraisīto zaudējumu apmēra mazināšanai</t>
  </si>
  <si>
    <t xml:space="preserve">Novada iedzīvotāji, kas ir nodrošināti pret plūdu riskiem </t>
  </si>
  <si>
    <t xml:space="preserve">Enerģētiski nabadzīgo iedzīvotāju grupas Ādažu novadā </t>
  </si>
  <si>
    <r>
      <t>… (</t>
    </r>
    <r>
      <rPr>
        <i/>
        <sz val="10"/>
        <color theme="1"/>
        <rFont val="Times New Roman"/>
        <family val="1"/>
        <charset val="186"/>
      </rPr>
      <t>grupa</t>
    </r>
    <r>
      <rPr>
        <sz val="10"/>
        <color theme="1"/>
        <rFont val="Times New Roman"/>
        <family val="1"/>
        <charset val="186"/>
      </rPr>
      <t>)</t>
    </r>
  </si>
  <si>
    <t>Ieviestie instrumenti enerģētiskās nabadzības mazināšanai Ādažu novadā</t>
  </si>
  <si>
    <t>Ieviesta uzskaites sistēma klimata radīto seku uzskaitei</t>
  </si>
  <si>
    <t>Pašvaldības ēkas</t>
  </si>
  <si>
    <t>atjaunotas</t>
  </si>
  <si>
    <t>daļēji atjaunotas</t>
  </si>
  <si>
    <t>jaunas</t>
  </si>
  <si>
    <t>neatjaunotas</t>
  </si>
  <si>
    <t>Kopējā apkurināmā platība</t>
  </si>
  <si>
    <t>Siltumenerģijas patēriņš gadā</t>
  </si>
  <si>
    <t>MWh/gadā</t>
  </si>
  <si>
    <t>Elektroenerģijas patēriņš gadā</t>
  </si>
  <si>
    <r>
      <t>Īpatnējais enerģijas patēriņš</t>
    </r>
    <r>
      <rPr>
        <sz val="12"/>
        <color theme="1"/>
        <rFont val="Times New Roman"/>
        <family val="1"/>
        <charset val="186"/>
      </rPr>
      <t xml:space="preserve"> </t>
    </r>
  </si>
  <si>
    <t>atjaunotajās ēkās</t>
  </si>
  <si>
    <r>
      <t>kWh/m</t>
    </r>
    <r>
      <rPr>
        <vertAlign val="superscript"/>
        <sz val="10"/>
        <color theme="1"/>
        <rFont val="Times New Roman"/>
        <family val="1"/>
        <charset val="186"/>
      </rPr>
      <t>2</t>
    </r>
    <r>
      <rPr>
        <sz val="10"/>
        <color theme="1"/>
        <rFont val="Times New Roman"/>
        <family val="1"/>
        <charset val="186"/>
      </rPr>
      <t xml:space="preserve"> gadā</t>
    </r>
  </si>
  <si>
    <t>neatjaunotās ēkās</t>
  </si>
  <si>
    <t>Īpatnējais siltumenerģijas patēriņš gadā (ar klimata korekciju)</t>
  </si>
  <si>
    <t>Vidējais īpatnējais elektroenerģijas patēriņš gadā</t>
  </si>
  <si>
    <t>Īpatnējais elektroenerģijas patēriņš pašvaldības ēkās</t>
  </si>
  <si>
    <t>Vidējās enerģijas izmaksas par gadu</t>
  </si>
  <si>
    <t>Atjaunoto PII vidējais patēriņš gadā</t>
  </si>
  <si>
    <t>Siltumenerģija ar klimata korekciju</t>
  </si>
  <si>
    <t>Elektroenerģija</t>
  </si>
  <si>
    <t>Ēkas ar derīgiem energosertifikātiem</t>
  </si>
  <si>
    <t xml:space="preserve">Īstenotie pasākumi vienota EPS izveidei, nepārtrauktai uzlabošanai un sertificēšanai </t>
  </si>
  <si>
    <t>Atjaunojamo energoresursu īpatsvars pašvaldības ēkās un kopējā infrastruktūrā</t>
  </si>
  <si>
    <t>Ielu apgaismojums</t>
  </si>
  <si>
    <t xml:space="preserve">Ielu apgaismojums  </t>
  </si>
  <si>
    <t>Vēl neapgaismoto ielu garums</t>
  </si>
  <si>
    <t xml:space="preserve">Uzstādītie gaismekļi </t>
  </si>
  <si>
    <t>Elektroenerģijas patēriņš</t>
  </si>
  <si>
    <t>MWh gadā</t>
  </si>
  <si>
    <t>Elektroenerģijas patēriņš uz 1 gaismekli</t>
  </si>
  <si>
    <t>kWh/gaismekli</t>
  </si>
  <si>
    <t xml:space="preserve">Darbināšanas ilgums </t>
  </si>
  <si>
    <t>stundas</t>
  </si>
  <si>
    <t>Galvenais gaismekļu raksturojums</t>
  </si>
  <si>
    <t>LED</t>
  </si>
  <si>
    <t>nātrija</t>
  </si>
  <si>
    <t>Izmaksas gadā</t>
  </si>
  <si>
    <t>Pašvaldības autoparks</t>
  </si>
  <si>
    <t>Transportlīdzekļi</t>
  </si>
  <si>
    <t>Vidējais autoparka vecums</t>
  </si>
  <si>
    <t>gadi</t>
  </si>
  <si>
    <t>Kopējais degvielas patēriņš</t>
  </si>
  <si>
    <t>l</t>
  </si>
  <si>
    <t>Kopējā degvielas patēriņa veidi</t>
  </si>
  <si>
    <t>dīzeļdegviela</t>
  </si>
  <si>
    <t>benzīns</t>
  </si>
  <si>
    <t>Vidējais nobraukums gadā</t>
  </si>
  <si>
    <t>1/100 km</t>
  </si>
  <si>
    <t>AER īpatsvars</t>
  </si>
  <si>
    <t>Ūdens saimniecība</t>
  </si>
  <si>
    <t xml:space="preserve">Sagatavotā dzeramā ūdens apjoms </t>
  </si>
  <si>
    <t>tūkst. m3/gadā</t>
  </si>
  <si>
    <t>Attīrītais ūdens apjoms</t>
  </si>
  <si>
    <t>Pieslēgtās mājsaimniecības ūdens saņemšanai</t>
  </si>
  <si>
    <t xml:space="preserve">Pieslēgtās mājsaimniecības notekūdeņu attīrīšanai </t>
  </si>
  <si>
    <t>Mājsaimniecību skaits, kas nav pieslēgta centralizētiem kanalizācijas tīkliem</t>
  </si>
  <si>
    <t>Mājsaimniecību skaits, kurām nav uzstādītas nekādas vietējās notekūdeņu attīrīšanas ietaises</t>
  </si>
  <si>
    <t>Elektroenerģijas patēriņš ūdens sagatavošanā</t>
  </si>
  <si>
    <t>kWh/m3</t>
  </si>
  <si>
    <t>Elektroenerģijas patēriņš notekūdeņu attīrīšanai</t>
  </si>
  <si>
    <t>Elektroenerģijas patēriņš uz pārsūknēto attālumu ūdens sagatavošanai</t>
  </si>
  <si>
    <t>kWh/km</t>
  </si>
  <si>
    <t>Elektroenerģijas patēriņš uz pārsūknēto attālumu notekūdeņu attīrīšanai</t>
  </si>
  <si>
    <t>Izmaksas par elektroenerģiju gadā</t>
  </si>
  <si>
    <t>Mājokļi</t>
  </si>
  <si>
    <t>Daudzdzīvokļu ēku skaits novadā</t>
  </si>
  <si>
    <t xml:space="preserve">No tām atjaunotas </t>
  </si>
  <si>
    <t>Pieslēgtas pie CSS</t>
  </si>
  <si>
    <t>ēkas</t>
  </si>
  <si>
    <t>Apkurināmā platība</t>
  </si>
  <si>
    <t>Siltumenerģijas patēriņš daudzdzīvokļu ēkās gadā</t>
  </si>
  <si>
    <t>Elektroenerģijas patēriņš gadā (dati no Sadales tīkls)</t>
  </si>
  <si>
    <t>Kopējais enerģijas patēriņš mājokļu sektorā gadā</t>
  </si>
  <si>
    <t>Vidējais īpatnējais siltumenerģijas patēriņš gadā</t>
  </si>
  <si>
    <t>atjaunotās</t>
  </si>
  <si>
    <t>neatjaunotās</t>
  </si>
  <si>
    <t>jaunie projekti</t>
  </si>
  <si>
    <t>Atbalstīto mājsaimniecību skaits</t>
  </si>
  <si>
    <t>Īstenotie izglītojošie pasākumi iedzīvotājiem par energoefektivitātes un klimata jautājumiem</t>
  </si>
  <si>
    <t>Dalībnieku skaits izglītojošos pasākumos iedzīvotājiem par energoefektivitātes un klimata jautājumiem</t>
  </si>
  <si>
    <t>Sagatavoto informatīvo materiālu skaits</t>
  </si>
  <si>
    <t>Siltumenerģijas patēriņš privātmājās</t>
  </si>
  <si>
    <t>Kurināmā lietojums privātmājās Ādažu novadā</t>
  </si>
  <si>
    <t>Atjaunoto ēku panāktais siltumenerģijas patēriņa samazinājums</t>
  </si>
  <si>
    <t>Atjaunoto ēku īpatnējais siltumenerģijas patēriņš pēc ēkas atjaunošanas</t>
  </si>
  <si>
    <t>Transports un mobilitāte</t>
  </si>
  <si>
    <t>Elektroauto skaits</t>
  </si>
  <si>
    <t>Vietu skaits publiski labiekārtotos pašvaldības stāvlaukumos</t>
  </si>
  <si>
    <t>Autobusi</t>
  </si>
  <si>
    <t>Vilcieni</t>
  </si>
  <si>
    <t>Īstenotie pasākumi sadarbībā ar “Rīgas Metropole”</t>
  </si>
  <si>
    <t>Īstenotie izglītojošie pasākumi iedzīvotājiem par videi draudzīgu pārvietošanos</t>
  </si>
  <si>
    <t>Dalībnieku skaits izglītojošos pasākumos iedzīvotājiem par videi draudzīgu pārvietošanos</t>
  </si>
  <si>
    <t>Enerģijas ražošana un citi pakalpojumi</t>
  </si>
  <si>
    <t>Katlu māju skaits</t>
  </si>
  <si>
    <t>Uzstādītā jauda</t>
  </si>
  <si>
    <t>MW</t>
  </si>
  <si>
    <t>t.sk., AER siltumenerģija</t>
  </si>
  <si>
    <t>fosilā siltumenerģija</t>
  </si>
  <si>
    <t>Saražotā siltumenerģija gadā</t>
  </si>
  <si>
    <t>t.sk., no AER</t>
  </si>
  <si>
    <t>Izmantotie kurināmie Ādažu novada centralizētajās siltumapgādes sistēmās</t>
  </si>
  <si>
    <t>granulas</t>
  </si>
  <si>
    <t>dabas gāze</t>
  </si>
  <si>
    <t xml:space="preserve">Patērētājiem nodotais siltumenerģijas apjoms </t>
  </si>
  <si>
    <t>Katlu māju vidējais lietderības koeficients</t>
  </si>
  <si>
    <t>87-100</t>
  </si>
  <si>
    <t>Siltumtīklu garums, tai skaitā neatjaunotie</t>
  </si>
  <si>
    <t>Vidējie siltumenerģijas zudumi</t>
  </si>
  <si>
    <t>Siltumenerģijas tarifs</t>
  </si>
  <si>
    <t>EUR/MWh</t>
  </si>
  <si>
    <r>
      <t>CO</t>
    </r>
    <r>
      <rPr>
        <vertAlign val="subscript"/>
        <sz val="10"/>
        <color theme="1"/>
        <rFont val="Times New Roman"/>
        <family val="1"/>
        <charset val="186"/>
      </rPr>
      <t>2</t>
    </r>
    <r>
      <rPr>
        <sz val="10"/>
        <color theme="1"/>
        <rFont val="Times New Roman"/>
        <family val="1"/>
        <charset val="186"/>
      </rPr>
      <t xml:space="preserve"> emisiju apjoms</t>
    </r>
  </si>
  <si>
    <r>
      <t>tCO</t>
    </r>
    <r>
      <rPr>
        <vertAlign val="subscript"/>
        <sz val="10"/>
        <color theme="1"/>
        <rFont val="Times New Roman"/>
        <family val="1"/>
        <charset val="186"/>
      </rPr>
      <t>2</t>
    </r>
    <r>
      <rPr>
        <sz val="10"/>
        <color theme="1"/>
        <rFont val="Times New Roman"/>
        <family val="1"/>
        <charset val="186"/>
      </rPr>
      <t>/gadā</t>
    </r>
  </si>
  <si>
    <t>CSS piesaistīto klientu apjoms</t>
  </si>
  <si>
    <t>Saražotā elektroenerģija gadā</t>
  </si>
  <si>
    <t>1 (Ādažu PII)</t>
  </si>
  <si>
    <t>4 (Depo 2, Gaujas 16, Vidusskola, Pirmā 42A)</t>
  </si>
  <si>
    <t>3 (Kadagas PII, Sākumskola, Gaujas 33A)</t>
  </si>
  <si>
    <t>VTP</t>
  </si>
  <si>
    <t>5598 (Ādažu bibliotēka)</t>
  </si>
  <si>
    <t>3714 (Ādažu bibliotēka)</t>
  </si>
  <si>
    <t>16 (Klavierspēle, Akordeona spēle, Vijoles spēle, Čella spēle, Ģitāras spēle, Kokles spēle, Flautas spēle, Klarnetes spēle, Saksofona spēle, Mežraga spēle, Trompetes spēle, Eifonijas spēle, Sitaminstrumentu spēle, Vokālās mūzikas – kora klase, Vizuāli plastiskā māksla, Dejas pamati)</t>
  </si>
  <si>
    <t>ĀMMS 7 aktivitātes, kopā piedalījās 13 pedagogi.</t>
  </si>
  <si>
    <t>Īstenotas izglītojošas lekcijas skolā – 10 klasēm. Kārtības uzraudzība rītos pie izglītības iestādēm. Par drošību informēti gan vecāki, gan bērni ar e-klases starpniecību.</t>
  </si>
  <si>
    <t>Katru rītu skolā bērniem tiek pasniegta informatīva lekcija par drošību. Reidi bērniem, skaidrojot par nepieciešamību nēsāt atstarojošās vestes. Bērniem rītos nodrošināts drošs ceļš pie ātruma vaļņa. Informatīvu kampaņu organizēšana bērnudārzos. Preventīvu vēstuļu nosūtīšana iedzīvotājiem par sīkiem pārkāpumiem
Īstenotas izglītojošas lekcijas skolā – 18 klasēm.</t>
  </si>
  <si>
    <t>3 (Meža taka ūdensrožu parkā, slēpošanas trase pie Ādažu stadiona, slēpošanas trase Garkalnes ciemā)</t>
  </si>
  <si>
    <t>1 (Velo pumpu trase Ādažos, Attekas ielā 41)</t>
  </si>
  <si>
    <t>3 privātās komandas – Volejbola klubs “Ādaži”, basketbola klubs “Emerald Zalaris”, MTB riteņbraukšanas komanda “Ādaži velo”
2 pašvaldības komandas (Reģionālās basketbola līgas komanda BK Ādaži/Carnikava, Florbola virslīgas komanda FBK SĀC)</t>
  </si>
  <si>
    <t>Vides pārskata uzraudzības indikatori</t>
  </si>
  <si>
    <t>Pasākumi ielu, ceļu uzturēšanas pasākumi putekļu samazināšanai (ielu uzkopšana pēc ziemas sezonas, grants seguma ielu uzturēšana vasaras periodā u.c. pasākumi</t>
  </si>
  <si>
    <t>Peldvietu kvalitāte</t>
  </si>
  <si>
    <t>Paliekošais piesārņojums</t>
  </si>
  <si>
    <t>Dzeramā ūdens analīžu rezultāti</t>
  </si>
  <si>
    <t xml:space="preserve"> Reizi ceturksnī tiek veiktas analīzes – ūdens kvalitatēvs</t>
  </si>
  <si>
    <t>Attīrīto notekūdeņu kvalitātes atbilstība normatīvo aktu prasībām</t>
  </si>
  <si>
    <t>Vienu reizi mēnesī tiek veiktas notekūdens analīzes, ekspresanalīzes – katru darba dienu, rezultāts -  kvalitatīvi rādītāji</t>
  </si>
  <si>
    <t>Ceļu un ielu segumu stāvoklis</t>
  </si>
  <si>
    <t>labs</t>
  </si>
  <si>
    <t>apmierinošs</t>
  </si>
  <si>
    <t>slikts</t>
  </si>
  <si>
    <t>Lietus ūdeņu novadīšanas un attīrīšanas sistēmas pie ceļiem un ielām</t>
  </si>
  <si>
    <t>Pasākumi atkritumu apsaimniekošanas sistēmas uzlabošanai</t>
  </si>
  <si>
    <t>Bīstamo atkritumu daudzums</t>
  </si>
  <si>
    <t>Īpaši aizsargājamo biotopu platības un kvalitāte</t>
  </si>
  <si>
    <t>platība, apraksts</t>
  </si>
  <si>
    <t>Īpaši aizsargājamo sugu atradņu skaits un stāvoklis</t>
  </si>
  <si>
    <t>skaits, apraksts</t>
  </si>
  <si>
    <t>Attīstīto un sakārtoto tūrisma objektu un infrastruktūras projektu skaits</t>
  </si>
  <si>
    <t>Sakārtoto, attīstīto un revitalizēto objektu/teritoriju skaits</t>
  </si>
  <si>
    <t>Būvvalde</t>
  </si>
  <si>
    <t>340 tūkst.</t>
  </si>
  <si>
    <t>1 pasākums (papildus 12 pasākumi vai aktivitātes sadarbībā ar citām iestādēm un organizācijām)</t>
  </si>
  <si>
    <t xml:space="preserve">1 (Lācplēša Kara ordeņa kavaliera piemiņas plāksne A.Lapiņam Baltezera kapos). </t>
  </si>
  <si>
    <t>Atbilst MK noteikumiem Nr.671</t>
  </si>
  <si>
    <t>Atbilst MK noteikumiem Nr.34</t>
  </si>
  <si>
    <t>7 (Vējupes centra peldvieta, Kadagas ezera peldvieta, Ūbeļu peldvieta, Krastupes peldvieta, peldvieta Ezera ielā pie Lielā Baltezera peldvieta pie Mazā Baltezera pie kanāla, Alderu peldvieta)</t>
  </si>
  <si>
    <t>7 (Mežtaka, Velomaršruts “Ādaži - Āņi”, Velomašruts “Ādaži - Iļķene”, Velomaršruts “Leiputrija”, Velomaršruts “Mazais Baltezers”, Velomaršruts “Ādaži - Divezeri”, kultūrvēsturisko objektu maršruts gida pavadībā)</t>
  </si>
  <si>
    <t>7 (Jūrtaka, Sv. Jēkaba ceļš, Tūrisma ceļš “1836”, takas un kājāmgājēju maršruti Dabas parkā, Siguļu nūjošanas taka, EiroVelo 13, Militārā mantojuma maršruts)</t>
  </si>
  <si>
    <r>
      <t>Sakārtoto kultūrvēsturisko objektu skaits</t>
    </r>
    <r>
      <rPr>
        <sz val="10"/>
        <color rgb="FF000000"/>
        <rFont val="Times New Roman"/>
        <family val="1"/>
        <charset val="186"/>
      </rPr>
      <t xml:space="preserve"> (kultūrvēsturisks objekts - izmantojot tūrisma tīmekļvietnē publicēto apskates objektu sarakstu, tika atlasīti tie objekti, kuriem piemīt kultūrvēsturiska vērtība.)</t>
    </r>
  </si>
  <si>
    <t>9 (Klavierspēle, Vijoles spēle, Ģitāras spēle, Flautas spēle, Klarnetes spēle, Saksofona spēle, Trompetes spēle, Sitaminstrumentu spēle, Vizuāli plastiskā māksla)</t>
  </si>
  <si>
    <t>Pašvaldības līdzfinansējums 3 maksas interešu izglītības programmām CMMS (“Instrumentu spēle”, “Sagatavošanas klase mūzikā”, “Sagatavošanas klase mākslā”).</t>
  </si>
  <si>
    <t>SIA “Ādažu ūdens”, P/A “Carnikavas Komunālserviss”</t>
  </si>
  <si>
    <t>Energopārvaldnieks, SIA “Ādažu Namsaimnieks”, SIA “Ādažu ūdens”, P/A “Carnikavas Komunālserviss”</t>
  </si>
  <si>
    <t>ĪIN, P/A “Carnikavas Komunālserviss”</t>
  </si>
  <si>
    <t>Būvvaldes, ĪIN, P/A “Carnikavas Komunālserviss”</t>
  </si>
  <si>
    <t>APN</t>
  </si>
  <si>
    <t>ĪIIN, P/A “Carnikavas Komunālserviss”</t>
  </si>
  <si>
    <t>CNC</t>
  </si>
  <si>
    <t>SAN</t>
  </si>
  <si>
    <t>JIN</t>
  </si>
  <si>
    <t>IJN</t>
  </si>
  <si>
    <t>IJN, Izglītības iestādes</t>
  </si>
  <si>
    <t>Sociālais dienests</t>
  </si>
  <si>
    <t>Sporta nodaļa</t>
  </si>
  <si>
    <t>ĀNKC, tautas nams “Ozolaine”</t>
  </si>
  <si>
    <t>Bibliotēka</t>
  </si>
  <si>
    <t>ĀNPP</t>
  </si>
  <si>
    <t>SAN, Būvvalde</t>
  </si>
  <si>
    <t>APN, ĪIN, iestādes, struktūrvienības</t>
  </si>
  <si>
    <t>VPVKAC</t>
  </si>
  <si>
    <t>ĪIN, PA “Carnikavas Komunālserviss”</t>
  </si>
  <si>
    <t>SIA “Ādažu ūdens”, PA “Carnikavas Komunālserviss”</t>
  </si>
  <si>
    <t>SIA “Ādažu Namsaimnieks”, ĪIN, PA “Carnikavas Komunālserviss”</t>
  </si>
  <si>
    <t>SIA “Ādažu namsaimnieks”, SIA “Ādažu ūdens”, ĪIN, PA “Carnikavas Komunālserviss”</t>
  </si>
  <si>
    <t>ĪIIN, PA “Carnikavas Komunālserviss”</t>
  </si>
  <si>
    <t>SIA “Ādažu ūdens”, ĪIN, PA “Carnikavas Komunālserviss”</t>
  </si>
  <si>
    <t xml:space="preserve">3 (Gaujas svētki, sporta un kultūras svētki, valsts svētki); 5 tirdziņi
</t>
  </si>
  <si>
    <t>4 donoru dienas</t>
  </si>
  <si>
    <t>ĀVS-53</t>
  </si>
  <si>
    <t>6334 (Ādažu pagasts)</t>
  </si>
  <si>
    <t>664 (Ādažu sports)</t>
  </si>
  <si>
    <t>2977 (Ādažu Kultūras centrs)</t>
  </si>
  <si>
    <t>3393 (Carnikavas pagasts)</t>
  </si>
  <si>
    <t>1429 (Carnikavas sports)</t>
  </si>
  <si>
    <t>1784 (tautas nams “Ozolaine”)</t>
  </si>
  <si>
    <t>1214 (Carnikavas TIC)</t>
  </si>
  <si>
    <t>1127 (Ādažu pagasts)</t>
  </si>
  <si>
    <t>600 (Carnikavas pagasts)</t>
  </si>
  <si>
    <t>1 (Dzīvo saņu dārzs)</t>
  </si>
  <si>
    <t>Plūdu rezultātā apdraudētas kanalizācijas sistēmas</t>
  </si>
  <si>
    <t>Modernizēta katlu māja</t>
  </si>
  <si>
    <t>Izbūvēti slēgti atktritumu laukumi.</t>
  </si>
  <si>
    <t>Atjaunotas- 19, Energoefektīvas – 28 gab.</t>
  </si>
  <si>
    <t>Gāze, šķelda, granulas</t>
  </si>
  <si>
    <t>12-13</t>
  </si>
  <si>
    <t>78,33</t>
  </si>
  <si>
    <t>6 pakalpojumu veidi *
1)  Diagnostika; 2) Zobārstniecība; 3) Speciālistu konsultācijas; 4) Fizioterapija; 5) Estētiskā dermatoloģija 6) Vakcinācija</t>
  </si>
  <si>
    <t>3 (Medicīnas centrā "Liepa")</t>
  </si>
  <si>
    <t>9 (tajā skaitā 3 laukumos uzstādītas papildus iekārtas – Gaujas 25, Garkalnē un Kadagā)</t>
  </si>
  <si>
    <t xml:space="preserve">2,335 (Ataru ceļš)
0,280 (Briljantu ceļš)
0,810 (Laveru ceļš)
</t>
  </si>
  <si>
    <t>Izprojektēts ūdensvads  685 m Attekas iela –Katlapu ceļš. 1,753 m (Ataru ceļš, Briljantu ceļš))
0,785 m spiedvads (Ataru ceļš)</t>
  </si>
  <si>
    <t>Izprojektēti 2 kanalizācijas spiedvadi, katrs 700 m Attekas iela –Katlapu ceļš. 1,207 m (Ataru ceļš, Briljantu ceļš).</t>
  </si>
  <si>
    <t>49 (Ataru ceļš, Briljantu ceļš)</t>
  </si>
  <si>
    <t>9 (konkursā "Sabiedrība ar dvēseli")</t>
  </si>
  <si>
    <t>4 (Pierīgas pašvaldības, Rīgas dome, Garkalnes dome, Sadarbības memorands ar Šakiai (LT), Slobožanska (UA), Dušeti (GR)</t>
  </si>
  <si>
    <t>4 (Gruzija, Ukraina, Polija, Somija)</t>
  </si>
  <si>
    <t>Krasta nostiprināšanas pasākumu īstenošana posmā no 00/00 līdz Kadagas tiltam, t.sk., pie Ādažu Kultūrizglītības centra RS2, RS3 un RS1.Tiek vēl īstenots.</t>
  </si>
  <si>
    <t>1168 (36 Ataru ceļš, 13 Briljantu ceļš)</t>
  </si>
  <si>
    <t>5 (Ādažu stadions, Kadagas multilaukums, Multifunkcionālais sporta laukums Gaujas ielā 25B, Ādažu velo pumpiu trase, Garkalnes ciema sporta laukums)</t>
  </si>
  <si>
    <t>4 (Carnikavas sporta komplekss, Rožu ielas sporta laukums, Carnikavas parka āra trenažieru zona, Kalngales sporta laukums)</t>
  </si>
  <si>
    <t>1 (“Futbola klubs Carnikava” – veterānu futbola klubs)</t>
  </si>
  <si>
    <t>1 (SIA „Ādažu ūdens” izstrādājis 4 būvprojektus: NAI jaudas palielināšana, Ūdenssaimniecības tīklu izbūve Attekas iela – Katlapu ceļš, Divi Solārās elektrostacijas būvprojekti. Uzbūvēta šķeldas katlumāja Ādažu centra apgādei un modernizēta Kadagas katlumāja ar granulu katliem.)</t>
  </si>
  <si>
    <t>7 (skolotāju diena; 6 profesionālās pilnveides kursi – iekļaujošā izglītība, Montessori, mūzikas un dabas metodika, PII pieredzes apmaiņa, skolotāju izdegšana)</t>
  </si>
  <si>
    <t>CPS-19</t>
  </si>
  <si>
    <t>ĀBVS-30</t>
  </si>
  <si>
    <t>Pašvaldības līdzfinansējums 18 maksas interešu izglītības programmām</t>
  </si>
  <si>
    <t>1 (IT)</t>
  </si>
  <si>
    <t>1 (latviešu valoda cittautiešiem)</t>
  </si>
  <si>
    <t>2 + 3 (kopīgi ar Carnikavu)</t>
  </si>
  <si>
    <t>nav dati</t>
  </si>
  <si>
    <t>Pērļu māja</t>
  </si>
  <si>
    <t>30 ĀBVS</t>
  </si>
  <si>
    <t>1 (SPII)</t>
  </si>
  <si>
    <t>SIA "Ādažu ūdens" apkalpes zonās Nū rnieki un Saulespļavas 2021.g. decembrī plūdu rezultātā kanalizācijas sistēmā pārpumpēti apm. 1000 kub.m virszemes ūdeņi. Zaudējumi 1500 EUR</t>
  </si>
  <si>
    <t>Laiva</t>
  </si>
  <si>
    <t>1 (skolas 35 gadu jubilejas pasākums)</t>
  </si>
  <si>
    <t>1008 ĀVS</t>
  </si>
  <si>
    <t>22  programmas Astoņos sporta veidos (džudo, grieķu-romiešu cīņa, vieglatlētika, orientēšanās sports, peldēšana, basketbols, florbols, volejbols)</t>
  </si>
  <si>
    <t>privātajos īpašumos</t>
  </si>
  <si>
    <t>pašvaldības īpašumos</t>
  </si>
  <si>
    <t>Ādažu novad adome, 23.02.2022.</t>
  </si>
  <si>
    <t>69 tūkst.</t>
  </si>
  <si>
    <t>Izmaksas gadā (remonts, rezerves daļas, degviela, apdrošināšana)</t>
  </si>
  <si>
    <t>Izmaksas gadā (amortizācija)</t>
  </si>
  <si>
    <t>75,51 t</t>
  </si>
  <si>
    <t>2709,61 t kopā noglabāts Getliņos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</si>
</sst>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86"/>
      <scheme val="minor"/>
    </font>
    <font>
      <b/>
      <sz val="10"/>
      <color rgb="FFFFFFFF"/>
      <name val="Times New Roman"/>
      <family val="1"/>
      <charset val="186"/>
    </font>
    <font>
      <sz val="10"/>
      <color rgb="FFFFFFFF"/>
      <name val="Times New Roman"/>
      <family val="1"/>
      <charset val="186"/>
    </font>
    <font>
      <b/>
      <sz val="10"/>
      <color rgb="FF000000"/>
      <name val="Times New Roman"/>
      <family val="1"/>
      <charset val="186"/>
    </font>
    <font>
      <sz val="10"/>
      <color theme="1"/>
      <name val="Times New Roman"/>
      <family val="1"/>
      <charset val="186"/>
    </font>
    <font>
      <b/>
      <sz val="10"/>
      <color theme="1"/>
      <name val="Times New Roman"/>
      <family val="1"/>
      <charset val="186"/>
    </font>
    <font>
      <sz val="10"/>
      <color rgb="FF000000"/>
      <name val="Times New Roman"/>
      <family val="1"/>
      <charset val="186"/>
    </font>
    <font>
      <vertAlign val="superscript"/>
      <sz val="10"/>
      <color theme="1"/>
      <name val="Times New Roman"/>
      <family val="1"/>
      <charset val="186"/>
    </font>
    <font>
      <i/>
      <sz val="10"/>
      <color rgb="FF000000"/>
      <name val="Times New Roman"/>
      <family val="1"/>
      <charset val="186"/>
    </font>
    <font>
      <vertAlign val="superscript"/>
      <sz val="10"/>
      <color rgb="FF000000"/>
      <name val="Times New Roman"/>
      <family val="1"/>
      <charset val="186"/>
    </font>
    <font>
      <sz val="11"/>
      <name val="Calibri"/>
      <family val="2"/>
      <charset val="186"/>
      <scheme val="minor"/>
    </font>
    <font>
      <b/>
      <sz val="13"/>
      <color theme="1"/>
      <name val="Times New Roman"/>
      <family val="1"/>
      <charset val="186"/>
    </font>
    <font>
      <sz val="12"/>
      <color theme="1"/>
      <name val="Times New Roman"/>
      <family val="1"/>
      <charset val="186"/>
    </font>
    <font>
      <i/>
      <sz val="10"/>
      <color rgb="FFFF0000"/>
      <name val="Times New Roman"/>
      <family val="1"/>
      <charset val="186"/>
    </font>
    <font>
      <i/>
      <sz val="10"/>
      <color theme="1"/>
      <name val="Times New Roman"/>
      <family val="1"/>
      <charset val="186"/>
    </font>
    <font>
      <vertAlign val="subscript"/>
      <sz val="10"/>
      <color theme="1"/>
      <name val="Times New Roman"/>
      <family val="1"/>
      <charset val="186"/>
    </font>
    <font>
      <i/>
      <sz val="10"/>
      <name val="Times New Roman"/>
      <family val="1"/>
      <charset val="186"/>
    </font>
    <font>
      <sz val="10"/>
      <name val="Times New Roman"/>
      <family val="1"/>
      <charset val="186"/>
    </font>
    <font>
      <b/>
      <sz val="10"/>
      <name val="Times New Roman"/>
      <family val="1"/>
      <charset val="186"/>
    </font>
  </fonts>
  <fills count="9">
    <fill>
      <patternFill patternType="none"/>
    </fill>
    <fill>
      <patternFill patternType="gray125"/>
    </fill>
    <fill>
      <patternFill patternType="solid">
        <fgColor rgb="FFA5A5A5"/>
        <bgColor indexed="64"/>
      </patternFill>
    </fill>
    <fill>
      <patternFill patternType="solid">
        <fgColor rgb="FFA6A6A6"/>
        <bgColor indexed="64"/>
      </patternFill>
    </fill>
    <fill>
      <patternFill patternType="solid">
        <fgColor rgb="FFD9D9D9"/>
        <bgColor indexed="64"/>
      </patternFill>
    </fill>
    <fill>
      <patternFill patternType="solid">
        <fgColor rgb="FF92D050"/>
        <bgColor indexed="64"/>
      </patternFill>
    </fill>
    <fill>
      <patternFill patternType="solid">
        <fgColor rgb="FFFFFFFF"/>
        <bgColor indexed="64"/>
      </patternFill>
    </fill>
    <fill>
      <patternFill patternType="solid">
        <fgColor rgb="FFE2EFD9"/>
        <bgColor indexed="64"/>
      </patternFill>
    </fill>
    <fill>
      <patternFill patternType="solid">
        <fgColor theme="0" tint="-0.14999847407452621"/>
        <bgColor indexed="64"/>
      </patternFill>
    </fill>
  </fills>
  <borders count="9">
    <border>
      <left/>
      <right/>
      <top/>
      <bottom/>
      <diagonal/>
    </border>
    <border>
      <left/>
      <right/>
      <top style="medium">
        <color rgb="FFA5A5A5"/>
      </top>
      <bottom style="medium">
        <color rgb="FFA5A5A5"/>
      </bottom>
      <diagonal/>
    </border>
    <border>
      <left style="medium">
        <color rgb="FFA5A5A5"/>
      </left>
      <right/>
      <top style="medium">
        <color rgb="FFA5A5A5"/>
      </top>
      <bottom style="medium">
        <color rgb="FFA5A5A5"/>
      </bottom>
      <diagonal/>
    </border>
    <border>
      <left style="medium">
        <color rgb="FFA5A5A5"/>
      </left>
      <right/>
      <top style="medium">
        <color rgb="FFA5A5A5"/>
      </top>
      <bottom/>
      <diagonal/>
    </border>
    <border>
      <left style="thin">
        <color rgb="FFA5A5A5"/>
      </left>
      <right style="thin">
        <color rgb="FFA5A5A5"/>
      </right>
      <top style="thin">
        <color rgb="FFA5A5A5"/>
      </top>
      <bottom style="thin">
        <color rgb="FFA5A5A5"/>
      </bottom>
      <diagonal/>
    </border>
    <border>
      <left/>
      <right/>
      <top style="medium">
        <color rgb="FFA5A5A5"/>
      </top>
      <bottom/>
      <diagonal/>
    </border>
    <border>
      <left style="thin">
        <color rgb="FFA5A5A5"/>
      </left>
      <right style="thin">
        <color rgb="FFA5A5A5"/>
      </right>
      <top style="thin">
        <color rgb="FFA5A5A5"/>
      </top>
      <bottom/>
      <diagonal/>
    </border>
    <border>
      <left style="thin">
        <color rgb="FFA5A5A5"/>
      </left>
      <right style="thin">
        <color rgb="FFA5A5A5"/>
      </right>
      <top/>
      <bottom/>
      <diagonal/>
    </border>
    <border>
      <left style="thin">
        <color rgb="FFA5A5A5"/>
      </left>
      <right style="thin">
        <color rgb="FFA5A5A5"/>
      </right>
      <top/>
      <bottom style="thin">
        <color rgb="FFA5A5A5"/>
      </bottom>
      <diagonal/>
    </border>
  </borders>
  <cellStyleXfs count="1">
    <xf numFmtId="0" fontId="0" fillId="0" borderId="0"/>
  </cellStyleXfs>
  <cellXfs count="98">
    <xf numFmtId="0" fontId="0" fillId="0" borderId="0" xfId="0"/>
    <xf numFmtId="0" fontId="0" fillId="0" borderId="0" xfId="0" applyAlignment="1">
      <alignment horizontal="right"/>
    </xf>
    <xf numFmtId="0" fontId="10" fillId="0" borderId="0" xfId="0" applyFont="1" applyAlignment="1">
      <alignment horizontal="right" vertical="center"/>
    </xf>
    <xf numFmtId="0" fontId="11" fillId="0" borderId="0" xfId="0" applyFont="1"/>
    <xf numFmtId="0" fontId="1" fillId="5" borderId="1" xfId="0" applyFont="1" applyFill="1" applyBorder="1" applyAlignment="1">
      <alignment vertical="center" wrapText="1"/>
    </xf>
    <xf numFmtId="0" fontId="3" fillId="7" borderId="5" xfId="0" applyFont="1" applyFill="1" applyBorder="1" applyAlignment="1">
      <alignment vertical="center" wrapText="1"/>
    </xf>
    <xf numFmtId="0" fontId="5" fillId="6" borderId="4" xfId="0" applyFont="1" applyFill="1" applyBorder="1" applyAlignment="1">
      <alignment vertical="center" wrapText="1"/>
    </xf>
    <xf numFmtId="0" fontId="6" fillId="6" borderId="4" xfId="0" applyFont="1" applyFill="1" applyBorder="1" applyAlignment="1">
      <alignment vertical="center" wrapText="1"/>
    </xf>
    <xf numFmtId="0" fontId="4" fillId="0" borderId="4" xfId="0" applyFont="1" applyBorder="1" applyAlignment="1">
      <alignment vertical="center" wrapText="1"/>
    </xf>
    <xf numFmtId="0" fontId="6" fillId="4" borderId="4" xfId="0" applyFont="1" applyFill="1" applyBorder="1" applyAlignment="1">
      <alignment vertical="center" wrapText="1"/>
    </xf>
    <xf numFmtId="0" fontId="5" fillId="6" borderId="4"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applyAlignment="1">
      <alignment horizontal="center" vertical="center" wrapText="1"/>
    </xf>
    <xf numFmtId="0" fontId="4" fillId="4" borderId="4" xfId="0" applyFont="1" applyFill="1" applyBorder="1" applyAlignment="1">
      <alignment horizontal="right" vertical="center" wrapText="1"/>
    </xf>
    <xf numFmtId="0" fontId="4" fillId="0" borderId="4" xfId="0" applyFont="1" applyBorder="1" applyAlignment="1">
      <alignment horizontal="right" vertical="center" wrapText="1"/>
    </xf>
    <xf numFmtId="0" fontId="3" fillId="7" borderId="4" xfId="0" applyFont="1" applyFill="1" applyBorder="1" applyAlignment="1">
      <alignment vertical="center" wrapText="1"/>
    </xf>
    <xf numFmtId="0" fontId="6" fillId="4" borderId="4" xfId="0" applyFont="1" applyFill="1" applyBorder="1" applyAlignment="1">
      <alignment horizontal="right" vertical="center" wrapText="1"/>
    </xf>
    <xf numFmtId="0" fontId="6" fillId="4" borderId="4" xfId="0" applyFont="1" applyFill="1" applyBorder="1" applyAlignment="1">
      <alignment horizontal="center" vertical="center" wrapText="1"/>
    </xf>
    <xf numFmtId="0" fontId="4" fillId="0" borderId="4" xfId="0" applyFont="1" applyBorder="1" applyAlignment="1">
      <alignment horizontal="left" vertical="center" wrapText="1"/>
    </xf>
    <xf numFmtId="0" fontId="3" fillId="7" borderId="4" xfId="0" applyFont="1" applyFill="1" applyBorder="1" applyAlignment="1">
      <alignment vertical="center"/>
    </xf>
    <xf numFmtId="3" fontId="6" fillId="4" borderId="4" xfId="0" applyNumberFormat="1" applyFont="1" applyFill="1" applyBorder="1" applyAlignment="1">
      <alignment horizontal="right" vertical="center" wrapText="1"/>
    </xf>
    <xf numFmtId="0" fontId="1" fillId="5" borderId="4" xfId="0" applyFont="1" applyFill="1" applyBorder="1" applyAlignment="1">
      <alignment vertical="center" wrapText="1"/>
    </xf>
    <xf numFmtId="0" fontId="2" fillId="4"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0" fillId="0" borderId="4" xfId="0" applyBorder="1"/>
    <xf numFmtId="0" fontId="3" fillId="4" borderId="4" xfId="0" applyFont="1" applyFill="1" applyBorder="1" applyAlignment="1">
      <alignment horizontal="right" vertical="center" wrapText="1"/>
    </xf>
    <xf numFmtId="0" fontId="8" fillId="4" borderId="4" xfId="0" applyFont="1" applyFill="1" applyBorder="1" applyAlignment="1">
      <alignment horizontal="right" vertical="center" wrapText="1"/>
    </xf>
    <xf numFmtId="0" fontId="5" fillId="4" borderId="4" xfId="0" applyFont="1" applyFill="1" applyBorder="1" applyAlignment="1">
      <alignment horizontal="right" vertical="center" wrapText="1"/>
    </xf>
    <xf numFmtId="3" fontId="3" fillId="4" borderId="4" xfId="0" applyNumberFormat="1" applyFont="1" applyFill="1" applyBorder="1" applyAlignment="1">
      <alignment horizontal="right" vertical="center" wrapText="1"/>
    </xf>
    <xf numFmtId="0" fontId="4" fillId="0" borderId="4" xfId="0" applyFont="1" applyBorder="1" applyAlignment="1">
      <alignment horizontal="justify" vertical="center" wrapText="1"/>
    </xf>
    <xf numFmtId="0" fontId="6" fillId="4" borderId="4" xfId="0" applyFont="1" applyFill="1" applyBorder="1" applyAlignment="1">
      <alignment horizontal="right" vertical="center" wrapText="1"/>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3" fillId="7" borderId="3" xfId="0" applyFont="1" applyFill="1" applyBorder="1" applyAlignment="1">
      <alignment vertical="center"/>
    </xf>
    <xf numFmtId="0" fontId="4" fillId="4" borderId="4" xfId="0" applyFont="1" applyFill="1" applyBorder="1" applyAlignment="1">
      <alignment horizontal="left" vertical="center" wrapText="1" indent="1"/>
    </xf>
    <xf numFmtId="0" fontId="3" fillId="6" borderId="4" xfId="0" applyFont="1" applyFill="1" applyBorder="1" applyAlignment="1">
      <alignment horizontal="justify" vertical="center" wrapText="1"/>
    </xf>
    <xf numFmtId="0" fontId="3" fillId="6" borderId="4" xfId="0" applyFont="1" applyFill="1" applyBorder="1" applyAlignment="1">
      <alignment horizontal="right" vertical="center" wrapText="1"/>
    </xf>
    <xf numFmtId="0" fontId="1" fillId="5" borderId="5" xfId="0" applyFont="1" applyFill="1" applyBorder="1" applyAlignment="1">
      <alignment vertical="center" wrapText="1"/>
    </xf>
    <xf numFmtId="0" fontId="18" fillId="5" borderId="3" xfId="0" applyFont="1" applyFill="1" applyBorder="1" applyAlignment="1">
      <alignment vertical="center"/>
    </xf>
    <xf numFmtId="0" fontId="18" fillId="5" borderId="2" xfId="0" applyFont="1" applyFill="1" applyBorder="1" applyAlignment="1">
      <alignment vertical="center"/>
    </xf>
    <xf numFmtId="0" fontId="16" fillId="4" borderId="4" xfId="0" applyFont="1" applyFill="1" applyBorder="1" applyAlignment="1">
      <alignment horizontal="right" vertical="center" wrapText="1"/>
    </xf>
    <xf numFmtId="0" fontId="17" fillId="4" borderId="4" xfId="0" applyFont="1" applyFill="1" applyBorder="1" applyAlignment="1">
      <alignment horizontal="right" vertical="center" wrapText="1"/>
    </xf>
    <xf numFmtId="0" fontId="6" fillId="4" borderId="4" xfId="0" applyFont="1" applyFill="1" applyBorder="1" applyAlignment="1">
      <alignment horizontal="right" vertical="center" wrapText="1"/>
    </xf>
    <xf numFmtId="0" fontId="6" fillId="4" borderId="4" xfId="0" applyFont="1" applyFill="1" applyBorder="1" applyAlignment="1">
      <alignment horizontal="right" vertical="center" wrapText="1"/>
    </xf>
    <xf numFmtId="0" fontId="6" fillId="4" borderId="4"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5" fillId="6" borderId="4"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applyAlignment="1">
      <alignment horizontal="center" vertical="center" wrapText="1"/>
    </xf>
    <xf numFmtId="0" fontId="6" fillId="4" borderId="4" xfId="0" applyFont="1" applyFill="1" applyBorder="1" applyAlignment="1">
      <alignment horizontal="right" vertical="center" wrapText="1"/>
    </xf>
    <xf numFmtId="0" fontId="6" fillId="4" borderId="4" xfId="0" quotePrefix="1" applyFont="1" applyFill="1" applyBorder="1" applyAlignment="1">
      <alignment horizontal="right" vertical="center" wrapText="1"/>
    </xf>
    <xf numFmtId="3" fontId="4" fillId="4" borderId="4" xfId="0" applyNumberFormat="1" applyFont="1" applyFill="1" applyBorder="1" applyAlignment="1">
      <alignment horizontal="right" vertical="center" wrapText="1"/>
    </xf>
    <xf numFmtId="3" fontId="5" fillId="4" borderId="4" xfId="0" applyNumberFormat="1" applyFont="1" applyFill="1" applyBorder="1" applyAlignment="1">
      <alignment horizontal="right" vertical="center" wrapText="1"/>
    </xf>
    <xf numFmtId="0" fontId="6" fillId="4" borderId="4"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5" fillId="6" borderId="4"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applyAlignment="1">
      <alignment horizontal="center" vertical="center" wrapText="1"/>
    </xf>
    <xf numFmtId="0" fontId="13" fillId="8"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7" fillId="8" borderId="4" xfId="0" applyFont="1" applyFill="1" applyBorder="1" applyAlignment="1">
      <alignment horizontal="right" vertical="center" wrapText="1"/>
    </xf>
    <xf numFmtId="0" fontId="5" fillId="8" borderId="4" xfId="0" applyFont="1" applyFill="1" applyBorder="1" applyAlignment="1">
      <alignment vertical="center" wrapText="1"/>
    </xf>
    <xf numFmtId="0" fontId="6" fillId="8" borderId="4" xfId="0" applyFont="1" applyFill="1" applyBorder="1" applyAlignment="1">
      <alignment horizontal="right" vertical="center" wrapText="1"/>
    </xf>
    <xf numFmtId="17" fontId="17" fillId="8" borderId="4" xfId="0" quotePrefix="1" applyNumberFormat="1" applyFont="1" applyFill="1" applyBorder="1" applyAlignment="1">
      <alignment horizontal="right" vertical="center" wrapText="1"/>
    </xf>
    <xf numFmtId="1" fontId="17" fillId="8" borderId="4" xfId="0" quotePrefix="1" applyNumberFormat="1" applyFont="1" applyFill="1" applyBorder="1" applyAlignment="1">
      <alignment horizontal="right" vertical="center" wrapText="1"/>
    </xf>
    <xf numFmtId="0" fontId="16" fillId="8" borderId="4" xfId="0" applyFont="1" applyFill="1" applyBorder="1" applyAlignment="1">
      <alignment horizontal="right" vertical="center" wrapText="1"/>
    </xf>
    <xf numFmtId="0" fontId="17" fillId="8" borderId="4" xfId="0" applyFont="1" applyFill="1" applyBorder="1" applyAlignment="1">
      <alignment vertical="center" wrapText="1"/>
    </xf>
    <xf numFmtId="0" fontId="6" fillId="4" borderId="4" xfId="0" applyFont="1" applyFill="1" applyBorder="1" applyAlignment="1">
      <alignment horizontal="right" vertical="center" wrapText="1"/>
    </xf>
    <xf numFmtId="0" fontId="5" fillId="6" borderId="4"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applyAlignment="1">
      <alignment horizontal="center" vertical="center" wrapText="1"/>
    </xf>
    <xf numFmtId="0" fontId="6" fillId="4" borderId="4"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6" fillId="4" borderId="4" xfId="0" applyFont="1" applyFill="1" applyBorder="1" applyAlignment="1">
      <alignment horizontal="right" vertical="center" wrapText="1"/>
    </xf>
    <xf numFmtId="0" fontId="5" fillId="6" borderId="4"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applyAlignment="1">
      <alignment horizontal="center" vertical="center" wrapText="1"/>
    </xf>
    <xf numFmtId="0" fontId="3" fillId="5" borderId="4" xfId="0" applyFont="1" applyFill="1" applyBorder="1" applyAlignment="1">
      <alignment horizontal="left" vertical="center" wrapText="1"/>
    </xf>
    <xf numFmtId="0" fontId="1" fillId="3" borderId="4" xfId="0" applyFont="1" applyFill="1" applyBorder="1" applyAlignment="1">
      <alignment horizontal="center" vertical="center" wrapText="1"/>
    </xf>
    <xf numFmtId="0" fontId="6" fillId="4" borderId="4"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3" fillId="4" borderId="6" xfId="0" applyFont="1" applyFill="1" applyBorder="1" applyAlignment="1">
      <alignment horizontal="right" vertical="center" wrapText="1"/>
    </xf>
    <xf numFmtId="0" fontId="3" fillId="4" borderId="7" xfId="0" applyFont="1" applyFill="1" applyBorder="1" applyAlignment="1">
      <alignment horizontal="right" vertical="center" wrapText="1"/>
    </xf>
    <xf numFmtId="0" fontId="3" fillId="4" borderId="8" xfId="0" applyFont="1" applyFill="1" applyBorder="1" applyAlignment="1">
      <alignment horizontal="right" vertical="center" wrapText="1"/>
    </xf>
    <xf numFmtId="0" fontId="5" fillId="6" borderId="4"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applyAlignment="1">
      <alignment horizontal="center" vertical="center" wrapText="1"/>
    </xf>
    <xf numFmtId="0" fontId="5" fillId="6" borderId="6"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4" fillId="0" borderId="6" xfId="0" applyFont="1" applyBorder="1" applyAlignment="1">
      <alignment horizontal="right" vertical="center" wrapText="1"/>
    </xf>
    <xf numFmtId="0" fontId="4" fillId="0" borderId="8" xfId="0" applyFont="1" applyBorder="1" applyAlignment="1">
      <alignment horizontal="right"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1" fillId="2" borderId="4" xfId="0" applyFont="1" applyFill="1" applyBorder="1" applyAlignment="1">
      <alignment horizontal="center" vertical="center" wrapText="1"/>
    </xf>
    <xf numFmtId="0" fontId="4" fillId="0" borderId="7" xfId="0" applyFont="1" applyBorder="1" applyAlignment="1">
      <alignment horizontal="right" vertical="center" wrapText="1"/>
    </xf>
    <xf numFmtId="0" fontId="4" fillId="0" borderId="7" xfId="0" applyFont="1" applyBorder="1" applyAlignment="1">
      <alignment horizontal="center" vertical="center" wrapText="1"/>
    </xf>
    <xf numFmtId="0" fontId="5" fillId="6"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A8A12-36AF-4396-9B64-AA0912A946AF}">
  <sheetPr>
    <pageSetUpPr fitToPage="1"/>
  </sheetPr>
  <dimension ref="A1:G437"/>
  <sheetViews>
    <sheetView tabSelected="1" zoomScaleNormal="100" workbookViewId="0">
      <pane xSplit="2" ySplit="8" topLeftCell="C9" activePane="bottomRight" state="frozen"/>
      <selection pane="topRight" activeCell="C1" sqref="C1"/>
      <selection pane="bottomLeft" activeCell="A9" sqref="A9"/>
      <selection pane="bottomRight" activeCell="F87" sqref="F86:F87"/>
    </sheetView>
  </sheetViews>
  <sheetFormatPr defaultRowHeight="15" x14ac:dyDescent="0.25"/>
  <cols>
    <col min="1" max="1" width="7.42578125" customWidth="1"/>
    <col min="2" max="2" width="29.28515625" customWidth="1"/>
    <col min="3" max="3" width="15.140625" customWidth="1"/>
    <col min="4" max="4" width="27.7109375" customWidth="1"/>
    <col min="5" max="6" width="18.28515625" customWidth="1"/>
    <col min="7" max="7" width="9.28515625" customWidth="1"/>
  </cols>
  <sheetData>
    <row r="1" spans="1:7" x14ac:dyDescent="0.25">
      <c r="G1" s="1" t="s">
        <v>603</v>
      </c>
    </row>
    <row r="2" spans="1:7" x14ac:dyDescent="0.25">
      <c r="G2" s="2" t="s">
        <v>339</v>
      </c>
    </row>
    <row r="4" spans="1:7" ht="16.5" x14ac:dyDescent="0.25">
      <c r="C4" s="3" t="s">
        <v>340</v>
      </c>
    </row>
    <row r="6" spans="1:7" x14ac:dyDescent="0.25">
      <c r="A6" s="94" t="s">
        <v>481</v>
      </c>
      <c r="B6" s="94" t="s">
        <v>0</v>
      </c>
      <c r="C6" s="94" t="s">
        <v>1</v>
      </c>
      <c r="D6" s="94" t="s">
        <v>2</v>
      </c>
      <c r="E6" s="79" t="s">
        <v>341</v>
      </c>
      <c r="F6" s="79"/>
      <c r="G6" s="79"/>
    </row>
    <row r="7" spans="1:7" x14ac:dyDescent="0.25">
      <c r="A7" s="94"/>
      <c r="B7" s="94"/>
      <c r="C7" s="94"/>
      <c r="D7" s="94"/>
      <c r="E7" s="22" t="s">
        <v>3</v>
      </c>
      <c r="F7" s="22" t="s">
        <v>4</v>
      </c>
      <c r="G7" s="23" t="s">
        <v>5</v>
      </c>
    </row>
    <row r="8" spans="1:7" x14ac:dyDescent="0.25">
      <c r="A8" s="78" t="s">
        <v>6</v>
      </c>
      <c r="B8" s="78"/>
      <c r="C8" s="78"/>
      <c r="D8" s="78"/>
      <c r="E8" s="24"/>
      <c r="F8" s="24"/>
      <c r="G8" s="24"/>
    </row>
    <row r="9" spans="1:7" ht="25.5" x14ac:dyDescent="0.25">
      <c r="A9" s="10"/>
      <c r="B9" s="11" t="s">
        <v>7</v>
      </c>
      <c r="C9" s="12" t="s">
        <v>8</v>
      </c>
      <c r="D9" s="11" t="s">
        <v>524</v>
      </c>
      <c r="E9" s="16">
        <v>84.6</v>
      </c>
      <c r="F9" s="16">
        <v>29.8</v>
      </c>
      <c r="G9" s="25">
        <f>E9+F9</f>
        <v>114.39999999999999</v>
      </c>
    </row>
    <row r="10" spans="1:7" ht="38.25" x14ac:dyDescent="0.25">
      <c r="A10" s="10"/>
      <c r="B10" s="11" t="s">
        <v>9</v>
      </c>
      <c r="C10" s="12" t="s">
        <v>10</v>
      </c>
      <c r="D10" s="11" t="s">
        <v>524</v>
      </c>
      <c r="E10" s="16">
        <v>875</v>
      </c>
      <c r="F10" s="16">
        <v>870</v>
      </c>
      <c r="G10" s="46">
        <f t="shared" ref="G10:G14" si="0">E10+F10</f>
        <v>1745</v>
      </c>
    </row>
    <row r="11" spans="1:7" ht="25.5" x14ac:dyDescent="0.25">
      <c r="A11" s="10"/>
      <c r="B11" s="11" t="s">
        <v>11</v>
      </c>
      <c r="C11" s="12" t="s">
        <v>8</v>
      </c>
      <c r="D11" s="11" t="s">
        <v>524</v>
      </c>
      <c r="E11" s="16">
        <v>73.7</v>
      </c>
      <c r="F11" s="16">
        <v>31.3</v>
      </c>
      <c r="G11" s="46">
        <f t="shared" si="0"/>
        <v>105</v>
      </c>
    </row>
    <row r="12" spans="1:7" ht="38.25" x14ac:dyDescent="0.25">
      <c r="A12" s="10"/>
      <c r="B12" s="11" t="s">
        <v>12</v>
      </c>
      <c r="C12" s="12" t="s">
        <v>10</v>
      </c>
      <c r="D12" s="11" t="s">
        <v>524</v>
      </c>
      <c r="E12" s="16">
        <v>844</v>
      </c>
      <c r="F12" s="16">
        <v>781</v>
      </c>
      <c r="G12" s="46">
        <f t="shared" si="0"/>
        <v>1625</v>
      </c>
    </row>
    <row r="13" spans="1:7" ht="25.5" x14ac:dyDescent="0.25">
      <c r="A13" s="10"/>
      <c r="B13" s="11" t="s">
        <v>13</v>
      </c>
      <c r="C13" s="12" t="s">
        <v>14</v>
      </c>
      <c r="D13" s="11" t="s">
        <v>524</v>
      </c>
      <c r="E13" s="16">
        <v>2135</v>
      </c>
      <c r="F13" s="16">
        <v>547</v>
      </c>
      <c r="G13" s="46">
        <f t="shared" si="0"/>
        <v>2682</v>
      </c>
    </row>
    <row r="14" spans="1:7" ht="25.5" x14ac:dyDescent="0.25">
      <c r="A14" s="10"/>
      <c r="B14" s="11" t="s">
        <v>15</v>
      </c>
      <c r="C14" s="12" t="s">
        <v>14</v>
      </c>
      <c r="D14" s="11" t="s">
        <v>524</v>
      </c>
      <c r="E14" s="16">
        <v>2150</v>
      </c>
      <c r="F14" s="16">
        <v>549</v>
      </c>
      <c r="G14" s="46">
        <f t="shared" si="0"/>
        <v>2699</v>
      </c>
    </row>
    <row r="15" spans="1:7" ht="25.5" x14ac:dyDescent="0.25">
      <c r="A15" s="10"/>
      <c r="B15" s="11" t="s">
        <v>16</v>
      </c>
      <c r="C15" s="12" t="s">
        <v>17</v>
      </c>
      <c r="D15" s="11" t="s">
        <v>18</v>
      </c>
      <c r="E15" s="13" t="s">
        <v>563</v>
      </c>
      <c r="F15" s="13"/>
      <c r="G15" s="27"/>
    </row>
    <row r="16" spans="1:7" x14ac:dyDescent="0.25">
      <c r="A16" s="10"/>
      <c r="B16" s="14" t="s">
        <v>19</v>
      </c>
      <c r="C16" s="12"/>
      <c r="D16" s="11"/>
      <c r="E16" s="26" t="s">
        <v>22</v>
      </c>
      <c r="F16" s="26" t="s">
        <v>22</v>
      </c>
      <c r="G16" s="26" t="s">
        <v>22</v>
      </c>
    </row>
    <row r="17" spans="1:7" x14ac:dyDescent="0.25">
      <c r="A17" s="10"/>
      <c r="B17" s="14" t="s">
        <v>20</v>
      </c>
      <c r="C17" s="12"/>
      <c r="D17" s="11"/>
      <c r="E17" s="26" t="s">
        <v>22</v>
      </c>
      <c r="F17" s="26" t="s">
        <v>22</v>
      </c>
      <c r="G17" s="26" t="s">
        <v>22</v>
      </c>
    </row>
    <row r="18" spans="1:7" ht="191.25" x14ac:dyDescent="0.25">
      <c r="A18" s="10"/>
      <c r="B18" s="11" t="s">
        <v>21</v>
      </c>
      <c r="C18" s="12" t="s">
        <v>10</v>
      </c>
      <c r="D18" s="11" t="s">
        <v>525</v>
      </c>
      <c r="E18" s="16" t="s">
        <v>584</v>
      </c>
      <c r="F18" s="16">
        <v>1</v>
      </c>
      <c r="G18" s="25">
        <v>2</v>
      </c>
    </row>
    <row r="19" spans="1:7" x14ac:dyDescent="0.25">
      <c r="A19" s="78" t="s">
        <v>23</v>
      </c>
      <c r="B19" s="78"/>
      <c r="C19" s="78"/>
      <c r="D19" s="78"/>
      <c r="E19" s="24"/>
      <c r="F19" s="24"/>
      <c r="G19" s="24"/>
    </row>
    <row r="20" spans="1:7" ht="25.5" x14ac:dyDescent="0.25">
      <c r="A20" s="10"/>
      <c r="B20" s="11" t="s">
        <v>24</v>
      </c>
      <c r="C20" s="12" t="s">
        <v>25</v>
      </c>
      <c r="D20" s="11" t="s">
        <v>526</v>
      </c>
      <c r="E20" s="13"/>
      <c r="F20" s="13"/>
      <c r="G20" s="27"/>
    </row>
    <row r="21" spans="1:7" x14ac:dyDescent="0.25">
      <c r="A21" s="10"/>
      <c r="B21" s="14" t="s">
        <v>10</v>
      </c>
      <c r="C21" s="12"/>
      <c r="D21" s="11"/>
      <c r="E21" s="16">
        <v>6925</v>
      </c>
      <c r="F21" s="50">
        <v>5410</v>
      </c>
      <c r="G21" s="46">
        <f>E21+F21</f>
        <v>12335</v>
      </c>
    </row>
    <row r="22" spans="1:7" x14ac:dyDescent="0.25">
      <c r="A22" s="10"/>
      <c r="B22" s="14" t="s">
        <v>17</v>
      </c>
      <c r="C22" s="12"/>
      <c r="D22" s="11"/>
      <c r="E22" s="16">
        <v>58</v>
      </c>
      <c r="F22" s="50">
        <v>52</v>
      </c>
      <c r="G22" s="46">
        <f>E22+F22</f>
        <v>110</v>
      </c>
    </row>
    <row r="23" spans="1:7" ht="89.25" x14ac:dyDescent="0.25">
      <c r="A23" s="10"/>
      <c r="B23" s="11" t="s">
        <v>26</v>
      </c>
      <c r="C23" s="12" t="s">
        <v>10</v>
      </c>
      <c r="D23" s="11" t="s">
        <v>526</v>
      </c>
      <c r="E23" s="16">
        <v>14</v>
      </c>
      <c r="F23" s="42" t="s">
        <v>27</v>
      </c>
      <c r="G23" s="25">
        <v>16</v>
      </c>
    </row>
    <row r="24" spans="1:7" ht="25.5" x14ac:dyDescent="0.25">
      <c r="A24" s="10"/>
      <c r="B24" s="11" t="s">
        <v>28</v>
      </c>
      <c r="C24" s="12" t="s">
        <v>10</v>
      </c>
      <c r="D24" s="11" t="s">
        <v>526</v>
      </c>
      <c r="E24" s="50">
        <v>0</v>
      </c>
      <c r="F24" s="50">
        <v>2</v>
      </c>
      <c r="G24" s="46">
        <v>2</v>
      </c>
    </row>
    <row r="25" spans="1:7" ht="25.5" x14ac:dyDescent="0.25">
      <c r="A25" s="10"/>
      <c r="B25" s="11" t="s">
        <v>29</v>
      </c>
      <c r="C25" s="12" t="s">
        <v>8</v>
      </c>
      <c r="D25" s="11" t="s">
        <v>527</v>
      </c>
      <c r="E25" s="16">
        <v>16.8</v>
      </c>
      <c r="F25" s="26" t="s">
        <v>22</v>
      </c>
      <c r="G25" s="46">
        <v>16.8</v>
      </c>
    </row>
    <row r="26" spans="1:7" x14ac:dyDescent="0.25">
      <c r="A26" s="10"/>
      <c r="B26" s="14" t="s">
        <v>30</v>
      </c>
      <c r="C26" s="12"/>
      <c r="D26" s="11"/>
      <c r="E26" s="26" t="s">
        <v>22</v>
      </c>
      <c r="F26" s="26" t="s">
        <v>22</v>
      </c>
      <c r="G26" s="26" t="s">
        <v>22</v>
      </c>
    </row>
    <row r="27" spans="1:7" x14ac:dyDescent="0.25">
      <c r="A27" s="10"/>
      <c r="B27" s="14" t="s">
        <v>31</v>
      </c>
      <c r="C27" s="12"/>
      <c r="D27" s="11"/>
      <c r="E27" s="26" t="s">
        <v>22</v>
      </c>
      <c r="F27" s="26" t="s">
        <v>22</v>
      </c>
      <c r="G27" s="26" t="s">
        <v>22</v>
      </c>
    </row>
    <row r="28" spans="1:7" x14ac:dyDescent="0.25">
      <c r="A28" s="78" t="s">
        <v>32</v>
      </c>
      <c r="B28" s="78"/>
      <c r="C28" s="78"/>
      <c r="D28" s="78"/>
      <c r="E28" s="24"/>
      <c r="F28" s="24"/>
      <c r="G28" s="24"/>
    </row>
    <row r="29" spans="1:7" x14ac:dyDescent="0.25">
      <c r="A29" s="10"/>
      <c r="B29" s="11" t="s">
        <v>33</v>
      </c>
      <c r="C29" s="12" t="s">
        <v>34</v>
      </c>
      <c r="D29" s="11" t="s">
        <v>35</v>
      </c>
      <c r="E29" s="13"/>
      <c r="F29" s="13"/>
      <c r="G29" s="27"/>
    </row>
    <row r="30" spans="1:7" ht="25.5" x14ac:dyDescent="0.25">
      <c r="A30" s="10"/>
      <c r="B30" s="14" t="s">
        <v>36</v>
      </c>
      <c r="C30" s="12"/>
      <c r="D30" s="11"/>
      <c r="E30" s="13"/>
      <c r="F30" s="13"/>
      <c r="G30" s="28">
        <v>23756</v>
      </c>
    </row>
    <row r="31" spans="1:7" ht="25.5" x14ac:dyDescent="0.25">
      <c r="A31" s="10"/>
      <c r="B31" s="14" t="s">
        <v>37</v>
      </c>
      <c r="C31" s="12"/>
      <c r="D31" s="11"/>
      <c r="E31" s="13"/>
      <c r="F31" s="13"/>
      <c r="G31" s="28">
        <v>13900</v>
      </c>
    </row>
    <row r="32" spans="1:7" ht="25.5" x14ac:dyDescent="0.25">
      <c r="A32" s="10"/>
      <c r="B32" s="14" t="s">
        <v>38</v>
      </c>
      <c r="C32" s="12"/>
      <c r="D32" s="11"/>
      <c r="E32" s="13"/>
      <c r="F32" s="13"/>
      <c r="G32" s="28">
        <v>12949</v>
      </c>
    </row>
    <row r="33" spans="1:7" ht="25.5" x14ac:dyDescent="0.25">
      <c r="A33" s="10"/>
      <c r="B33" s="11" t="s">
        <v>39</v>
      </c>
      <c r="C33" s="12" t="s">
        <v>8</v>
      </c>
      <c r="D33" s="11" t="s">
        <v>526</v>
      </c>
      <c r="E33" s="50">
        <v>151</v>
      </c>
      <c r="F33" s="16">
        <v>162.44999999999999</v>
      </c>
      <c r="G33" s="25">
        <f>E33+F33</f>
        <v>313.45</v>
      </c>
    </row>
    <row r="34" spans="1:7" x14ac:dyDescent="0.25">
      <c r="A34" s="10"/>
      <c r="B34" s="14" t="s">
        <v>40</v>
      </c>
      <c r="C34" s="12"/>
      <c r="D34" s="11"/>
      <c r="E34" s="50">
        <v>50.2</v>
      </c>
      <c r="F34" s="16">
        <v>62.877000000000002</v>
      </c>
      <c r="G34" s="46">
        <f t="shared" ref="G34:G38" si="1">E34+F34</f>
        <v>113.077</v>
      </c>
    </row>
    <row r="35" spans="1:7" x14ac:dyDescent="0.25">
      <c r="A35" s="10"/>
      <c r="B35" s="14" t="s">
        <v>41</v>
      </c>
      <c r="C35" s="12"/>
      <c r="D35" s="11"/>
      <c r="E35" s="50">
        <v>97.56</v>
      </c>
      <c r="F35" s="16">
        <v>99.07</v>
      </c>
      <c r="G35" s="46">
        <f t="shared" si="1"/>
        <v>196.63</v>
      </c>
    </row>
    <row r="36" spans="1:7" x14ac:dyDescent="0.25">
      <c r="A36" s="10"/>
      <c r="B36" s="14" t="s">
        <v>42</v>
      </c>
      <c r="C36" s="12"/>
      <c r="D36" s="11"/>
      <c r="E36" s="50">
        <v>2.81</v>
      </c>
      <c r="F36" s="16">
        <v>0.503</v>
      </c>
      <c r="G36" s="46">
        <f t="shared" si="1"/>
        <v>3.3130000000000002</v>
      </c>
    </row>
    <row r="37" spans="1:7" ht="25.5" x14ac:dyDescent="0.25">
      <c r="A37" s="10"/>
      <c r="B37" s="11" t="s">
        <v>43</v>
      </c>
      <c r="C37" s="12" t="s">
        <v>8</v>
      </c>
      <c r="D37" s="11" t="s">
        <v>526</v>
      </c>
      <c r="E37" s="13"/>
      <c r="F37" s="13"/>
      <c r="G37" s="27"/>
    </row>
    <row r="38" spans="1:7" x14ac:dyDescent="0.25">
      <c r="A38" s="10"/>
      <c r="B38" s="14" t="s">
        <v>44</v>
      </c>
      <c r="C38" s="12"/>
      <c r="D38" s="11"/>
      <c r="E38" s="50">
        <v>24.9</v>
      </c>
      <c r="F38" s="16">
        <v>10.773</v>
      </c>
      <c r="G38" s="46">
        <f t="shared" si="1"/>
        <v>35.673000000000002</v>
      </c>
    </row>
    <row r="39" spans="1:7" x14ac:dyDescent="0.25">
      <c r="A39" s="10"/>
      <c r="B39" s="14" t="s">
        <v>45</v>
      </c>
      <c r="C39" s="12"/>
      <c r="D39" s="11"/>
      <c r="E39" s="26" t="s">
        <v>22</v>
      </c>
      <c r="F39" s="16"/>
      <c r="G39" s="26"/>
    </row>
    <row r="40" spans="1:7" ht="25.5" x14ac:dyDescent="0.25">
      <c r="A40" s="10"/>
      <c r="B40" s="11" t="s">
        <v>46</v>
      </c>
      <c r="C40" s="12" t="s">
        <v>8</v>
      </c>
      <c r="D40" s="11" t="s">
        <v>526</v>
      </c>
      <c r="E40" s="13"/>
      <c r="F40" s="13"/>
      <c r="G40" s="27"/>
    </row>
    <row r="41" spans="1:7" x14ac:dyDescent="0.25">
      <c r="A41" s="10"/>
      <c r="B41" s="14" t="s">
        <v>44</v>
      </c>
      <c r="C41" s="12"/>
      <c r="D41" s="11"/>
      <c r="E41" s="50">
        <v>16.899999999999999</v>
      </c>
      <c r="F41" s="16">
        <v>3.33</v>
      </c>
      <c r="G41" s="46">
        <f t="shared" ref="G41" si="2">E41+F41</f>
        <v>20.229999999999997</v>
      </c>
    </row>
    <row r="42" spans="1:7" x14ac:dyDescent="0.25">
      <c r="A42" s="10"/>
      <c r="B42" s="14" t="s">
        <v>45</v>
      </c>
      <c r="C42" s="12"/>
      <c r="D42" s="11"/>
      <c r="E42" s="26" t="s">
        <v>22</v>
      </c>
      <c r="F42" s="16">
        <v>3.33</v>
      </c>
      <c r="G42" s="26"/>
    </row>
    <row r="43" spans="1:7" ht="25.5" x14ac:dyDescent="0.25">
      <c r="A43" s="10"/>
      <c r="B43" s="11" t="s">
        <v>47</v>
      </c>
      <c r="C43" s="12" t="s">
        <v>10</v>
      </c>
      <c r="D43" s="11" t="s">
        <v>526</v>
      </c>
      <c r="E43" s="16">
        <v>3</v>
      </c>
      <c r="F43" s="16">
        <v>0</v>
      </c>
      <c r="G43" s="25">
        <v>3</v>
      </c>
    </row>
    <row r="44" spans="1:7" ht="153" x14ac:dyDescent="0.25">
      <c r="A44" s="10"/>
      <c r="B44" s="11" t="s">
        <v>48</v>
      </c>
      <c r="C44" s="12" t="s">
        <v>10</v>
      </c>
      <c r="D44" s="11" t="s">
        <v>528</v>
      </c>
      <c r="E44" s="42" t="s">
        <v>49</v>
      </c>
      <c r="F44" s="16" t="s">
        <v>50</v>
      </c>
      <c r="G44" s="25">
        <v>9</v>
      </c>
    </row>
    <row r="45" spans="1:7" ht="25.5" x14ac:dyDescent="0.25">
      <c r="A45" s="10"/>
      <c r="B45" s="11" t="s">
        <v>51</v>
      </c>
      <c r="C45" s="12" t="s">
        <v>10</v>
      </c>
      <c r="D45" s="11" t="s">
        <v>526</v>
      </c>
      <c r="E45" s="16">
        <v>0</v>
      </c>
      <c r="F45" s="16">
        <v>0</v>
      </c>
      <c r="G45" s="25">
        <v>0</v>
      </c>
    </row>
    <row r="46" spans="1:7" ht="25.5" x14ac:dyDescent="0.25">
      <c r="A46" s="10"/>
      <c r="B46" s="11" t="s">
        <v>52</v>
      </c>
      <c r="C46" s="12" t="s">
        <v>10</v>
      </c>
      <c r="D46" s="11" t="s">
        <v>529</v>
      </c>
      <c r="E46" s="16">
        <v>1</v>
      </c>
      <c r="F46" s="16">
        <v>0</v>
      </c>
      <c r="G46" s="25">
        <v>1</v>
      </c>
    </row>
    <row r="47" spans="1:7" ht="38.25" x14ac:dyDescent="0.25">
      <c r="A47" s="10"/>
      <c r="B47" s="11" t="s">
        <v>53</v>
      </c>
      <c r="C47" s="12" t="s">
        <v>10</v>
      </c>
      <c r="D47" s="11" t="s">
        <v>526</v>
      </c>
      <c r="E47" s="42" t="s">
        <v>54</v>
      </c>
      <c r="F47" s="16">
        <v>6</v>
      </c>
      <c r="G47" s="25">
        <v>10</v>
      </c>
    </row>
    <row r="48" spans="1:7" ht="25.5" x14ac:dyDescent="0.25">
      <c r="A48" s="10"/>
      <c r="B48" s="11" t="s">
        <v>55</v>
      </c>
      <c r="C48" s="12" t="s">
        <v>10</v>
      </c>
      <c r="D48" s="11" t="s">
        <v>56</v>
      </c>
      <c r="E48" s="13"/>
      <c r="F48" s="13"/>
      <c r="G48" s="27"/>
    </row>
    <row r="49" spans="1:7" x14ac:dyDescent="0.25">
      <c r="A49" s="10"/>
      <c r="B49" s="14" t="s">
        <v>57</v>
      </c>
      <c r="C49" s="12"/>
      <c r="D49" s="11"/>
      <c r="E49" s="16">
        <v>10</v>
      </c>
      <c r="F49" s="16">
        <v>2</v>
      </c>
      <c r="G49" s="25">
        <v>12</v>
      </c>
    </row>
    <row r="50" spans="1:7" x14ac:dyDescent="0.25">
      <c r="A50" s="10"/>
      <c r="B50" s="14" t="s">
        <v>58</v>
      </c>
      <c r="C50" s="12"/>
      <c r="D50" s="11"/>
      <c r="E50" s="51" t="s">
        <v>59</v>
      </c>
      <c r="F50" s="16">
        <v>1</v>
      </c>
      <c r="G50" s="25">
        <v>1</v>
      </c>
    </row>
    <row r="51" spans="1:7" ht="25.5" x14ac:dyDescent="0.25">
      <c r="A51" s="10"/>
      <c r="B51" s="11" t="s">
        <v>60</v>
      </c>
      <c r="C51" s="12" t="s">
        <v>10</v>
      </c>
      <c r="D51" s="11" t="s">
        <v>56</v>
      </c>
      <c r="E51" s="13"/>
      <c r="F51" s="13"/>
      <c r="G51" s="27"/>
    </row>
    <row r="52" spans="1:7" x14ac:dyDescent="0.25">
      <c r="A52" s="10"/>
      <c r="B52" s="14" t="s">
        <v>57</v>
      </c>
      <c r="C52" s="12"/>
      <c r="D52" s="11"/>
      <c r="E52" s="26" t="s">
        <v>22</v>
      </c>
      <c r="F52" s="26" t="s">
        <v>22</v>
      </c>
      <c r="G52" s="26" t="s">
        <v>22</v>
      </c>
    </row>
    <row r="53" spans="1:7" x14ac:dyDescent="0.25">
      <c r="A53" s="10"/>
      <c r="B53" s="14" t="s">
        <v>58</v>
      </c>
      <c r="C53" s="12"/>
      <c r="D53" s="11"/>
      <c r="E53" s="26" t="s">
        <v>22</v>
      </c>
      <c r="F53" s="26" t="s">
        <v>22</v>
      </c>
      <c r="G53" s="26" t="s">
        <v>22</v>
      </c>
    </row>
    <row r="54" spans="1:7" x14ac:dyDescent="0.25">
      <c r="A54" s="78" t="s">
        <v>61</v>
      </c>
      <c r="B54" s="78"/>
      <c r="C54" s="78"/>
      <c r="D54" s="78"/>
      <c r="E54" s="24"/>
      <c r="F54" s="24"/>
      <c r="G54" s="24"/>
    </row>
    <row r="55" spans="1:7" x14ac:dyDescent="0.25">
      <c r="A55" s="10"/>
      <c r="B55" s="11" t="s">
        <v>62</v>
      </c>
      <c r="C55" s="12" t="s">
        <v>10</v>
      </c>
      <c r="D55" s="11" t="s">
        <v>528</v>
      </c>
      <c r="E55" s="13"/>
      <c r="F55" s="52"/>
      <c r="G55" s="52"/>
    </row>
    <row r="56" spans="1:7" x14ac:dyDescent="0.25">
      <c r="A56" s="10"/>
      <c r="B56" s="14" t="s">
        <v>63</v>
      </c>
      <c r="C56" s="12"/>
      <c r="D56" s="11"/>
      <c r="E56" s="51" t="s">
        <v>59</v>
      </c>
      <c r="F56" s="52">
        <v>826931</v>
      </c>
      <c r="G56" s="53">
        <v>826931</v>
      </c>
    </row>
    <row r="57" spans="1:7" x14ac:dyDescent="0.25">
      <c r="A57" s="10"/>
      <c r="B57" s="14" t="s">
        <v>64</v>
      </c>
      <c r="C57" s="12"/>
      <c r="D57" s="11"/>
      <c r="E57" s="51" t="s">
        <v>59</v>
      </c>
      <c r="F57" s="20">
        <v>742442</v>
      </c>
      <c r="G57" s="28">
        <v>742442</v>
      </c>
    </row>
    <row r="58" spans="1:7" ht="25.5" x14ac:dyDescent="0.25">
      <c r="A58" s="10"/>
      <c r="B58" s="11" t="s">
        <v>65</v>
      </c>
      <c r="C58" s="12" t="s">
        <v>10</v>
      </c>
      <c r="D58" s="11" t="s">
        <v>528</v>
      </c>
      <c r="E58" s="13"/>
      <c r="F58" s="13"/>
      <c r="G58" s="27"/>
    </row>
    <row r="59" spans="1:7" x14ac:dyDescent="0.25">
      <c r="A59" s="10"/>
      <c r="B59" s="14" t="s">
        <v>63</v>
      </c>
      <c r="C59" s="12"/>
      <c r="D59" s="11"/>
      <c r="E59" s="51" t="s">
        <v>59</v>
      </c>
      <c r="F59" s="20">
        <v>84489</v>
      </c>
      <c r="G59" s="28">
        <v>84489</v>
      </c>
    </row>
    <row r="60" spans="1:7" x14ac:dyDescent="0.25">
      <c r="A60" s="10"/>
      <c r="B60" s="14" t="s">
        <v>64</v>
      </c>
      <c r="C60" s="12"/>
      <c r="D60" s="11"/>
      <c r="E60" s="51" t="s">
        <v>59</v>
      </c>
      <c r="F60" s="20">
        <v>256769</v>
      </c>
      <c r="G60" s="28">
        <v>256769</v>
      </c>
    </row>
    <row r="61" spans="1:7" ht="25.5" x14ac:dyDescent="0.25">
      <c r="A61" s="10"/>
      <c r="B61" s="11" t="s">
        <v>66</v>
      </c>
      <c r="C61" s="12" t="s">
        <v>10</v>
      </c>
      <c r="D61" s="11" t="s">
        <v>530</v>
      </c>
      <c r="E61" s="16"/>
      <c r="F61" s="16">
        <v>3678</v>
      </c>
      <c r="G61" s="46">
        <v>3678</v>
      </c>
    </row>
    <row r="62" spans="1:7" ht="114.75" x14ac:dyDescent="0.25">
      <c r="A62" s="10"/>
      <c r="B62" s="11" t="s">
        <v>67</v>
      </c>
      <c r="C62" s="12" t="s">
        <v>10</v>
      </c>
      <c r="D62" s="11" t="s">
        <v>526</v>
      </c>
      <c r="E62" s="50" t="s">
        <v>68</v>
      </c>
      <c r="F62" s="50" t="s">
        <v>69</v>
      </c>
      <c r="G62" s="46">
        <v>14</v>
      </c>
    </row>
    <row r="63" spans="1:7" ht="51" x14ac:dyDescent="0.25">
      <c r="A63" s="10"/>
      <c r="B63" s="11" t="s">
        <v>70</v>
      </c>
      <c r="C63" s="12" t="s">
        <v>8</v>
      </c>
      <c r="D63" s="11" t="s">
        <v>526</v>
      </c>
      <c r="E63" s="50" t="s">
        <v>71</v>
      </c>
      <c r="F63" s="50" t="s">
        <v>72</v>
      </c>
      <c r="G63" s="46">
        <v>41.6</v>
      </c>
    </row>
    <row r="64" spans="1:7" ht="127.5" x14ac:dyDescent="0.25">
      <c r="A64" s="10"/>
      <c r="B64" s="11" t="s">
        <v>73</v>
      </c>
      <c r="C64" s="12" t="s">
        <v>10</v>
      </c>
      <c r="D64" s="11" t="s">
        <v>526</v>
      </c>
      <c r="E64" s="16" t="s">
        <v>518</v>
      </c>
      <c r="F64" s="16" t="s">
        <v>74</v>
      </c>
      <c r="G64" s="25">
        <v>7</v>
      </c>
    </row>
    <row r="65" spans="1:7" ht="25.5" x14ac:dyDescent="0.25">
      <c r="A65" s="10"/>
      <c r="B65" s="18" t="s">
        <v>75</v>
      </c>
      <c r="C65" s="12" t="s">
        <v>10</v>
      </c>
      <c r="D65" s="11" t="s">
        <v>526</v>
      </c>
      <c r="E65" s="16">
        <v>0</v>
      </c>
      <c r="F65" s="16">
        <v>0</v>
      </c>
      <c r="G65" s="25">
        <v>0</v>
      </c>
    </row>
    <row r="66" spans="1:7" ht="175.5" customHeight="1" x14ac:dyDescent="0.25">
      <c r="A66" s="10"/>
      <c r="B66" s="18" t="s">
        <v>76</v>
      </c>
      <c r="C66" s="12" t="s">
        <v>10</v>
      </c>
      <c r="D66" s="11" t="s">
        <v>530</v>
      </c>
      <c r="E66" s="16" t="s">
        <v>519</v>
      </c>
      <c r="F66" s="16" t="s">
        <v>520</v>
      </c>
      <c r="G66" s="25">
        <v>14</v>
      </c>
    </row>
    <row r="67" spans="1:7" x14ac:dyDescent="0.25">
      <c r="A67" s="10"/>
      <c r="B67" s="11" t="s">
        <v>77</v>
      </c>
      <c r="C67" s="12" t="s">
        <v>10</v>
      </c>
      <c r="D67" s="11" t="s">
        <v>531</v>
      </c>
      <c r="E67" s="13"/>
      <c r="F67" s="13"/>
      <c r="G67" s="27"/>
    </row>
    <row r="68" spans="1:7" x14ac:dyDescent="0.25">
      <c r="A68" s="10"/>
      <c r="B68" s="14" t="s">
        <v>78</v>
      </c>
      <c r="C68" s="12"/>
      <c r="D68" s="11"/>
      <c r="E68" s="20">
        <v>8008748</v>
      </c>
      <c r="F68" s="20">
        <v>322887</v>
      </c>
      <c r="G68" s="28">
        <f>E68+F68</f>
        <v>8331635</v>
      </c>
    </row>
    <row r="69" spans="1:7" x14ac:dyDescent="0.25">
      <c r="A69" s="10"/>
      <c r="B69" s="14" t="s">
        <v>79</v>
      </c>
      <c r="C69" s="12"/>
      <c r="D69" s="11"/>
      <c r="E69" s="20">
        <v>168198</v>
      </c>
      <c r="F69" s="20">
        <v>72686</v>
      </c>
      <c r="G69" s="28">
        <f>E69+F69</f>
        <v>240884</v>
      </c>
    </row>
    <row r="70" spans="1:7" ht="25.5" x14ac:dyDescent="0.25">
      <c r="A70" s="88"/>
      <c r="B70" s="90" t="s">
        <v>80</v>
      </c>
      <c r="C70" s="92"/>
      <c r="D70" s="92"/>
      <c r="E70" s="30" t="s">
        <v>552</v>
      </c>
      <c r="F70" s="16" t="s">
        <v>555</v>
      </c>
      <c r="G70" s="82">
        <f>6334+664+2977+5598+3393+1429+1784+1214</f>
        <v>23393</v>
      </c>
    </row>
    <row r="71" spans="1:7" ht="25.5" x14ac:dyDescent="0.25">
      <c r="A71" s="97"/>
      <c r="B71" s="95"/>
      <c r="C71" s="96"/>
      <c r="D71" s="96"/>
      <c r="E71" s="30" t="s">
        <v>553</v>
      </c>
      <c r="F71" s="16" t="s">
        <v>556</v>
      </c>
      <c r="G71" s="83"/>
    </row>
    <row r="72" spans="1:7" ht="25.5" x14ac:dyDescent="0.25">
      <c r="A72" s="97"/>
      <c r="B72" s="95"/>
      <c r="C72" s="96"/>
      <c r="D72" s="96"/>
      <c r="E72" s="30" t="s">
        <v>554</v>
      </c>
      <c r="F72" s="16" t="s">
        <v>557</v>
      </c>
      <c r="G72" s="83"/>
    </row>
    <row r="73" spans="1:7" ht="25.5" x14ac:dyDescent="0.25">
      <c r="A73" s="97"/>
      <c r="B73" s="95"/>
      <c r="C73" s="96"/>
      <c r="D73" s="96"/>
      <c r="E73" s="30" t="s">
        <v>482</v>
      </c>
      <c r="F73" s="16" t="s">
        <v>558</v>
      </c>
      <c r="G73" s="84"/>
    </row>
    <row r="74" spans="1:7" ht="25.5" x14ac:dyDescent="0.25">
      <c r="A74" s="88"/>
      <c r="B74" s="90" t="s">
        <v>81</v>
      </c>
      <c r="C74" s="92"/>
      <c r="D74" s="92"/>
      <c r="E74" s="16" t="s">
        <v>559</v>
      </c>
      <c r="F74" s="16" t="s">
        <v>560</v>
      </c>
      <c r="G74" s="82">
        <f>1127+3714+600</f>
        <v>5441</v>
      </c>
    </row>
    <row r="75" spans="1:7" ht="25.5" x14ac:dyDescent="0.25">
      <c r="A75" s="89"/>
      <c r="B75" s="91"/>
      <c r="C75" s="93"/>
      <c r="D75" s="93"/>
      <c r="E75" s="30" t="s">
        <v>483</v>
      </c>
      <c r="F75" s="30"/>
      <c r="G75" s="84"/>
    </row>
    <row r="76" spans="1:7" x14ac:dyDescent="0.25">
      <c r="A76" s="10"/>
      <c r="B76" s="14" t="s">
        <v>82</v>
      </c>
      <c r="C76" s="12"/>
      <c r="D76" s="11"/>
      <c r="E76" s="16">
        <v>1182</v>
      </c>
      <c r="F76" s="16">
        <v>0</v>
      </c>
      <c r="G76" s="25">
        <f>E76+F76</f>
        <v>1182</v>
      </c>
    </row>
    <row r="77" spans="1:7" x14ac:dyDescent="0.25">
      <c r="A77" s="78" t="s">
        <v>83</v>
      </c>
      <c r="B77" s="78"/>
      <c r="C77" s="78"/>
      <c r="D77" s="78"/>
      <c r="E77" s="24"/>
      <c r="F77" s="24"/>
      <c r="G77" s="24"/>
    </row>
    <row r="78" spans="1:7" x14ac:dyDescent="0.25">
      <c r="A78" s="10"/>
      <c r="B78" s="11" t="s">
        <v>84</v>
      </c>
      <c r="C78" s="12" t="s">
        <v>10</v>
      </c>
      <c r="D78" s="11" t="s">
        <v>528</v>
      </c>
      <c r="E78" s="13">
        <v>25</v>
      </c>
      <c r="F78" s="13">
        <v>18</v>
      </c>
      <c r="G78" s="27">
        <f>E78+F78</f>
        <v>43</v>
      </c>
    </row>
    <row r="79" spans="1:7" ht="63.75" x14ac:dyDescent="0.25">
      <c r="A79" s="10"/>
      <c r="B79" s="14" t="s">
        <v>85</v>
      </c>
      <c r="C79" s="12"/>
      <c r="D79" s="11"/>
      <c r="E79" s="16" t="s">
        <v>571</v>
      </c>
      <c r="F79" s="16">
        <v>1</v>
      </c>
      <c r="G79" s="27">
        <v>10</v>
      </c>
    </row>
    <row r="80" spans="1:7" ht="25.5" x14ac:dyDescent="0.25">
      <c r="A80" s="10"/>
      <c r="B80" s="14" t="s">
        <v>86</v>
      </c>
      <c r="C80" s="12"/>
      <c r="D80" s="11"/>
      <c r="E80" s="16">
        <v>12</v>
      </c>
      <c r="F80" s="16">
        <v>12</v>
      </c>
      <c r="G80" s="27">
        <f t="shared" ref="G80" si="3">E80+F80</f>
        <v>24</v>
      </c>
    </row>
    <row r="81" spans="1:7" ht="114.75" x14ac:dyDescent="0.25">
      <c r="A81" s="10"/>
      <c r="B81" s="18" t="s">
        <v>87</v>
      </c>
      <c r="C81" s="12"/>
      <c r="D81" s="11"/>
      <c r="E81" s="16" t="s">
        <v>581</v>
      </c>
      <c r="F81" s="16" t="s">
        <v>582</v>
      </c>
      <c r="G81" s="25">
        <v>9</v>
      </c>
    </row>
    <row r="82" spans="1:7" ht="15.75" x14ac:dyDescent="0.25">
      <c r="A82" s="10"/>
      <c r="B82" s="11" t="s">
        <v>88</v>
      </c>
      <c r="C82" s="12" t="s">
        <v>89</v>
      </c>
      <c r="D82" s="11" t="s">
        <v>90</v>
      </c>
      <c r="E82" s="26" t="s">
        <v>22</v>
      </c>
      <c r="F82" s="26" t="s">
        <v>22</v>
      </c>
      <c r="G82" s="26" t="s">
        <v>22</v>
      </c>
    </row>
    <row r="83" spans="1:7" x14ac:dyDescent="0.25">
      <c r="A83" s="10"/>
      <c r="B83" s="14" t="s">
        <v>91</v>
      </c>
      <c r="C83" s="12"/>
      <c r="D83" s="11"/>
      <c r="E83" s="26" t="s">
        <v>22</v>
      </c>
      <c r="F83" s="26" t="s">
        <v>22</v>
      </c>
      <c r="G83" s="26" t="s">
        <v>22</v>
      </c>
    </row>
    <row r="84" spans="1:7" ht="25.5" x14ac:dyDescent="0.25">
      <c r="A84" s="10"/>
      <c r="B84" s="14" t="s">
        <v>92</v>
      </c>
      <c r="C84" s="12"/>
      <c r="D84" s="11"/>
      <c r="E84" s="26" t="s">
        <v>22</v>
      </c>
      <c r="F84" s="26" t="s">
        <v>22</v>
      </c>
      <c r="G84" s="26" t="s">
        <v>22</v>
      </c>
    </row>
    <row r="85" spans="1:7" x14ac:dyDescent="0.25">
      <c r="A85" s="10"/>
      <c r="B85" s="14" t="s">
        <v>93</v>
      </c>
      <c r="C85" s="12"/>
      <c r="D85" s="11"/>
      <c r="E85" s="26" t="s">
        <v>22</v>
      </c>
      <c r="F85" s="26" t="s">
        <v>22</v>
      </c>
      <c r="G85" s="26" t="s">
        <v>22</v>
      </c>
    </row>
    <row r="86" spans="1:7" x14ac:dyDescent="0.25">
      <c r="A86" s="10"/>
      <c r="B86" s="14" t="s">
        <v>94</v>
      </c>
      <c r="C86" s="12"/>
      <c r="D86" s="11"/>
      <c r="E86" s="26" t="s">
        <v>22</v>
      </c>
      <c r="F86" s="74" t="s">
        <v>607</v>
      </c>
      <c r="G86" s="26" t="s">
        <v>22</v>
      </c>
    </row>
    <row r="87" spans="1:7" ht="25.5" x14ac:dyDescent="0.25">
      <c r="A87" s="10"/>
      <c r="B87" s="11" t="s">
        <v>95</v>
      </c>
      <c r="C87" s="12" t="s">
        <v>89</v>
      </c>
      <c r="D87" s="11" t="s">
        <v>90</v>
      </c>
      <c r="E87" s="26" t="s">
        <v>22</v>
      </c>
      <c r="F87" s="74" t="s">
        <v>608</v>
      </c>
      <c r="G87" s="26" t="s">
        <v>22</v>
      </c>
    </row>
    <row r="88" spans="1:7" ht="51" x14ac:dyDescent="0.25">
      <c r="A88" s="10"/>
      <c r="B88" s="18" t="s">
        <v>96</v>
      </c>
      <c r="C88" s="12" t="s">
        <v>10</v>
      </c>
      <c r="D88" s="11" t="s">
        <v>526</v>
      </c>
      <c r="E88" s="50">
        <v>0</v>
      </c>
      <c r="F88" s="50" t="s">
        <v>595</v>
      </c>
      <c r="G88" s="25">
        <v>1</v>
      </c>
    </row>
    <row r="89" spans="1:7" ht="25.5" x14ac:dyDescent="0.25">
      <c r="A89" s="10"/>
      <c r="B89" s="18" t="s">
        <v>97</v>
      </c>
      <c r="C89" s="12" t="s">
        <v>98</v>
      </c>
      <c r="D89" s="11" t="s">
        <v>526</v>
      </c>
      <c r="E89" s="16">
        <v>0</v>
      </c>
      <c r="F89" s="72">
        <v>0</v>
      </c>
      <c r="G89" s="25">
        <f>E89</f>
        <v>0</v>
      </c>
    </row>
    <row r="90" spans="1:7" x14ac:dyDescent="0.25">
      <c r="A90" s="10"/>
      <c r="B90" s="18" t="s">
        <v>99</v>
      </c>
      <c r="C90" s="12" t="s">
        <v>100</v>
      </c>
      <c r="D90" s="11" t="s">
        <v>101</v>
      </c>
      <c r="E90" s="72">
        <f>E91+E92</f>
        <v>4.8824999999999994</v>
      </c>
      <c r="F90" s="26" t="s">
        <v>22</v>
      </c>
      <c r="G90" s="73">
        <f>E90</f>
        <v>4.8824999999999994</v>
      </c>
    </row>
    <row r="91" spans="1:7" x14ac:dyDescent="0.25">
      <c r="A91" s="69"/>
      <c r="B91" s="14" t="s">
        <v>601</v>
      </c>
      <c r="C91" s="71"/>
      <c r="D91" s="70"/>
      <c r="E91" s="72">
        <v>4.5324999999999998</v>
      </c>
      <c r="F91" s="26" t="s">
        <v>22</v>
      </c>
      <c r="G91" s="73">
        <f>E91</f>
        <v>4.5324999999999998</v>
      </c>
    </row>
    <row r="92" spans="1:7" x14ac:dyDescent="0.25">
      <c r="A92" s="69"/>
      <c r="B92" s="14" t="s">
        <v>602</v>
      </c>
      <c r="C92" s="71"/>
      <c r="D92" s="70"/>
      <c r="E92" s="72">
        <v>0.35</v>
      </c>
      <c r="F92" s="26" t="s">
        <v>22</v>
      </c>
      <c r="G92" s="26">
        <f>E92</f>
        <v>0.35</v>
      </c>
    </row>
    <row r="93" spans="1:7" x14ac:dyDescent="0.25">
      <c r="A93" s="78" t="s">
        <v>102</v>
      </c>
      <c r="B93" s="78"/>
      <c r="C93" s="78"/>
      <c r="D93" s="78"/>
      <c r="E93" s="24"/>
      <c r="F93" s="24"/>
      <c r="G93" s="24"/>
    </row>
    <row r="94" spans="1:7" ht="25.5" x14ac:dyDescent="0.25">
      <c r="A94" s="10"/>
      <c r="B94" s="31" t="s">
        <v>103</v>
      </c>
      <c r="C94" s="32" t="s">
        <v>104</v>
      </c>
      <c r="D94" s="18" t="s">
        <v>105</v>
      </c>
      <c r="E94" s="20">
        <v>479564.5</v>
      </c>
      <c r="F94" s="20">
        <v>132000</v>
      </c>
      <c r="G94" s="28">
        <f>E94+F94</f>
        <v>611564.5</v>
      </c>
    </row>
    <row r="95" spans="1:7" ht="38.25" x14ac:dyDescent="0.25">
      <c r="A95" s="10"/>
      <c r="B95" s="18" t="s">
        <v>106</v>
      </c>
      <c r="C95" s="12" t="s">
        <v>107</v>
      </c>
      <c r="D95" s="18" t="s">
        <v>105</v>
      </c>
      <c r="E95" s="20">
        <v>89418.54</v>
      </c>
      <c r="F95" s="20">
        <v>57600</v>
      </c>
      <c r="G95" s="28">
        <f t="shared" ref="G95:G97" si="4">E95+F95</f>
        <v>147018.53999999998</v>
      </c>
    </row>
    <row r="96" spans="1:7" ht="38.25" x14ac:dyDescent="0.25">
      <c r="A96" s="10"/>
      <c r="B96" s="18" t="s">
        <v>108</v>
      </c>
      <c r="C96" s="12" t="s">
        <v>109</v>
      </c>
      <c r="D96" s="18" t="s">
        <v>105</v>
      </c>
      <c r="E96" s="16">
        <v>205</v>
      </c>
      <c r="F96" s="16">
        <v>141</v>
      </c>
      <c r="G96" s="28">
        <f t="shared" si="4"/>
        <v>346</v>
      </c>
    </row>
    <row r="97" spans="1:7" ht="38.25" x14ac:dyDescent="0.25">
      <c r="A97" s="10"/>
      <c r="B97" s="18" t="s">
        <v>110</v>
      </c>
      <c r="C97" s="12" t="s">
        <v>10</v>
      </c>
      <c r="D97" s="18" t="s">
        <v>18</v>
      </c>
      <c r="E97" s="16">
        <v>19</v>
      </c>
      <c r="F97" s="16">
        <v>2</v>
      </c>
      <c r="G97" s="28">
        <f t="shared" si="4"/>
        <v>21</v>
      </c>
    </row>
    <row r="98" spans="1:7" x14ac:dyDescent="0.25">
      <c r="A98" s="78" t="s">
        <v>111</v>
      </c>
      <c r="B98" s="78"/>
      <c r="C98" s="78"/>
      <c r="D98" s="78"/>
      <c r="E98" s="24"/>
      <c r="F98" s="24"/>
      <c r="G98" s="24"/>
    </row>
    <row r="99" spans="1:7" x14ac:dyDescent="0.25">
      <c r="A99" s="10"/>
      <c r="B99" s="11" t="s">
        <v>112</v>
      </c>
      <c r="C99" s="12" t="s">
        <v>10</v>
      </c>
      <c r="D99" s="11" t="s">
        <v>113</v>
      </c>
      <c r="E99" s="16">
        <v>92</v>
      </c>
      <c r="F99" s="16">
        <v>48</v>
      </c>
      <c r="G99" s="25">
        <f>E99+F99</f>
        <v>140</v>
      </c>
    </row>
    <row r="100" spans="1:7" x14ac:dyDescent="0.25">
      <c r="A100" s="10"/>
      <c r="B100" s="11" t="s">
        <v>114</v>
      </c>
      <c r="C100" s="12" t="s">
        <v>10</v>
      </c>
      <c r="D100" s="11" t="s">
        <v>113</v>
      </c>
      <c r="E100" s="16">
        <v>1146</v>
      </c>
      <c r="F100" s="16">
        <v>671</v>
      </c>
      <c r="G100" s="46">
        <f t="shared" ref="G100:G103" si="5">E100+F100</f>
        <v>1817</v>
      </c>
    </row>
    <row r="101" spans="1:7" x14ac:dyDescent="0.25">
      <c r="A101" s="10"/>
      <c r="B101" s="18" t="s">
        <v>115</v>
      </c>
      <c r="C101" s="12" t="s">
        <v>10</v>
      </c>
      <c r="D101" s="11" t="s">
        <v>116</v>
      </c>
      <c r="E101" s="16"/>
      <c r="F101" s="16"/>
      <c r="G101" s="46">
        <v>408</v>
      </c>
    </row>
    <row r="102" spans="1:7" x14ac:dyDescent="0.25">
      <c r="A102" s="10"/>
      <c r="B102" s="18" t="s">
        <v>117</v>
      </c>
      <c r="C102" s="12" t="s">
        <v>17</v>
      </c>
      <c r="D102" s="11" t="s">
        <v>116</v>
      </c>
      <c r="E102" s="16"/>
      <c r="F102" s="16"/>
      <c r="G102" s="46">
        <v>3</v>
      </c>
    </row>
    <row r="103" spans="1:7" x14ac:dyDescent="0.25">
      <c r="A103" s="10"/>
      <c r="B103" s="18" t="s">
        <v>118</v>
      </c>
      <c r="C103" s="12" t="s">
        <v>10</v>
      </c>
      <c r="D103" s="11" t="s">
        <v>528</v>
      </c>
      <c r="E103" s="16">
        <v>0</v>
      </c>
      <c r="F103" s="16">
        <v>0</v>
      </c>
      <c r="G103" s="46">
        <f t="shared" si="5"/>
        <v>0</v>
      </c>
    </row>
    <row r="104" spans="1:7" ht="25.5" x14ac:dyDescent="0.25">
      <c r="A104" s="10"/>
      <c r="B104" s="18" t="s">
        <v>119</v>
      </c>
      <c r="C104" s="12" t="s">
        <v>10</v>
      </c>
      <c r="D104" s="11" t="s">
        <v>532</v>
      </c>
      <c r="E104" s="16">
        <v>2</v>
      </c>
      <c r="F104" s="26" t="s">
        <v>22</v>
      </c>
      <c r="G104" s="46">
        <v>2</v>
      </c>
    </row>
    <row r="105" spans="1:7" ht="25.5" x14ac:dyDescent="0.25">
      <c r="A105" s="10"/>
      <c r="B105" s="18" t="s">
        <v>120</v>
      </c>
      <c r="C105" s="12" t="s">
        <v>10</v>
      </c>
      <c r="D105" s="11" t="s">
        <v>532</v>
      </c>
      <c r="E105" s="16">
        <v>9</v>
      </c>
      <c r="F105" s="26" t="s">
        <v>22</v>
      </c>
      <c r="G105" s="46">
        <v>9</v>
      </c>
    </row>
    <row r="106" spans="1:7" ht="25.5" x14ac:dyDescent="0.25">
      <c r="A106" s="10"/>
      <c r="B106" s="18" t="s">
        <v>121</v>
      </c>
      <c r="C106" s="12" t="s">
        <v>10</v>
      </c>
      <c r="D106" s="11" t="s">
        <v>532</v>
      </c>
      <c r="E106" s="16">
        <v>111</v>
      </c>
      <c r="F106" s="26" t="s">
        <v>22</v>
      </c>
      <c r="G106" s="46">
        <v>111</v>
      </c>
    </row>
    <row r="107" spans="1:7" x14ac:dyDescent="0.25">
      <c r="A107" s="10"/>
      <c r="B107" s="18" t="s">
        <v>122</v>
      </c>
      <c r="C107" s="12" t="s">
        <v>10</v>
      </c>
      <c r="D107" s="11" t="s">
        <v>532</v>
      </c>
      <c r="E107" s="16">
        <v>2</v>
      </c>
      <c r="F107" s="26" t="s">
        <v>22</v>
      </c>
      <c r="G107" s="46">
        <v>2</v>
      </c>
    </row>
    <row r="108" spans="1:7" ht="25.5" x14ac:dyDescent="0.25">
      <c r="A108" s="10"/>
      <c r="B108" s="18" t="s">
        <v>123</v>
      </c>
      <c r="C108" s="12" t="s">
        <v>10</v>
      </c>
      <c r="D108" s="11" t="s">
        <v>532</v>
      </c>
      <c r="E108" s="16">
        <v>371</v>
      </c>
      <c r="F108" s="26" t="s">
        <v>22</v>
      </c>
      <c r="G108" s="46">
        <v>371</v>
      </c>
    </row>
    <row r="109" spans="1:7" ht="38.25" x14ac:dyDescent="0.25">
      <c r="A109" s="10"/>
      <c r="B109" s="18" t="s">
        <v>124</v>
      </c>
      <c r="C109" s="12" t="s">
        <v>10</v>
      </c>
      <c r="D109" s="11" t="s">
        <v>528</v>
      </c>
      <c r="E109" s="16">
        <v>1</v>
      </c>
      <c r="F109" s="16">
        <v>0</v>
      </c>
      <c r="G109" s="25">
        <v>1</v>
      </c>
    </row>
    <row r="110" spans="1:7" ht="51" x14ac:dyDescent="0.25">
      <c r="A110" s="10"/>
      <c r="B110" s="18" t="s">
        <v>125</v>
      </c>
      <c r="C110" s="12" t="s">
        <v>8</v>
      </c>
      <c r="D110" s="11" t="s">
        <v>526</v>
      </c>
      <c r="E110" s="16" t="s">
        <v>572</v>
      </c>
      <c r="F110" s="16">
        <v>0</v>
      </c>
      <c r="G110" s="25">
        <f>2.335+0.28+0.81</f>
        <v>3.4250000000000003</v>
      </c>
    </row>
    <row r="111" spans="1:7" ht="89.25" x14ac:dyDescent="0.25">
      <c r="A111" s="10"/>
      <c r="B111" s="18" t="s">
        <v>126</v>
      </c>
      <c r="C111" s="12" t="s">
        <v>8</v>
      </c>
      <c r="D111" s="11" t="s">
        <v>524</v>
      </c>
      <c r="E111" s="16" t="s">
        <v>573</v>
      </c>
      <c r="F111" s="16">
        <v>0</v>
      </c>
      <c r="G111" s="25">
        <f>1.753+0.785</f>
        <v>2.5379999999999998</v>
      </c>
    </row>
    <row r="112" spans="1:7" ht="76.5" x14ac:dyDescent="0.25">
      <c r="A112" s="10"/>
      <c r="B112" s="18" t="s">
        <v>127</v>
      </c>
      <c r="C112" s="12" t="s">
        <v>8</v>
      </c>
      <c r="D112" s="11" t="s">
        <v>524</v>
      </c>
      <c r="E112" s="17" t="s">
        <v>574</v>
      </c>
      <c r="F112" s="16">
        <v>3.4293999999999998</v>
      </c>
      <c r="G112" s="25">
        <f>1.207</f>
        <v>1.2070000000000001</v>
      </c>
    </row>
    <row r="113" spans="1:7" ht="25.5" x14ac:dyDescent="0.25">
      <c r="A113" s="10"/>
      <c r="B113" s="18" t="s">
        <v>128</v>
      </c>
      <c r="C113" s="12" t="s">
        <v>10</v>
      </c>
      <c r="D113" s="11" t="s">
        <v>524</v>
      </c>
      <c r="E113" s="16">
        <v>0</v>
      </c>
      <c r="F113" s="16">
        <v>0</v>
      </c>
      <c r="G113" s="25">
        <v>0</v>
      </c>
    </row>
    <row r="114" spans="1:7" ht="25.5" x14ac:dyDescent="0.25">
      <c r="A114" s="10"/>
      <c r="B114" s="18" t="s">
        <v>129</v>
      </c>
      <c r="C114" s="12" t="s">
        <v>10</v>
      </c>
      <c r="D114" s="11" t="s">
        <v>526</v>
      </c>
      <c r="E114" s="16" t="s">
        <v>575</v>
      </c>
      <c r="F114" s="16">
        <v>0</v>
      </c>
      <c r="G114" s="25">
        <v>49</v>
      </c>
    </row>
    <row r="115" spans="1:7" ht="25.5" x14ac:dyDescent="0.25">
      <c r="A115" s="10"/>
      <c r="B115" s="18" t="s">
        <v>130</v>
      </c>
      <c r="C115" s="12" t="s">
        <v>10</v>
      </c>
      <c r="D115" s="11" t="s">
        <v>528</v>
      </c>
      <c r="E115" s="42" t="s">
        <v>131</v>
      </c>
      <c r="F115" s="42">
        <v>0</v>
      </c>
      <c r="G115" s="25">
        <v>1</v>
      </c>
    </row>
    <row r="116" spans="1:7" x14ac:dyDescent="0.25">
      <c r="A116" s="78" t="s">
        <v>132</v>
      </c>
      <c r="B116" s="78"/>
      <c r="C116" s="78"/>
      <c r="D116" s="78"/>
      <c r="E116" s="24"/>
      <c r="F116" s="24"/>
      <c r="G116" s="24"/>
    </row>
    <row r="117" spans="1:7" x14ac:dyDescent="0.25">
      <c r="A117" s="10"/>
      <c r="B117" s="11" t="s">
        <v>133</v>
      </c>
      <c r="C117" s="12" t="s">
        <v>10</v>
      </c>
      <c r="D117" s="11" t="s">
        <v>134</v>
      </c>
      <c r="E117" s="13"/>
      <c r="F117" s="13"/>
      <c r="G117" s="27"/>
    </row>
    <row r="118" spans="1:7" x14ac:dyDescent="0.25">
      <c r="A118" s="10"/>
      <c r="B118" s="14" t="s">
        <v>135</v>
      </c>
      <c r="C118" s="12"/>
      <c r="D118" s="11"/>
      <c r="E118" s="16">
        <v>1988</v>
      </c>
      <c r="F118" s="16"/>
      <c r="G118" s="25">
        <f>E118</f>
        <v>1988</v>
      </c>
    </row>
    <row r="119" spans="1:7" x14ac:dyDescent="0.25">
      <c r="A119" s="10"/>
      <c r="B119" s="14" t="s">
        <v>136</v>
      </c>
      <c r="C119" s="12"/>
      <c r="D119" s="11"/>
      <c r="E119" s="16"/>
      <c r="F119" s="16">
        <v>446</v>
      </c>
      <c r="G119" s="25">
        <f>F119</f>
        <v>446</v>
      </c>
    </row>
    <row r="120" spans="1:7" x14ac:dyDescent="0.25">
      <c r="A120" s="10"/>
      <c r="B120" s="14" t="s">
        <v>137</v>
      </c>
      <c r="C120" s="12"/>
      <c r="D120" s="11"/>
      <c r="E120" s="16">
        <v>399</v>
      </c>
      <c r="F120" s="16"/>
      <c r="G120" s="25">
        <f>E120</f>
        <v>399</v>
      </c>
    </row>
    <row r="121" spans="1:7" x14ac:dyDescent="0.25">
      <c r="A121" s="10"/>
      <c r="B121" s="11" t="s">
        <v>138</v>
      </c>
      <c r="C121" s="12" t="s">
        <v>10</v>
      </c>
      <c r="D121" s="11" t="s">
        <v>139</v>
      </c>
      <c r="E121" s="13"/>
      <c r="F121" s="13"/>
      <c r="G121" s="27"/>
    </row>
    <row r="122" spans="1:7" x14ac:dyDescent="0.25">
      <c r="A122" s="10"/>
      <c r="B122" s="14" t="s">
        <v>140</v>
      </c>
      <c r="C122" s="12"/>
      <c r="D122" s="11"/>
      <c r="E122" s="16">
        <v>383</v>
      </c>
      <c r="F122" s="16"/>
      <c r="G122" s="25">
        <f>E122</f>
        <v>383</v>
      </c>
    </row>
    <row r="123" spans="1:7" x14ac:dyDescent="0.25">
      <c r="A123" s="10"/>
      <c r="B123" s="14" t="s">
        <v>141</v>
      </c>
      <c r="C123" s="12"/>
      <c r="D123" s="11"/>
      <c r="E123" s="16">
        <v>200</v>
      </c>
      <c r="F123" s="16"/>
      <c r="G123" s="25">
        <f>E123</f>
        <v>200</v>
      </c>
    </row>
    <row r="124" spans="1:7" x14ac:dyDescent="0.25">
      <c r="A124" s="10"/>
      <c r="B124" s="14" t="s">
        <v>142</v>
      </c>
      <c r="C124" s="12"/>
      <c r="D124" s="11"/>
      <c r="E124" s="16"/>
      <c r="F124" s="16">
        <v>253</v>
      </c>
      <c r="G124" s="25">
        <f>F124</f>
        <v>253</v>
      </c>
    </row>
    <row r="125" spans="1:7" x14ac:dyDescent="0.25">
      <c r="A125" s="10"/>
      <c r="B125" s="14" t="s">
        <v>143</v>
      </c>
      <c r="C125" s="12"/>
      <c r="D125" s="11"/>
      <c r="E125" s="16"/>
      <c r="F125" s="16">
        <v>196</v>
      </c>
      <c r="G125" s="25">
        <f>F125</f>
        <v>196</v>
      </c>
    </row>
    <row r="126" spans="1:7" x14ac:dyDescent="0.25">
      <c r="A126" s="10"/>
      <c r="B126" s="14" t="s">
        <v>144</v>
      </c>
      <c r="C126" s="12"/>
      <c r="D126" s="11"/>
      <c r="E126" s="16">
        <v>114</v>
      </c>
      <c r="F126" s="16"/>
      <c r="G126" s="25">
        <f>E126</f>
        <v>114</v>
      </c>
    </row>
    <row r="127" spans="1:7" x14ac:dyDescent="0.25">
      <c r="A127" s="10"/>
      <c r="B127" s="14" t="s">
        <v>145</v>
      </c>
      <c r="C127" s="12"/>
      <c r="D127" s="11"/>
      <c r="E127" s="16">
        <v>135</v>
      </c>
      <c r="F127" s="16"/>
      <c r="G127" s="25">
        <f>E127</f>
        <v>135</v>
      </c>
    </row>
    <row r="128" spans="1:7" x14ac:dyDescent="0.25">
      <c r="A128" s="10"/>
      <c r="B128" s="14" t="s">
        <v>137</v>
      </c>
      <c r="C128" s="12"/>
      <c r="D128" s="11"/>
      <c r="E128" s="16">
        <v>49</v>
      </c>
      <c r="F128" s="16"/>
      <c r="G128" s="25">
        <f>E128</f>
        <v>49</v>
      </c>
    </row>
    <row r="129" spans="1:7" x14ac:dyDescent="0.25">
      <c r="A129" s="10"/>
      <c r="B129" s="14" t="s">
        <v>146</v>
      </c>
      <c r="C129" s="12"/>
      <c r="D129" s="11"/>
      <c r="E129" s="16">
        <v>34</v>
      </c>
      <c r="F129" s="16"/>
      <c r="G129" s="25">
        <f>E129</f>
        <v>34</v>
      </c>
    </row>
    <row r="130" spans="1:7" x14ac:dyDescent="0.25">
      <c r="A130" s="10"/>
      <c r="B130" s="14" t="s">
        <v>135</v>
      </c>
      <c r="C130" s="12"/>
      <c r="D130" s="11"/>
      <c r="E130" s="16">
        <v>96</v>
      </c>
      <c r="F130" s="16"/>
      <c r="G130" s="25">
        <f>E130</f>
        <v>96</v>
      </c>
    </row>
    <row r="131" spans="1:7" x14ac:dyDescent="0.25">
      <c r="A131" s="56"/>
      <c r="B131" s="14" t="s">
        <v>597</v>
      </c>
      <c r="C131" s="58"/>
      <c r="D131" s="57"/>
      <c r="E131" s="54"/>
      <c r="F131" s="54">
        <v>6</v>
      </c>
      <c r="G131" s="55">
        <f>F131</f>
        <v>6</v>
      </c>
    </row>
    <row r="132" spans="1:7" x14ac:dyDescent="0.25">
      <c r="A132" s="47"/>
      <c r="B132" s="14" t="s">
        <v>593</v>
      </c>
      <c r="C132" s="49"/>
      <c r="D132" s="48"/>
      <c r="E132" s="50"/>
      <c r="F132" s="50">
        <v>3</v>
      </c>
      <c r="G132" s="46">
        <f>F132</f>
        <v>3</v>
      </c>
    </row>
    <row r="133" spans="1:7" ht="25.5" x14ac:dyDescent="0.25">
      <c r="A133" s="10"/>
      <c r="B133" s="11" t="s">
        <v>147</v>
      </c>
      <c r="C133" s="12" t="s">
        <v>10</v>
      </c>
      <c r="D133" s="11" t="s">
        <v>533</v>
      </c>
      <c r="E133" s="16">
        <v>6</v>
      </c>
      <c r="F133" s="16">
        <v>4</v>
      </c>
      <c r="G133" s="25">
        <f>E133+F133</f>
        <v>10</v>
      </c>
    </row>
    <row r="134" spans="1:7" ht="25.5" x14ac:dyDescent="0.25">
      <c r="A134" s="10"/>
      <c r="B134" s="11" t="s">
        <v>148</v>
      </c>
      <c r="C134" s="12" t="s">
        <v>10</v>
      </c>
      <c r="D134" s="11" t="s">
        <v>149</v>
      </c>
      <c r="E134" s="13"/>
      <c r="F134" s="13"/>
      <c r="G134" s="27"/>
    </row>
    <row r="135" spans="1:7" x14ac:dyDescent="0.25">
      <c r="A135" s="10"/>
      <c r="B135" s="14" t="s">
        <v>150</v>
      </c>
      <c r="C135" s="12"/>
      <c r="D135" s="11"/>
      <c r="E135" s="16">
        <v>564</v>
      </c>
      <c r="F135" s="16"/>
      <c r="G135" s="25">
        <f>E135</f>
        <v>564</v>
      </c>
    </row>
    <row r="136" spans="1:7" x14ac:dyDescent="0.25">
      <c r="A136" s="10"/>
      <c r="B136" s="14" t="s">
        <v>151</v>
      </c>
      <c r="C136" s="12"/>
      <c r="D136" s="11"/>
      <c r="E136" s="16"/>
      <c r="F136" s="16">
        <v>142</v>
      </c>
      <c r="G136" s="25">
        <f>F136</f>
        <v>142</v>
      </c>
    </row>
    <row r="137" spans="1:7" x14ac:dyDescent="0.25">
      <c r="A137" s="10"/>
      <c r="B137" s="14" t="s">
        <v>152</v>
      </c>
      <c r="C137" s="12"/>
      <c r="D137" s="11"/>
      <c r="E137" s="16">
        <v>504</v>
      </c>
      <c r="F137" s="16"/>
      <c r="G137" s="25">
        <f>E137</f>
        <v>504</v>
      </c>
    </row>
    <row r="138" spans="1:7" ht="25.5" x14ac:dyDescent="0.25">
      <c r="A138" s="10"/>
      <c r="B138" s="11" t="s">
        <v>153</v>
      </c>
      <c r="C138" s="12" t="s">
        <v>10</v>
      </c>
      <c r="D138" s="11" t="s">
        <v>533</v>
      </c>
      <c r="E138" s="16">
        <v>1</v>
      </c>
      <c r="F138" s="16">
        <v>0</v>
      </c>
      <c r="G138" s="25">
        <f t="shared" ref="G138:G143" si="6">E138+F138</f>
        <v>1</v>
      </c>
    </row>
    <row r="139" spans="1:7" ht="63.75" x14ac:dyDescent="0.25">
      <c r="A139" s="10"/>
      <c r="B139" s="11" t="s">
        <v>154</v>
      </c>
      <c r="C139" s="12" t="s">
        <v>10</v>
      </c>
      <c r="D139" s="11" t="s">
        <v>533</v>
      </c>
      <c r="E139" s="16">
        <v>244</v>
      </c>
      <c r="F139" s="16">
        <v>29</v>
      </c>
      <c r="G139" s="25">
        <f t="shared" si="6"/>
        <v>273</v>
      </c>
    </row>
    <row r="140" spans="1:7" x14ac:dyDescent="0.25">
      <c r="A140" s="10"/>
      <c r="B140" s="11" t="s">
        <v>138</v>
      </c>
      <c r="C140" s="12" t="s">
        <v>10</v>
      </c>
      <c r="D140" s="11" t="s">
        <v>139</v>
      </c>
      <c r="E140" s="16">
        <f>SUM(E141:E143)</f>
        <v>1123</v>
      </c>
      <c r="F140" s="50">
        <f>SUM(F141:F143)</f>
        <v>533</v>
      </c>
      <c r="G140" s="46">
        <f t="shared" si="6"/>
        <v>1656</v>
      </c>
    </row>
    <row r="141" spans="1:7" ht="25.5" x14ac:dyDescent="0.25">
      <c r="A141" s="10"/>
      <c r="B141" s="14" t="s">
        <v>155</v>
      </c>
      <c r="C141" s="12"/>
      <c r="D141" s="11"/>
      <c r="E141" s="16">
        <v>681</v>
      </c>
      <c r="F141" s="16">
        <v>451</v>
      </c>
      <c r="G141" s="46">
        <f t="shared" si="6"/>
        <v>1132</v>
      </c>
    </row>
    <row r="142" spans="1:7" ht="25.5" x14ac:dyDescent="0.25">
      <c r="A142" s="10"/>
      <c r="B142" s="14" t="s">
        <v>156</v>
      </c>
      <c r="C142" s="12"/>
      <c r="D142" s="11"/>
      <c r="E142" s="16">
        <v>386</v>
      </c>
      <c r="F142" s="16">
        <v>41</v>
      </c>
      <c r="G142" s="46">
        <f t="shared" si="6"/>
        <v>427</v>
      </c>
    </row>
    <row r="143" spans="1:7" x14ac:dyDescent="0.25">
      <c r="A143" s="10"/>
      <c r="B143" s="14" t="s">
        <v>157</v>
      </c>
      <c r="C143" s="12"/>
      <c r="D143" s="11"/>
      <c r="E143" s="16">
        <v>56</v>
      </c>
      <c r="F143" s="16">
        <v>41</v>
      </c>
      <c r="G143" s="46">
        <f t="shared" si="6"/>
        <v>97</v>
      </c>
    </row>
    <row r="144" spans="1:7" x14ac:dyDescent="0.25">
      <c r="A144" s="85"/>
      <c r="B144" s="86" t="s">
        <v>158</v>
      </c>
      <c r="C144" s="87" t="s">
        <v>10</v>
      </c>
      <c r="D144" s="86" t="s">
        <v>134</v>
      </c>
      <c r="E144" s="16" t="s">
        <v>599</v>
      </c>
      <c r="F144" s="80"/>
      <c r="G144" s="81">
        <v>1038</v>
      </c>
    </row>
    <row r="145" spans="1:7" x14ac:dyDescent="0.25">
      <c r="A145" s="85"/>
      <c r="B145" s="86"/>
      <c r="C145" s="87"/>
      <c r="D145" s="86"/>
      <c r="E145" s="16" t="s">
        <v>594</v>
      </c>
      <c r="F145" s="80"/>
      <c r="G145" s="81"/>
    </row>
    <row r="146" spans="1:7" ht="191.25" x14ac:dyDescent="0.25">
      <c r="A146" s="10"/>
      <c r="B146" s="11" t="s">
        <v>159</v>
      </c>
      <c r="C146" s="12" t="s">
        <v>160</v>
      </c>
      <c r="D146" s="11" t="s">
        <v>161</v>
      </c>
      <c r="E146" s="16" t="s">
        <v>484</v>
      </c>
      <c r="F146" s="16" t="s">
        <v>522</v>
      </c>
      <c r="G146" s="25">
        <v>25</v>
      </c>
    </row>
    <row r="147" spans="1:7" ht="114.75" x14ac:dyDescent="0.25">
      <c r="A147" s="10"/>
      <c r="B147" s="11" t="s">
        <v>162</v>
      </c>
      <c r="C147" s="12" t="s">
        <v>160</v>
      </c>
      <c r="D147" s="11" t="s">
        <v>152</v>
      </c>
      <c r="E147" s="50" t="s">
        <v>600</v>
      </c>
      <c r="F147" s="50" t="s">
        <v>59</v>
      </c>
      <c r="G147" s="46">
        <v>22</v>
      </c>
    </row>
    <row r="148" spans="1:7" ht="25.5" x14ac:dyDescent="0.25">
      <c r="A148" s="10"/>
      <c r="B148" s="11" t="s">
        <v>163</v>
      </c>
      <c r="C148" s="12" t="s">
        <v>10</v>
      </c>
      <c r="D148" s="11" t="s">
        <v>164</v>
      </c>
      <c r="E148" s="13"/>
      <c r="F148" s="13"/>
      <c r="G148" s="27"/>
    </row>
    <row r="149" spans="1:7" x14ac:dyDescent="0.25">
      <c r="A149" s="10"/>
      <c r="B149" s="14" t="s">
        <v>165</v>
      </c>
      <c r="C149" s="12"/>
      <c r="D149" s="11"/>
      <c r="E149" s="16">
        <v>40</v>
      </c>
      <c r="F149" s="16">
        <v>20</v>
      </c>
      <c r="G149" s="25">
        <f>E149+F149</f>
        <v>60</v>
      </c>
    </row>
    <row r="150" spans="1:7" x14ac:dyDescent="0.25">
      <c r="A150" s="10"/>
      <c r="B150" s="14" t="s">
        <v>166</v>
      </c>
      <c r="C150" s="12"/>
      <c r="D150" s="11"/>
      <c r="E150" s="16">
        <v>51</v>
      </c>
      <c r="F150" s="16">
        <v>33</v>
      </c>
      <c r="G150" s="46">
        <f t="shared" ref="G150:G152" si="7">E150+F150</f>
        <v>84</v>
      </c>
    </row>
    <row r="151" spans="1:7" x14ac:dyDescent="0.25">
      <c r="A151" s="10"/>
      <c r="B151" s="14" t="s">
        <v>167</v>
      </c>
      <c r="C151" s="12"/>
      <c r="D151" s="11"/>
      <c r="E151" s="16">
        <v>23</v>
      </c>
      <c r="F151" s="16">
        <v>0</v>
      </c>
      <c r="G151" s="46">
        <f t="shared" si="7"/>
        <v>23</v>
      </c>
    </row>
    <row r="152" spans="1:7" x14ac:dyDescent="0.25">
      <c r="A152" s="10"/>
      <c r="B152" s="14" t="s">
        <v>168</v>
      </c>
      <c r="C152" s="12"/>
      <c r="D152" s="11"/>
      <c r="E152" s="16">
        <v>479</v>
      </c>
      <c r="F152" s="16">
        <v>280</v>
      </c>
      <c r="G152" s="46">
        <f t="shared" si="7"/>
        <v>759</v>
      </c>
    </row>
    <row r="153" spans="1:7" ht="38.25" x14ac:dyDescent="0.25">
      <c r="A153" s="10"/>
      <c r="B153" s="11" t="s">
        <v>169</v>
      </c>
      <c r="C153" s="12" t="s">
        <v>10</v>
      </c>
      <c r="D153" s="11" t="s">
        <v>170</v>
      </c>
      <c r="E153" s="16">
        <v>29</v>
      </c>
      <c r="F153" s="16">
        <v>12</v>
      </c>
      <c r="G153" s="25">
        <f>E153+F153</f>
        <v>41</v>
      </c>
    </row>
    <row r="154" spans="1:7" ht="38.25" x14ac:dyDescent="0.25">
      <c r="A154" s="10"/>
      <c r="B154" s="11" t="s">
        <v>171</v>
      </c>
      <c r="C154" s="12" t="s">
        <v>10</v>
      </c>
      <c r="D154" s="11" t="s">
        <v>161</v>
      </c>
      <c r="E154" s="16">
        <v>13</v>
      </c>
      <c r="F154" s="16">
        <v>3</v>
      </c>
      <c r="G154" s="46">
        <f>E154+F154</f>
        <v>16</v>
      </c>
    </row>
    <row r="155" spans="1:7" ht="25.5" x14ac:dyDescent="0.25">
      <c r="A155" s="10"/>
      <c r="B155" s="11" t="s">
        <v>172</v>
      </c>
      <c r="C155" s="12" t="s">
        <v>10</v>
      </c>
      <c r="D155" s="11" t="s">
        <v>533</v>
      </c>
      <c r="E155" s="16">
        <v>0</v>
      </c>
      <c r="F155" s="16">
        <v>0</v>
      </c>
      <c r="G155" s="25">
        <v>0</v>
      </c>
    </row>
    <row r="156" spans="1:7" ht="25.5" x14ac:dyDescent="0.25">
      <c r="A156" s="10"/>
      <c r="B156" s="11" t="s">
        <v>173</v>
      </c>
      <c r="C156" s="12" t="s">
        <v>10</v>
      </c>
      <c r="D156" s="11" t="s">
        <v>533</v>
      </c>
      <c r="E156" s="16">
        <v>1</v>
      </c>
      <c r="F156" s="16">
        <v>8</v>
      </c>
      <c r="G156" s="46">
        <v>9</v>
      </c>
    </row>
    <row r="157" spans="1:7" x14ac:dyDescent="0.25">
      <c r="A157" s="10"/>
      <c r="B157" s="14" t="s">
        <v>174</v>
      </c>
      <c r="C157" s="12"/>
      <c r="D157" s="11"/>
      <c r="E157" s="68">
        <v>0</v>
      </c>
      <c r="F157" s="16">
        <v>1</v>
      </c>
      <c r="G157" s="46">
        <v>1</v>
      </c>
    </row>
    <row r="158" spans="1:7" x14ac:dyDescent="0.25">
      <c r="A158" s="10"/>
      <c r="B158" s="14" t="s">
        <v>175</v>
      </c>
      <c r="C158" s="12"/>
      <c r="D158" s="11"/>
      <c r="E158" s="68">
        <v>0</v>
      </c>
      <c r="F158" s="16">
        <v>0</v>
      </c>
      <c r="G158" s="25">
        <v>0</v>
      </c>
    </row>
    <row r="159" spans="1:7" ht="102" x14ac:dyDescent="0.25">
      <c r="A159" s="10"/>
      <c r="B159" s="14" t="s">
        <v>176</v>
      </c>
      <c r="C159" s="12"/>
      <c r="D159" s="11"/>
      <c r="E159" s="68" t="s">
        <v>598</v>
      </c>
      <c r="F159" s="16" t="s">
        <v>585</v>
      </c>
      <c r="G159" s="25">
        <v>8</v>
      </c>
    </row>
    <row r="160" spans="1:7" ht="25.5" x14ac:dyDescent="0.25">
      <c r="A160" s="10"/>
      <c r="B160" s="11" t="s">
        <v>177</v>
      </c>
      <c r="C160" s="12" t="s">
        <v>10</v>
      </c>
      <c r="D160" s="11" t="s">
        <v>534</v>
      </c>
      <c r="E160" s="16">
        <v>3</v>
      </c>
      <c r="F160" s="16">
        <v>0</v>
      </c>
      <c r="G160" s="25">
        <v>3</v>
      </c>
    </row>
    <row r="161" spans="1:7" x14ac:dyDescent="0.25">
      <c r="A161" s="85"/>
      <c r="B161" s="86" t="s">
        <v>178</v>
      </c>
      <c r="C161" s="87" t="s">
        <v>10</v>
      </c>
      <c r="D161" s="86" t="s">
        <v>134</v>
      </c>
      <c r="E161" s="16" t="s">
        <v>551</v>
      </c>
      <c r="F161" s="80" t="s">
        <v>586</v>
      </c>
      <c r="G161" s="81">
        <f>53+30+19</f>
        <v>102</v>
      </c>
    </row>
    <row r="162" spans="1:7" x14ac:dyDescent="0.25">
      <c r="A162" s="85"/>
      <c r="B162" s="86"/>
      <c r="C162" s="87"/>
      <c r="D162" s="86"/>
      <c r="E162" s="16" t="s">
        <v>587</v>
      </c>
      <c r="F162" s="80"/>
      <c r="G162" s="81"/>
    </row>
    <row r="163" spans="1:7" ht="127.5" x14ac:dyDescent="0.25">
      <c r="A163" s="10"/>
      <c r="B163" s="11" t="s">
        <v>179</v>
      </c>
      <c r="C163" s="12" t="s">
        <v>10</v>
      </c>
      <c r="D163" s="11" t="s">
        <v>534</v>
      </c>
      <c r="E163" s="16" t="s">
        <v>588</v>
      </c>
      <c r="F163" s="16" t="s">
        <v>523</v>
      </c>
      <c r="G163" s="25">
        <v>21</v>
      </c>
    </row>
    <row r="164" spans="1:7" ht="25.5" x14ac:dyDescent="0.25">
      <c r="A164" s="10"/>
      <c r="B164" s="11" t="s">
        <v>180</v>
      </c>
      <c r="C164" s="12" t="s">
        <v>160</v>
      </c>
      <c r="D164" s="11" t="s">
        <v>533</v>
      </c>
      <c r="E164" s="16" t="s">
        <v>589</v>
      </c>
      <c r="F164" s="16" t="s">
        <v>590</v>
      </c>
      <c r="G164" s="25">
        <v>2</v>
      </c>
    </row>
    <row r="165" spans="1:7" ht="25.5" x14ac:dyDescent="0.25">
      <c r="A165" s="10"/>
      <c r="B165" s="11" t="s">
        <v>181</v>
      </c>
      <c r="C165" s="12" t="s">
        <v>10</v>
      </c>
      <c r="D165" s="11" t="s">
        <v>533</v>
      </c>
      <c r="E165" s="16">
        <v>94</v>
      </c>
      <c r="F165" s="16">
        <v>13</v>
      </c>
      <c r="G165" s="46">
        <f>E165+F165</f>
        <v>107</v>
      </c>
    </row>
    <row r="166" spans="1:7" ht="38.25" x14ac:dyDescent="0.25">
      <c r="A166" s="10"/>
      <c r="B166" s="11" t="s">
        <v>182</v>
      </c>
      <c r="C166" s="12" t="s">
        <v>10</v>
      </c>
      <c r="D166" s="11" t="s">
        <v>534</v>
      </c>
      <c r="E166" s="16" t="s">
        <v>485</v>
      </c>
      <c r="F166" s="16">
        <v>1</v>
      </c>
      <c r="G166" s="25">
        <v>8</v>
      </c>
    </row>
    <row r="167" spans="1:7" ht="25.5" x14ac:dyDescent="0.25">
      <c r="A167" s="10"/>
      <c r="B167" s="11" t="s">
        <v>183</v>
      </c>
      <c r="C167" s="12" t="s">
        <v>160</v>
      </c>
      <c r="D167" s="11" t="s">
        <v>533</v>
      </c>
      <c r="E167" s="16">
        <v>0</v>
      </c>
      <c r="F167" s="50">
        <v>0</v>
      </c>
      <c r="G167" s="46">
        <v>0</v>
      </c>
    </row>
    <row r="168" spans="1:7" x14ac:dyDescent="0.25">
      <c r="A168" s="78" t="s">
        <v>184</v>
      </c>
      <c r="B168" s="78"/>
      <c r="C168" s="78"/>
      <c r="D168" s="78"/>
      <c r="E168" s="24"/>
      <c r="F168" s="24"/>
      <c r="G168" s="24"/>
    </row>
    <row r="169" spans="1:7" x14ac:dyDescent="0.25">
      <c r="A169" s="10"/>
      <c r="B169" s="11" t="s">
        <v>185</v>
      </c>
      <c r="C169" s="12" t="s">
        <v>10</v>
      </c>
      <c r="D169" s="11" t="s">
        <v>535</v>
      </c>
      <c r="E169" s="16">
        <v>42</v>
      </c>
      <c r="F169" s="16">
        <v>26</v>
      </c>
      <c r="G169" s="25">
        <f>E169+F169</f>
        <v>68</v>
      </c>
    </row>
    <row r="170" spans="1:7" x14ac:dyDescent="0.25">
      <c r="A170" s="10"/>
      <c r="B170" s="11" t="s">
        <v>186</v>
      </c>
      <c r="C170" s="12" t="s">
        <v>10</v>
      </c>
      <c r="D170" s="29" t="s">
        <v>535</v>
      </c>
      <c r="E170" s="16">
        <v>37</v>
      </c>
      <c r="F170" s="16">
        <v>66</v>
      </c>
      <c r="G170" s="46">
        <f t="shared" ref="G170:G175" si="8">E170+F170</f>
        <v>103</v>
      </c>
    </row>
    <row r="171" spans="1:7" ht="25.5" x14ac:dyDescent="0.25">
      <c r="A171" s="10"/>
      <c r="B171" s="11" t="s">
        <v>187</v>
      </c>
      <c r="C171" s="12" t="s">
        <v>10</v>
      </c>
      <c r="D171" s="29" t="s">
        <v>535</v>
      </c>
      <c r="E171" s="16">
        <v>0</v>
      </c>
      <c r="F171" s="16">
        <v>0</v>
      </c>
      <c r="G171" s="46">
        <f t="shared" si="8"/>
        <v>0</v>
      </c>
    </row>
    <row r="172" spans="1:7" ht="25.5" x14ac:dyDescent="0.25">
      <c r="A172" s="10"/>
      <c r="B172" s="11" t="s">
        <v>188</v>
      </c>
      <c r="C172" s="12" t="s">
        <v>10</v>
      </c>
      <c r="D172" s="29" t="s">
        <v>535</v>
      </c>
      <c r="E172" s="16">
        <v>0</v>
      </c>
      <c r="F172" s="16">
        <v>0</v>
      </c>
      <c r="G172" s="46">
        <f t="shared" si="8"/>
        <v>0</v>
      </c>
    </row>
    <row r="173" spans="1:7" ht="25.5" x14ac:dyDescent="0.25">
      <c r="A173" s="10"/>
      <c r="B173" s="11" t="s">
        <v>189</v>
      </c>
      <c r="C173" s="12" t="s">
        <v>10</v>
      </c>
      <c r="D173" s="29" t="s">
        <v>535</v>
      </c>
      <c r="E173" s="16">
        <v>0</v>
      </c>
      <c r="F173" s="16">
        <v>0</v>
      </c>
      <c r="G173" s="46">
        <f t="shared" si="8"/>
        <v>0</v>
      </c>
    </row>
    <row r="174" spans="1:7" x14ac:dyDescent="0.25">
      <c r="A174" s="10"/>
      <c r="B174" s="11" t="s">
        <v>190</v>
      </c>
      <c r="C174" s="12" t="s">
        <v>10</v>
      </c>
      <c r="D174" s="29" t="s">
        <v>535</v>
      </c>
      <c r="E174" s="16">
        <v>1</v>
      </c>
      <c r="F174" s="16">
        <v>0</v>
      </c>
      <c r="G174" s="46">
        <f t="shared" si="8"/>
        <v>1</v>
      </c>
    </row>
    <row r="175" spans="1:7" ht="25.5" x14ac:dyDescent="0.25">
      <c r="A175" s="10"/>
      <c r="B175" s="11" t="s">
        <v>191</v>
      </c>
      <c r="C175" s="12" t="s">
        <v>10</v>
      </c>
      <c r="D175" s="11" t="s">
        <v>512</v>
      </c>
      <c r="E175" s="16">
        <v>15</v>
      </c>
      <c r="F175" s="16">
        <v>8</v>
      </c>
      <c r="G175" s="46">
        <f t="shared" si="8"/>
        <v>23</v>
      </c>
    </row>
    <row r="176" spans="1:7" ht="114.75" x14ac:dyDescent="0.25">
      <c r="A176" s="10"/>
      <c r="B176" s="11" t="s">
        <v>192</v>
      </c>
      <c r="C176" s="12" t="s">
        <v>193</v>
      </c>
      <c r="D176" s="11" t="s">
        <v>194</v>
      </c>
      <c r="E176" s="16">
        <v>28</v>
      </c>
      <c r="F176" s="16" t="s">
        <v>569</v>
      </c>
      <c r="G176" s="46">
        <f>28+6</f>
        <v>34</v>
      </c>
    </row>
    <row r="177" spans="1:7" ht="38.25" x14ac:dyDescent="0.25">
      <c r="A177" s="10"/>
      <c r="B177" s="11" t="s">
        <v>195</v>
      </c>
      <c r="C177" s="12" t="s">
        <v>10</v>
      </c>
      <c r="D177" s="11" t="s">
        <v>196</v>
      </c>
      <c r="E177" s="16">
        <v>7</v>
      </c>
      <c r="F177" s="16" t="s">
        <v>570</v>
      </c>
      <c r="G177" s="46">
        <v>10</v>
      </c>
    </row>
    <row r="178" spans="1:7" ht="25.5" x14ac:dyDescent="0.25">
      <c r="A178" s="10"/>
      <c r="B178" s="11" t="s">
        <v>197</v>
      </c>
      <c r="C178" s="12" t="s">
        <v>10</v>
      </c>
      <c r="D178" s="11" t="s">
        <v>194</v>
      </c>
      <c r="E178" s="16">
        <v>1</v>
      </c>
      <c r="F178" s="16">
        <v>0</v>
      </c>
      <c r="G178" s="46">
        <v>1</v>
      </c>
    </row>
    <row r="179" spans="1:7" x14ac:dyDescent="0.25">
      <c r="A179" s="78" t="s">
        <v>198</v>
      </c>
      <c r="B179" s="78"/>
      <c r="C179" s="78"/>
      <c r="D179" s="78"/>
      <c r="E179" s="24"/>
      <c r="F179" s="24"/>
      <c r="G179" s="24"/>
    </row>
    <row r="180" spans="1:7" ht="25.5" x14ac:dyDescent="0.25">
      <c r="A180" s="10"/>
      <c r="B180" s="11" t="s">
        <v>199</v>
      </c>
      <c r="C180" s="12" t="s">
        <v>10</v>
      </c>
      <c r="D180" s="11" t="s">
        <v>536</v>
      </c>
      <c r="E180" s="13"/>
      <c r="F180" s="13"/>
      <c r="G180" s="27"/>
    </row>
    <row r="181" spans="1:7" ht="25.5" x14ac:dyDescent="0.25">
      <c r="A181" s="10"/>
      <c r="B181" s="14" t="s">
        <v>200</v>
      </c>
      <c r="C181" s="12"/>
      <c r="D181" s="11"/>
      <c r="E181" s="16" t="s">
        <v>201</v>
      </c>
      <c r="F181" s="16">
        <v>0</v>
      </c>
      <c r="G181" s="25">
        <v>1</v>
      </c>
    </row>
    <row r="182" spans="1:7" ht="25.5" x14ac:dyDescent="0.25">
      <c r="A182" s="10"/>
      <c r="B182" s="14" t="s">
        <v>202</v>
      </c>
      <c r="C182" s="12"/>
      <c r="D182" s="11"/>
      <c r="E182" s="16">
        <v>0</v>
      </c>
      <c r="F182" s="16" t="s">
        <v>203</v>
      </c>
      <c r="G182" s="25">
        <v>1</v>
      </c>
    </row>
    <row r="183" spans="1:7" ht="38.25" x14ac:dyDescent="0.25">
      <c r="A183" s="10"/>
      <c r="B183" s="14" t="s">
        <v>204</v>
      </c>
      <c r="C183" s="12"/>
      <c r="D183" s="11"/>
      <c r="E183" s="16" t="s">
        <v>205</v>
      </c>
      <c r="F183" s="16" t="s">
        <v>206</v>
      </c>
      <c r="G183" s="25">
        <v>3</v>
      </c>
    </row>
    <row r="184" spans="1:7" ht="51" x14ac:dyDescent="0.25">
      <c r="A184" s="10"/>
      <c r="B184" s="14" t="s">
        <v>207</v>
      </c>
      <c r="C184" s="12"/>
      <c r="D184" s="11"/>
      <c r="E184" s="16">
        <v>0</v>
      </c>
      <c r="F184" s="16" t="s">
        <v>208</v>
      </c>
      <c r="G184" s="25">
        <v>4</v>
      </c>
    </row>
    <row r="185" spans="1:7" ht="76.5" x14ac:dyDescent="0.25">
      <c r="A185" s="10"/>
      <c r="B185" s="14" t="s">
        <v>209</v>
      </c>
      <c r="C185" s="12"/>
      <c r="D185" s="11"/>
      <c r="E185" s="16" t="s">
        <v>210</v>
      </c>
      <c r="F185" s="16" t="s">
        <v>211</v>
      </c>
      <c r="G185" s="25">
        <v>11</v>
      </c>
    </row>
    <row r="186" spans="1:7" ht="25.5" x14ac:dyDescent="0.25">
      <c r="A186" s="10"/>
      <c r="B186" s="14" t="s">
        <v>212</v>
      </c>
      <c r="C186" s="12"/>
      <c r="D186" s="11"/>
      <c r="E186" s="16" t="s">
        <v>213</v>
      </c>
      <c r="F186" s="16" t="s">
        <v>214</v>
      </c>
      <c r="G186" s="25">
        <v>4</v>
      </c>
    </row>
    <row r="187" spans="1:7" ht="51" x14ac:dyDescent="0.25">
      <c r="A187" s="10"/>
      <c r="B187" s="14" t="s">
        <v>215</v>
      </c>
      <c r="C187" s="12"/>
      <c r="D187" s="11"/>
      <c r="E187" s="16" t="s">
        <v>216</v>
      </c>
      <c r="F187" s="16" t="s">
        <v>217</v>
      </c>
      <c r="G187" s="25">
        <v>4</v>
      </c>
    </row>
    <row r="188" spans="1:7" ht="25.5" x14ac:dyDescent="0.25">
      <c r="A188" s="10"/>
      <c r="B188" s="14" t="s">
        <v>218</v>
      </c>
      <c r="C188" s="12"/>
      <c r="D188" s="11"/>
      <c r="E188" s="16" t="s">
        <v>219</v>
      </c>
      <c r="F188" s="16" t="s">
        <v>203</v>
      </c>
      <c r="G188" s="25">
        <v>2</v>
      </c>
    </row>
    <row r="189" spans="1:7" ht="102" x14ac:dyDescent="0.25">
      <c r="A189" s="10"/>
      <c r="B189" s="14" t="s">
        <v>220</v>
      </c>
      <c r="C189" s="12"/>
      <c r="D189" s="11"/>
      <c r="E189" s="16" t="s">
        <v>488</v>
      </c>
      <c r="F189" s="16" t="s">
        <v>221</v>
      </c>
      <c r="G189" s="25">
        <v>7</v>
      </c>
    </row>
    <row r="190" spans="1:7" ht="38.25" x14ac:dyDescent="0.25">
      <c r="A190" s="10"/>
      <c r="B190" s="14" t="s">
        <v>222</v>
      </c>
      <c r="C190" s="12"/>
      <c r="D190" s="11"/>
      <c r="E190" s="16">
        <v>3</v>
      </c>
      <c r="F190" s="16" t="s">
        <v>223</v>
      </c>
      <c r="G190" s="25">
        <v>5</v>
      </c>
    </row>
    <row r="191" spans="1:7" ht="38.25" x14ac:dyDescent="0.25">
      <c r="A191" s="10"/>
      <c r="B191" s="14" t="s">
        <v>224</v>
      </c>
      <c r="C191" s="12"/>
      <c r="D191" s="11"/>
      <c r="E191" s="16" t="s">
        <v>489</v>
      </c>
      <c r="F191" s="16" t="s">
        <v>225</v>
      </c>
      <c r="G191" s="25">
        <v>2</v>
      </c>
    </row>
    <row r="192" spans="1:7" x14ac:dyDescent="0.25">
      <c r="A192" s="10"/>
      <c r="B192" s="18" t="s">
        <v>226</v>
      </c>
      <c r="C192" s="12" t="s">
        <v>10</v>
      </c>
      <c r="D192" s="11" t="s">
        <v>536</v>
      </c>
      <c r="E192" s="16">
        <f>E193+E194</f>
        <v>19</v>
      </c>
      <c r="F192" s="50">
        <f>F193+F194</f>
        <v>17</v>
      </c>
      <c r="G192" s="46">
        <f>E192+F192</f>
        <v>36</v>
      </c>
    </row>
    <row r="193" spans="1:7" x14ac:dyDescent="0.25">
      <c r="A193" s="10"/>
      <c r="B193" s="14" t="s">
        <v>227</v>
      </c>
      <c r="C193" s="12"/>
      <c r="D193" s="11"/>
      <c r="E193" s="16">
        <v>6</v>
      </c>
      <c r="F193" s="16">
        <v>14</v>
      </c>
      <c r="G193" s="25">
        <f>E193+F193</f>
        <v>20</v>
      </c>
    </row>
    <row r="194" spans="1:7" x14ac:dyDescent="0.25">
      <c r="A194" s="10"/>
      <c r="B194" s="14" t="s">
        <v>228</v>
      </c>
      <c r="C194" s="12"/>
      <c r="D194" s="11"/>
      <c r="E194" s="16">
        <v>13</v>
      </c>
      <c r="F194" s="16">
        <v>3</v>
      </c>
      <c r="G194" s="46">
        <f>E194+F194</f>
        <v>16</v>
      </c>
    </row>
    <row r="195" spans="1:7" ht="25.5" x14ac:dyDescent="0.25">
      <c r="A195" s="10"/>
      <c r="B195" s="18" t="s">
        <v>229</v>
      </c>
      <c r="C195" s="12" t="s">
        <v>10</v>
      </c>
      <c r="D195" s="11" t="s">
        <v>536</v>
      </c>
      <c r="E195" s="16">
        <v>2000</v>
      </c>
      <c r="F195" s="16">
        <v>2660</v>
      </c>
      <c r="G195" s="46">
        <f>E195+F195</f>
        <v>4660</v>
      </c>
    </row>
    <row r="196" spans="1:7" ht="204" x14ac:dyDescent="0.25">
      <c r="A196" s="10"/>
      <c r="B196" s="11" t="s">
        <v>230</v>
      </c>
      <c r="C196" s="12" t="s">
        <v>160</v>
      </c>
      <c r="D196" s="11" t="s">
        <v>536</v>
      </c>
      <c r="E196" s="16" t="s">
        <v>490</v>
      </c>
      <c r="F196" s="16" t="s">
        <v>583</v>
      </c>
      <c r="G196" s="25">
        <v>4</v>
      </c>
    </row>
    <row r="197" spans="1:7" x14ac:dyDescent="0.25">
      <c r="A197" s="78" t="s">
        <v>231</v>
      </c>
      <c r="B197" s="78"/>
      <c r="C197" s="78"/>
      <c r="D197" s="78"/>
      <c r="E197" s="24"/>
      <c r="F197" s="24"/>
      <c r="G197" s="24"/>
    </row>
    <row r="198" spans="1:7" x14ac:dyDescent="0.25">
      <c r="A198" s="10"/>
      <c r="B198" s="11" t="s">
        <v>232</v>
      </c>
      <c r="C198" s="12" t="s">
        <v>10</v>
      </c>
      <c r="D198" s="11" t="s">
        <v>537</v>
      </c>
      <c r="E198" s="13"/>
      <c r="F198" s="13"/>
      <c r="G198" s="27"/>
    </row>
    <row r="199" spans="1:7" ht="25.5" x14ac:dyDescent="0.25">
      <c r="A199" s="10"/>
      <c r="B199" s="14" t="s">
        <v>233</v>
      </c>
      <c r="C199" s="12"/>
      <c r="D199" s="11"/>
      <c r="E199" s="16">
        <v>6</v>
      </c>
      <c r="F199" s="16">
        <v>4</v>
      </c>
      <c r="G199" s="25">
        <f>E199+F199</f>
        <v>10</v>
      </c>
    </row>
    <row r="200" spans="1:7" x14ac:dyDescent="0.25">
      <c r="A200" s="10"/>
      <c r="B200" s="14" t="s">
        <v>234</v>
      </c>
      <c r="C200" s="12"/>
      <c r="D200" s="11"/>
      <c r="E200" s="16">
        <v>0</v>
      </c>
      <c r="F200" s="16">
        <v>0</v>
      </c>
      <c r="G200" s="46">
        <f t="shared" ref="G200:G210" si="9">E200+F200</f>
        <v>0</v>
      </c>
    </row>
    <row r="201" spans="1:7" ht="25.5" x14ac:dyDescent="0.25">
      <c r="A201" s="10"/>
      <c r="B201" s="14" t="s">
        <v>235</v>
      </c>
      <c r="C201" s="12"/>
      <c r="D201" s="11"/>
      <c r="E201" s="16">
        <v>0</v>
      </c>
      <c r="F201" s="16">
        <v>0</v>
      </c>
      <c r="G201" s="46">
        <f t="shared" si="9"/>
        <v>0</v>
      </c>
    </row>
    <row r="202" spans="1:7" x14ac:dyDescent="0.25">
      <c r="A202" s="10"/>
      <c r="B202" s="14" t="s">
        <v>236</v>
      </c>
      <c r="C202" s="12"/>
      <c r="D202" s="11"/>
      <c r="E202" s="16">
        <v>0</v>
      </c>
      <c r="F202" s="16">
        <v>1</v>
      </c>
      <c r="G202" s="46">
        <f t="shared" si="9"/>
        <v>1</v>
      </c>
    </row>
    <row r="203" spans="1:7" ht="25.5" x14ac:dyDescent="0.25">
      <c r="A203" s="10"/>
      <c r="B203" s="14" t="s">
        <v>237</v>
      </c>
      <c r="C203" s="12"/>
      <c r="D203" s="11"/>
      <c r="E203" s="16">
        <v>1</v>
      </c>
      <c r="F203" s="16">
        <v>1</v>
      </c>
      <c r="G203" s="46">
        <f t="shared" si="9"/>
        <v>2</v>
      </c>
    </row>
    <row r="204" spans="1:7" ht="25.5" x14ac:dyDescent="0.25">
      <c r="A204" s="10"/>
      <c r="B204" s="14" t="s">
        <v>238</v>
      </c>
      <c r="C204" s="12"/>
      <c r="D204" s="11"/>
      <c r="E204" s="16">
        <v>3</v>
      </c>
      <c r="F204" s="16">
        <v>2</v>
      </c>
      <c r="G204" s="46">
        <f t="shared" si="9"/>
        <v>5</v>
      </c>
    </row>
    <row r="205" spans="1:7" x14ac:dyDescent="0.25">
      <c r="A205" s="10"/>
      <c r="B205" s="14" t="s">
        <v>239</v>
      </c>
      <c r="C205" s="12"/>
      <c r="D205" s="11"/>
      <c r="E205" s="16">
        <v>1</v>
      </c>
      <c r="F205" s="16">
        <v>7</v>
      </c>
      <c r="G205" s="46">
        <f t="shared" si="9"/>
        <v>8</v>
      </c>
    </row>
    <row r="206" spans="1:7" ht="25.5" x14ac:dyDescent="0.25">
      <c r="A206" s="10"/>
      <c r="B206" s="14" t="s">
        <v>240</v>
      </c>
      <c r="C206" s="12"/>
      <c r="D206" s="11"/>
      <c r="E206" s="16">
        <v>2</v>
      </c>
      <c r="F206" s="16">
        <v>0</v>
      </c>
      <c r="G206" s="46">
        <f t="shared" si="9"/>
        <v>2</v>
      </c>
    </row>
    <row r="207" spans="1:7" x14ac:dyDescent="0.25">
      <c r="A207" s="10"/>
      <c r="B207" s="14" t="s">
        <v>241</v>
      </c>
      <c r="C207" s="12"/>
      <c r="D207" s="11"/>
      <c r="E207" s="16">
        <v>0</v>
      </c>
      <c r="F207" s="16">
        <v>0</v>
      </c>
      <c r="G207" s="46">
        <f t="shared" si="9"/>
        <v>0</v>
      </c>
    </row>
    <row r="208" spans="1:7" x14ac:dyDescent="0.25">
      <c r="A208" s="10"/>
      <c r="B208" s="14" t="s">
        <v>242</v>
      </c>
      <c r="C208" s="12"/>
      <c r="D208" s="11"/>
      <c r="E208" s="16">
        <v>1</v>
      </c>
      <c r="F208" s="16">
        <v>1</v>
      </c>
      <c r="G208" s="46">
        <f t="shared" si="9"/>
        <v>2</v>
      </c>
    </row>
    <row r="209" spans="1:7" x14ac:dyDescent="0.25">
      <c r="A209" s="10"/>
      <c r="B209" s="14" t="s">
        <v>243</v>
      </c>
      <c r="C209" s="12"/>
      <c r="D209" s="11"/>
      <c r="E209" s="16">
        <v>0</v>
      </c>
      <c r="F209" s="16">
        <v>0</v>
      </c>
      <c r="G209" s="46">
        <f t="shared" si="9"/>
        <v>0</v>
      </c>
    </row>
    <row r="210" spans="1:7" x14ac:dyDescent="0.25">
      <c r="A210" s="10"/>
      <c r="B210" s="14" t="s">
        <v>244</v>
      </c>
      <c r="C210" s="12"/>
      <c r="D210" s="11"/>
      <c r="E210" s="16">
        <v>1</v>
      </c>
      <c r="F210" s="16">
        <v>1</v>
      </c>
      <c r="G210" s="46">
        <f t="shared" si="9"/>
        <v>2</v>
      </c>
    </row>
    <row r="211" spans="1:7" ht="63.75" x14ac:dyDescent="0.25">
      <c r="A211" s="10"/>
      <c r="B211" s="14" t="s">
        <v>245</v>
      </c>
      <c r="C211" s="12"/>
      <c r="D211" s="11"/>
      <c r="E211" s="16" t="s">
        <v>549</v>
      </c>
      <c r="F211" s="16">
        <v>7</v>
      </c>
      <c r="G211" s="25">
        <v>10</v>
      </c>
    </row>
    <row r="212" spans="1:7" x14ac:dyDescent="0.25">
      <c r="A212" s="10"/>
      <c r="B212" s="14" t="s">
        <v>246</v>
      </c>
      <c r="C212" s="12"/>
      <c r="D212" s="11"/>
      <c r="E212" s="16">
        <v>1</v>
      </c>
      <c r="F212" s="16">
        <v>2</v>
      </c>
      <c r="G212" s="25">
        <f>E212+F212</f>
        <v>3</v>
      </c>
    </row>
    <row r="213" spans="1:7" ht="25.5" x14ac:dyDescent="0.25">
      <c r="A213" s="10"/>
      <c r="B213" s="14" t="s">
        <v>247</v>
      </c>
      <c r="C213" s="12"/>
      <c r="D213" s="11"/>
      <c r="E213" s="16">
        <v>1</v>
      </c>
      <c r="F213" s="16">
        <v>1</v>
      </c>
      <c r="G213" s="46">
        <f t="shared" ref="G213:G233" si="10">E213+F213</f>
        <v>2</v>
      </c>
    </row>
    <row r="214" spans="1:7" ht="25.5" x14ac:dyDescent="0.25">
      <c r="A214" s="10"/>
      <c r="B214" s="14" t="s">
        <v>248</v>
      </c>
      <c r="C214" s="12"/>
      <c r="D214" s="11"/>
      <c r="E214" s="16"/>
      <c r="F214" s="16">
        <v>2</v>
      </c>
      <c r="G214" s="46">
        <f t="shared" si="10"/>
        <v>2</v>
      </c>
    </row>
    <row r="215" spans="1:7" x14ac:dyDescent="0.25">
      <c r="A215" s="10"/>
      <c r="B215" s="14" t="s">
        <v>249</v>
      </c>
      <c r="C215" s="12"/>
      <c r="D215" s="11"/>
      <c r="E215" s="16">
        <v>0</v>
      </c>
      <c r="F215" s="16">
        <v>1</v>
      </c>
      <c r="G215" s="46">
        <f t="shared" si="10"/>
        <v>1</v>
      </c>
    </row>
    <row r="216" spans="1:7" x14ac:dyDescent="0.25">
      <c r="A216" s="10"/>
      <c r="B216" s="14" t="s">
        <v>250</v>
      </c>
      <c r="C216" s="12"/>
      <c r="D216" s="11"/>
      <c r="E216" s="16">
        <v>10</v>
      </c>
      <c r="F216" s="16">
        <v>1</v>
      </c>
      <c r="G216" s="46">
        <f t="shared" si="10"/>
        <v>11</v>
      </c>
    </row>
    <row r="217" spans="1:7" ht="25.5" x14ac:dyDescent="0.25">
      <c r="A217" s="10"/>
      <c r="B217" s="14" t="s">
        <v>251</v>
      </c>
      <c r="C217" s="12"/>
      <c r="D217" s="11"/>
      <c r="E217" s="16">
        <v>0</v>
      </c>
      <c r="F217" s="16">
        <v>2</v>
      </c>
      <c r="G217" s="46">
        <f t="shared" si="10"/>
        <v>2</v>
      </c>
    </row>
    <row r="218" spans="1:7" x14ac:dyDescent="0.25">
      <c r="A218" s="10"/>
      <c r="B218" s="14" t="s">
        <v>252</v>
      </c>
      <c r="C218" s="12"/>
      <c r="D218" s="11"/>
      <c r="E218" s="16">
        <v>3</v>
      </c>
      <c r="F218" s="16">
        <v>0</v>
      </c>
      <c r="G218" s="46">
        <f t="shared" si="10"/>
        <v>3</v>
      </c>
    </row>
    <row r="219" spans="1:7" x14ac:dyDescent="0.25">
      <c r="A219" s="10"/>
      <c r="B219" s="14" t="s">
        <v>253</v>
      </c>
      <c r="C219" s="12"/>
      <c r="D219" s="11"/>
      <c r="E219" s="16" t="s">
        <v>550</v>
      </c>
      <c r="F219" s="16">
        <v>0</v>
      </c>
      <c r="G219" s="25">
        <v>4</v>
      </c>
    </row>
    <row r="220" spans="1:7" x14ac:dyDescent="0.25">
      <c r="A220" s="10"/>
      <c r="B220" s="14" t="s">
        <v>254</v>
      </c>
      <c r="C220" s="12"/>
      <c r="D220" s="11"/>
      <c r="E220" s="16">
        <v>0</v>
      </c>
      <c r="F220" s="16">
        <v>1</v>
      </c>
      <c r="G220" s="46">
        <f t="shared" si="10"/>
        <v>1</v>
      </c>
    </row>
    <row r="221" spans="1:7" x14ac:dyDescent="0.25">
      <c r="A221" s="10"/>
      <c r="B221" s="11" t="s">
        <v>255</v>
      </c>
      <c r="C221" s="12" t="s">
        <v>10</v>
      </c>
      <c r="D221" s="11" t="s">
        <v>538</v>
      </c>
      <c r="E221" s="16">
        <v>1475</v>
      </c>
      <c r="F221" s="16">
        <v>820</v>
      </c>
      <c r="G221" s="46">
        <f t="shared" si="10"/>
        <v>2295</v>
      </c>
    </row>
    <row r="222" spans="1:7" ht="25.5" x14ac:dyDescent="0.25">
      <c r="A222" s="10"/>
      <c r="B222" s="11" t="s">
        <v>256</v>
      </c>
      <c r="C222" s="12" t="s">
        <v>160</v>
      </c>
      <c r="D222" s="11" t="s">
        <v>538</v>
      </c>
      <c r="E222" s="16">
        <v>101</v>
      </c>
      <c r="F222" s="16">
        <v>20</v>
      </c>
      <c r="G222" s="46">
        <f t="shared" si="10"/>
        <v>121</v>
      </c>
    </row>
    <row r="223" spans="1:7" ht="25.5" x14ac:dyDescent="0.25">
      <c r="A223" s="10"/>
      <c r="B223" s="14" t="s">
        <v>257</v>
      </c>
      <c r="C223" s="12"/>
      <c r="D223" s="11"/>
      <c r="E223" s="16">
        <v>33</v>
      </c>
      <c r="F223" s="16" t="s">
        <v>342</v>
      </c>
      <c r="G223" s="25">
        <f>33+3+10+1</f>
        <v>47</v>
      </c>
    </row>
    <row r="224" spans="1:7" x14ac:dyDescent="0.25">
      <c r="A224" s="10"/>
      <c r="B224" s="14" t="s">
        <v>258</v>
      </c>
      <c r="C224" s="12"/>
      <c r="D224" s="11"/>
      <c r="E224" s="16">
        <v>55</v>
      </c>
      <c r="F224" s="16">
        <v>4</v>
      </c>
      <c r="G224" s="46">
        <f t="shared" si="10"/>
        <v>59</v>
      </c>
    </row>
    <row r="225" spans="1:7" x14ac:dyDescent="0.25">
      <c r="A225" s="10"/>
      <c r="B225" s="14" t="s">
        <v>259</v>
      </c>
      <c r="C225" s="12"/>
      <c r="D225" s="11"/>
      <c r="E225" s="16">
        <v>7</v>
      </c>
      <c r="F225" s="16">
        <v>1</v>
      </c>
      <c r="G225" s="46">
        <f t="shared" si="10"/>
        <v>8</v>
      </c>
    </row>
    <row r="226" spans="1:7" x14ac:dyDescent="0.25">
      <c r="A226" s="10"/>
      <c r="B226" s="14" t="s">
        <v>260</v>
      </c>
      <c r="C226" s="12"/>
      <c r="D226" s="11"/>
      <c r="E226" s="16">
        <v>1</v>
      </c>
      <c r="F226" s="16">
        <v>0</v>
      </c>
      <c r="G226" s="46">
        <f t="shared" si="10"/>
        <v>1</v>
      </c>
    </row>
    <row r="227" spans="1:7" x14ac:dyDescent="0.25">
      <c r="A227" s="10"/>
      <c r="B227" s="14" t="s">
        <v>261</v>
      </c>
      <c r="C227" s="12"/>
      <c r="D227" s="11"/>
      <c r="E227" s="16">
        <v>1</v>
      </c>
      <c r="F227" s="16">
        <v>0</v>
      </c>
      <c r="G227" s="46">
        <f t="shared" si="10"/>
        <v>1</v>
      </c>
    </row>
    <row r="228" spans="1:7" x14ac:dyDescent="0.25">
      <c r="A228" s="10"/>
      <c r="B228" s="14" t="s">
        <v>262</v>
      </c>
      <c r="C228" s="12"/>
      <c r="D228" s="11"/>
      <c r="E228" s="16">
        <v>3</v>
      </c>
      <c r="F228" s="16">
        <v>1</v>
      </c>
      <c r="G228" s="46">
        <f t="shared" si="10"/>
        <v>4</v>
      </c>
    </row>
    <row r="229" spans="1:7" x14ac:dyDescent="0.25">
      <c r="A229" s="10"/>
      <c r="B229" s="14" t="s">
        <v>263</v>
      </c>
      <c r="C229" s="12"/>
      <c r="D229" s="11"/>
      <c r="E229" s="16">
        <v>0</v>
      </c>
      <c r="F229" s="16">
        <v>0</v>
      </c>
      <c r="G229" s="46">
        <f t="shared" si="10"/>
        <v>0</v>
      </c>
    </row>
    <row r="230" spans="1:7" x14ac:dyDescent="0.25">
      <c r="A230" s="10"/>
      <c r="B230" s="14" t="s">
        <v>264</v>
      </c>
      <c r="C230" s="12"/>
      <c r="D230" s="11"/>
      <c r="E230" s="16">
        <v>1</v>
      </c>
      <c r="F230" s="16">
        <v>0</v>
      </c>
      <c r="G230" s="46">
        <f t="shared" si="10"/>
        <v>1</v>
      </c>
    </row>
    <row r="231" spans="1:7" x14ac:dyDescent="0.25">
      <c r="A231" s="10"/>
      <c r="B231" s="11" t="s">
        <v>265</v>
      </c>
      <c r="C231" s="12" t="s">
        <v>10</v>
      </c>
      <c r="D231" s="11" t="s">
        <v>538</v>
      </c>
      <c r="E231" s="16">
        <v>25644</v>
      </c>
      <c r="F231" s="16">
        <v>15555</v>
      </c>
      <c r="G231" s="46">
        <f t="shared" si="10"/>
        <v>41199</v>
      </c>
    </row>
    <row r="232" spans="1:7" x14ac:dyDescent="0.25">
      <c r="A232" s="10"/>
      <c r="B232" s="14" t="s">
        <v>266</v>
      </c>
      <c r="C232" s="12"/>
      <c r="D232" s="11"/>
      <c r="E232" s="16">
        <v>21238</v>
      </c>
      <c r="F232" s="16">
        <v>13100</v>
      </c>
      <c r="G232" s="46">
        <f t="shared" si="10"/>
        <v>34338</v>
      </c>
    </row>
    <row r="233" spans="1:7" x14ac:dyDescent="0.25">
      <c r="A233" s="10"/>
      <c r="B233" s="14" t="s">
        <v>267</v>
      </c>
      <c r="C233" s="12"/>
      <c r="D233" s="11"/>
      <c r="E233" s="16">
        <v>4335</v>
      </c>
      <c r="F233" s="16">
        <v>2416</v>
      </c>
      <c r="G233" s="46">
        <f t="shared" si="10"/>
        <v>6751</v>
      </c>
    </row>
    <row r="234" spans="1:7" ht="63.75" x14ac:dyDescent="0.25">
      <c r="A234" s="10"/>
      <c r="B234" s="11" t="s">
        <v>268</v>
      </c>
      <c r="C234" s="12" t="s">
        <v>10</v>
      </c>
      <c r="D234" s="11" t="s">
        <v>530</v>
      </c>
      <c r="E234" s="16">
        <v>6</v>
      </c>
      <c r="F234" s="16" t="s">
        <v>514</v>
      </c>
      <c r="G234" s="25">
        <v>7</v>
      </c>
    </row>
    <row r="235" spans="1:7" ht="25.5" x14ac:dyDescent="0.25">
      <c r="A235" s="10"/>
      <c r="B235" s="11" t="s">
        <v>269</v>
      </c>
      <c r="C235" s="12" t="s">
        <v>10</v>
      </c>
      <c r="D235" s="11" t="s">
        <v>530</v>
      </c>
      <c r="E235" s="16">
        <v>450</v>
      </c>
      <c r="F235" s="16">
        <v>3678</v>
      </c>
      <c r="G235" s="25">
        <f>E235+F235</f>
        <v>4128</v>
      </c>
    </row>
    <row r="236" spans="1:7" x14ac:dyDescent="0.25">
      <c r="A236" s="78" t="s">
        <v>270</v>
      </c>
      <c r="B236" s="78"/>
      <c r="C236" s="78"/>
      <c r="D236" s="78"/>
      <c r="E236" s="24"/>
      <c r="F236" s="24"/>
      <c r="G236" s="24"/>
    </row>
    <row r="237" spans="1:7" x14ac:dyDescent="0.25">
      <c r="A237" s="10"/>
      <c r="B237" s="11" t="s">
        <v>271</v>
      </c>
      <c r="C237" s="12" t="s">
        <v>10</v>
      </c>
      <c r="D237" s="11" t="s">
        <v>272</v>
      </c>
      <c r="E237" s="16">
        <v>12794</v>
      </c>
      <c r="F237" s="16">
        <v>10059</v>
      </c>
      <c r="G237" s="25">
        <f>E237+F237</f>
        <v>22853</v>
      </c>
    </row>
    <row r="238" spans="1:7" x14ac:dyDescent="0.25">
      <c r="A238" s="10"/>
      <c r="B238" s="11" t="s">
        <v>273</v>
      </c>
      <c r="C238" s="12" t="s">
        <v>10</v>
      </c>
      <c r="D238" s="11" t="s">
        <v>274</v>
      </c>
      <c r="E238" s="16">
        <v>105</v>
      </c>
      <c r="F238" s="50">
        <v>-1</v>
      </c>
      <c r="G238" s="46">
        <f>E238+F238</f>
        <v>104</v>
      </c>
    </row>
    <row r="239" spans="1:7" x14ac:dyDescent="0.25">
      <c r="A239" s="10"/>
      <c r="B239" s="11" t="s">
        <v>275</v>
      </c>
      <c r="C239" s="12" t="s">
        <v>10</v>
      </c>
      <c r="D239" s="11" t="s">
        <v>535</v>
      </c>
      <c r="E239" s="16">
        <v>420</v>
      </c>
      <c r="F239" s="50">
        <v>190</v>
      </c>
      <c r="G239" s="46">
        <f t="shared" ref="G239:G240" si="11">E239+F239</f>
        <v>610</v>
      </c>
    </row>
    <row r="240" spans="1:7" x14ac:dyDescent="0.25">
      <c r="A240" s="10"/>
      <c r="B240" s="11" t="s">
        <v>276</v>
      </c>
      <c r="C240" s="12" t="s">
        <v>10</v>
      </c>
      <c r="D240" s="11" t="s">
        <v>113</v>
      </c>
      <c r="E240" s="16">
        <v>159</v>
      </c>
      <c r="F240" s="16">
        <v>133</v>
      </c>
      <c r="G240" s="46">
        <f t="shared" si="11"/>
        <v>292</v>
      </c>
    </row>
    <row r="241" spans="1:7" ht="38.25" x14ac:dyDescent="0.25">
      <c r="A241" s="10"/>
      <c r="B241" s="11" t="s">
        <v>277</v>
      </c>
      <c r="C241" s="12" t="s">
        <v>10</v>
      </c>
      <c r="D241" s="11" t="s">
        <v>528</v>
      </c>
      <c r="E241" s="16" t="s">
        <v>576</v>
      </c>
      <c r="F241" s="16">
        <v>0</v>
      </c>
      <c r="G241" s="25">
        <v>9</v>
      </c>
    </row>
    <row r="242" spans="1:7" ht="63.75" x14ac:dyDescent="0.25">
      <c r="A242" s="10"/>
      <c r="B242" s="11" t="s">
        <v>279</v>
      </c>
      <c r="C242" s="12" t="s">
        <v>10</v>
      </c>
      <c r="D242" s="11" t="s">
        <v>528</v>
      </c>
      <c r="E242" s="16">
        <v>342</v>
      </c>
      <c r="F242" s="16">
        <v>205</v>
      </c>
      <c r="G242" s="25">
        <f>E242+F242</f>
        <v>547</v>
      </c>
    </row>
    <row r="243" spans="1:7" ht="25.5" x14ac:dyDescent="0.25">
      <c r="A243" s="10"/>
      <c r="B243" s="11" t="s">
        <v>280</v>
      </c>
      <c r="C243" s="12" t="s">
        <v>10</v>
      </c>
      <c r="D243" s="11" t="s">
        <v>533</v>
      </c>
      <c r="E243" s="16">
        <v>3</v>
      </c>
      <c r="F243" s="16">
        <v>0</v>
      </c>
      <c r="G243" s="25">
        <f>E243+F243</f>
        <v>3</v>
      </c>
    </row>
    <row r="244" spans="1:7" ht="25.5" x14ac:dyDescent="0.25">
      <c r="A244" s="10"/>
      <c r="B244" s="11" t="s">
        <v>281</v>
      </c>
      <c r="C244" s="12" t="s">
        <v>10</v>
      </c>
      <c r="D244" s="11" t="s">
        <v>533</v>
      </c>
      <c r="E244" s="16">
        <v>0</v>
      </c>
      <c r="F244" s="16">
        <v>0</v>
      </c>
      <c r="G244" s="25">
        <f>E244+F244</f>
        <v>0</v>
      </c>
    </row>
    <row r="245" spans="1:7" ht="25.5" x14ac:dyDescent="0.25">
      <c r="A245" s="10"/>
      <c r="B245" s="11" t="s">
        <v>282</v>
      </c>
      <c r="C245" s="12" t="s">
        <v>283</v>
      </c>
      <c r="D245" s="11" t="s">
        <v>533</v>
      </c>
      <c r="E245" s="16">
        <v>21</v>
      </c>
      <c r="F245" s="16">
        <v>64</v>
      </c>
      <c r="G245" s="25">
        <f>E245+F245</f>
        <v>85</v>
      </c>
    </row>
    <row r="246" spans="1:7" ht="25.5" x14ac:dyDescent="0.25">
      <c r="A246" s="10"/>
      <c r="B246" s="11" t="s">
        <v>284</v>
      </c>
      <c r="C246" s="12" t="s">
        <v>10</v>
      </c>
      <c r="D246" s="11" t="s">
        <v>533</v>
      </c>
      <c r="E246" s="16" t="s">
        <v>591</v>
      </c>
      <c r="F246" s="16">
        <v>3</v>
      </c>
      <c r="G246" s="25">
        <v>5</v>
      </c>
    </row>
    <row r="247" spans="1:7" ht="25.5" x14ac:dyDescent="0.25">
      <c r="A247" s="10"/>
      <c r="B247" s="11" t="s">
        <v>285</v>
      </c>
      <c r="C247" s="12" t="s">
        <v>10</v>
      </c>
      <c r="D247" s="11" t="s">
        <v>533</v>
      </c>
      <c r="E247" s="16">
        <v>180</v>
      </c>
      <c r="F247" s="16">
        <v>167</v>
      </c>
      <c r="G247" s="46">
        <f>E247+F247</f>
        <v>347</v>
      </c>
    </row>
    <row r="248" spans="1:7" x14ac:dyDescent="0.25">
      <c r="A248" s="10"/>
      <c r="B248" s="11" t="s">
        <v>286</v>
      </c>
      <c r="C248" s="12" t="s">
        <v>10</v>
      </c>
      <c r="D248" s="11" t="s">
        <v>533</v>
      </c>
      <c r="E248" s="16">
        <v>0</v>
      </c>
      <c r="F248" s="16">
        <v>0</v>
      </c>
      <c r="G248" s="25">
        <f>E248+F248</f>
        <v>0</v>
      </c>
    </row>
    <row r="249" spans="1:7" ht="280.5" x14ac:dyDescent="0.25">
      <c r="A249" s="10"/>
      <c r="B249" s="11" t="s">
        <v>287</v>
      </c>
      <c r="C249" s="12" t="s">
        <v>160</v>
      </c>
      <c r="D249" s="11" t="s">
        <v>539</v>
      </c>
      <c r="E249" s="34" t="s">
        <v>486</v>
      </c>
      <c r="F249" s="34" t="s">
        <v>487</v>
      </c>
      <c r="G249" s="27"/>
    </row>
    <row r="250" spans="1:7" x14ac:dyDescent="0.25">
      <c r="A250" s="10"/>
      <c r="B250" s="11" t="s">
        <v>288</v>
      </c>
      <c r="C250" s="12" t="s">
        <v>10</v>
      </c>
      <c r="D250" s="11" t="s">
        <v>539</v>
      </c>
      <c r="E250" s="16">
        <v>54</v>
      </c>
      <c r="F250" s="16">
        <v>115</v>
      </c>
      <c r="G250" s="25">
        <f>E250+F250</f>
        <v>169</v>
      </c>
    </row>
    <row r="251" spans="1:7" ht="25.5" x14ac:dyDescent="0.25">
      <c r="A251" s="10"/>
      <c r="B251" s="11" t="s">
        <v>289</v>
      </c>
      <c r="C251" s="12" t="s">
        <v>10</v>
      </c>
      <c r="D251" s="11" t="s">
        <v>290</v>
      </c>
      <c r="E251" s="16"/>
      <c r="F251" s="16"/>
      <c r="G251" s="46">
        <v>59</v>
      </c>
    </row>
    <row r="252" spans="1:7" x14ac:dyDescent="0.25">
      <c r="A252" s="10"/>
      <c r="B252" s="11" t="s">
        <v>291</v>
      </c>
      <c r="C252" s="12" t="s">
        <v>10</v>
      </c>
      <c r="D252" s="11" t="s">
        <v>292</v>
      </c>
      <c r="E252" s="16">
        <v>460</v>
      </c>
      <c r="F252" s="43">
        <v>366</v>
      </c>
      <c r="G252" s="46">
        <f>E252+F252</f>
        <v>826</v>
      </c>
    </row>
    <row r="253" spans="1:7" x14ac:dyDescent="0.25">
      <c r="A253" s="78" t="s">
        <v>293</v>
      </c>
      <c r="B253" s="78"/>
      <c r="C253" s="78"/>
      <c r="D253" s="78"/>
      <c r="E253" s="24"/>
      <c r="F253" s="24"/>
      <c r="G253" s="24"/>
    </row>
    <row r="254" spans="1:7" ht="25.5" x14ac:dyDescent="0.25">
      <c r="A254" s="10"/>
      <c r="B254" s="11" t="s">
        <v>294</v>
      </c>
      <c r="C254" s="12" t="s">
        <v>10</v>
      </c>
      <c r="D254" s="11" t="s">
        <v>531</v>
      </c>
      <c r="E254" s="16">
        <v>1900</v>
      </c>
      <c r="F254" s="16">
        <v>0</v>
      </c>
      <c r="G254" s="25">
        <f>E254+F254</f>
        <v>1900</v>
      </c>
    </row>
    <row r="255" spans="1:7" ht="25.5" x14ac:dyDescent="0.25">
      <c r="A255" s="10"/>
      <c r="B255" s="11" t="s">
        <v>295</v>
      </c>
      <c r="C255" s="12" t="s">
        <v>10</v>
      </c>
      <c r="D255" s="11" t="s">
        <v>540</v>
      </c>
      <c r="E255" s="13"/>
      <c r="F255" s="13"/>
      <c r="G255" s="27"/>
    </row>
    <row r="256" spans="1:7" x14ac:dyDescent="0.25">
      <c r="A256" s="10"/>
      <c r="B256" s="14" t="s">
        <v>296</v>
      </c>
      <c r="C256" s="12"/>
      <c r="D256" s="11"/>
      <c r="E256" s="50">
        <v>5</v>
      </c>
      <c r="F256" s="50">
        <v>3</v>
      </c>
      <c r="G256" s="25">
        <f>E256+F256</f>
        <v>8</v>
      </c>
    </row>
    <row r="257" spans="1:7" x14ac:dyDescent="0.25">
      <c r="A257" s="10"/>
      <c r="B257" s="14" t="s">
        <v>297</v>
      </c>
      <c r="C257" s="12"/>
      <c r="D257" s="11"/>
      <c r="E257" s="50">
        <v>8</v>
      </c>
      <c r="F257" s="50">
        <v>3</v>
      </c>
      <c r="G257" s="46">
        <f t="shared" ref="G257:G260" si="12">E257+F257</f>
        <v>11</v>
      </c>
    </row>
    <row r="258" spans="1:7" x14ac:dyDescent="0.25">
      <c r="A258" s="10"/>
      <c r="B258" s="14" t="s">
        <v>298</v>
      </c>
      <c r="C258" s="12"/>
      <c r="D258" s="11"/>
      <c r="E258" s="50">
        <v>3</v>
      </c>
      <c r="F258" s="50">
        <v>1</v>
      </c>
      <c r="G258" s="46">
        <f t="shared" si="12"/>
        <v>4</v>
      </c>
    </row>
    <row r="259" spans="1:7" x14ac:dyDescent="0.25">
      <c r="A259" s="10"/>
      <c r="B259" s="14" t="s">
        <v>299</v>
      </c>
      <c r="C259" s="12"/>
      <c r="D259" s="11"/>
      <c r="E259" s="50"/>
      <c r="F259" s="50"/>
      <c r="G259" s="46">
        <f t="shared" si="12"/>
        <v>0</v>
      </c>
    </row>
    <row r="260" spans="1:7" x14ac:dyDescent="0.25">
      <c r="A260" s="10"/>
      <c r="B260" s="14" t="s">
        <v>300</v>
      </c>
      <c r="C260" s="12"/>
      <c r="D260" s="11"/>
      <c r="E260" s="50">
        <v>0</v>
      </c>
      <c r="F260" s="50">
        <v>0</v>
      </c>
      <c r="G260" s="46">
        <f t="shared" si="12"/>
        <v>0</v>
      </c>
    </row>
    <row r="261" spans="1:7" x14ac:dyDescent="0.25">
      <c r="A261" s="10"/>
      <c r="B261" s="14" t="s">
        <v>301</v>
      </c>
      <c r="C261" s="12"/>
      <c r="D261" s="11"/>
      <c r="E261" s="26" t="s">
        <v>22</v>
      </c>
      <c r="F261" s="26" t="s">
        <v>22</v>
      </c>
      <c r="G261" s="26" t="s">
        <v>22</v>
      </c>
    </row>
    <row r="262" spans="1:7" ht="25.5" x14ac:dyDescent="0.25">
      <c r="A262" s="10"/>
      <c r="B262" s="11" t="s">
        <v>302</v>
      </c>
      <c r="C262" s="12" t="s">
        <v>10</v>
      </c>
      <c r="D262" s="11" t="s">
        <v>512</v>
      </c>
      <c r="E262" s="16">
        <v>0</v>
      </c>
      <c r="F262" s="16">
        <v>1</v>
      </c>
      <c r="G262" s="25">
        <v>1</v>
      </c>
    </row>
    <row r="263" spans="1:7" ht="25.5" x14ac:dyDescent="0.25">
      <c r="A263" s="10"/>
      <c r="B263" s="11" t="s">
        <v>303</v>
      </c>
      <c r="C263" s="12" t="s">
        <v>10</v>
      </c>
      <c r="D263" s="11" t="s">
        <v>512</v>
      </c>
      <c r="E263" s="50">
        <v>0</v>
      </c>
      <c r="F263" s="50">
        <v>0</v>
      </c>
      <c r="G263" s="46">
        <v>0</v>
      </c>
    </row>
    <row r="264" spans="1:7" x14ac:dyDescent="0.25">
      <c r="A264" s="78" t="s">
        <v>304</v>
      </c>
      <c r="B264" s="78"/>
      <c r="C264" s="78"/>
      <c r="D264" s="78"/>
      <c r="E264" s="24"/>
      <c r="F264" s="24"/>
      <c r="G264" s="24"/>
    </row>
    <row r="265" spans="1:7" ht="89.25" x14ac:dyDescent="0.25">
      <c r="A265" s="10"/>
      <c r="B265" s="11" t="s">
        <v>305</v>
      </c>
      <c r="C265" s="12" t="s">
        <v>306</v>
      </c>
      <c r="D265" s="11" t="s">
        <v>541</v>
      </c>
      <c r="E265" s="16" t="s">
        <v>577</v>
      </c>
      <c r="F265" s="16" t="s">
        <v>578</v>
      </c>
      <c r="G265" s="25">
        <v>8</v>
      </c>
    </row>
    <row r="266" spans="1:7" ht="63.75" x14ac:dyDescent="0.25">
      <c r="A266" s="10"/>
      <c r="B266" s="11" t="s">
        <v>307</v>
      </c>
      <c r="C266" s="12" t="s">
        <v>306</v>
      </c>
      <c r="D266" s="29" t="s">
        <v>541</v>
      </c>
      <c r="E266" s="44" t="s">
        <v>308</v>
      </c>
      <c r="F266" s="44" t="s">
        <v>309</v>
      </c>
      <c r="G266" s="25">
        <v>2</v>
      </c>
    </row>
    <row r="267" spans="1:7" ht="25.5" x14ac:dyDescent="0.25">
      <c r="A267" s="10"/>
      <c r="B267" s="11" t="s">
        <v>310</v>
      </c>
      <c r="C267" s="12" t="s">
        <v>306</v>
      </c>
      <c r="D267" s="29" t="s">
        <v>541</v>
      </c>
      <c r="E267" s="44" t="s">
        <v>311</v>
      </c>
      <c r="F267" s="26" t="s">
        <v>22</v>
      </c>
      <c r="G267" s="46">
        <v>3</v>
      </c>
    </row>
    <row r="268" spans="1:7" ht="38.25" x14ac:dyDescent="0.25">
      <c r="A268" s="10"/>
      <c r="B268" s="11" t="s">
        <v>312</v>
      </c>
      <c r="C268" s="12" t="s">
        <v>306</v>
      </c>
      <c r="D268" s="29" t="s">
        <v>541</v>
      </c>
      <c r="E268" s="44" t="s">
        <v>313</v>
      </c>
      <c r="F268" s="44" t="s">
        <v>314</v>
      </c>
      <c r="G268" s="45">
        <v>5</v>
      </c>
    </row>
    <row r="269" spans="1:7" ht="25.5" x14ac:dyDescent="0.25">
      <c r="A269" s="10"/>
      <c r="B269" s="11" t="s">
        <v>315</v>
      </c>
      <c r="C269" s="12" t="s">
        <v>306</v>
      </c>
      <c r="D269" s="29" t="s">
        <v>541</v>
      </c>
      <c r="E269" s="44" t="s">
        <v>316</v>
      </c>
      <c r="F269" s="26" t="s">
        <v>22</v>
      </c>
      <c r="G269" s="46">
        <v>2</v>
      </c>
    </row>
    <row r="270" spans="1:7" ht="25.5" x14ac:dyDescent="0.25">
      <c r="A270" s="10"/>
      <c r="B270" s="11" t="s">
        <v>317</v>
      </c>
      <c r="C270" s="12" t="s">
        <v>306</v>
      </c>
      <c r="D270" s="29" t="s">
        <v>541</v>
      </c>
      <c r="E270" s="13"/>
      <c r="F270" s="13"/>
      <c r="G270" s="27"/>
    </row>
    <row r="271" spans="1:7" x14ac:dyDescent="0.25">
      <c r="A271" s="10"/>
      <c r="B271" s="14" t="s">
        <v>318</v>
      </c>
      <c r="C271" s="12"/>
      <c r="D271" s="11"/>
      <c r="E271" s="44">
        <v>0</v>
      </c>
      <c r="F271" s="26" t="s">
        <v>22</v>
      </c>
      <c r="G271" s="46">
        <v>0</v>
      </c>
    </row>
    <row r="272" spans="1:7" ht="63.75" x14ac:dyDescent="0.25">
      <c r="A272" s="10"/>
      <c r="B272" s="14" t="s">
        <v>319</v>
      </c>
      <c r="C272" s="12"/>
      <c r="D272" s="11"/>
      <c r="E272" s="44" t="s">
        <v>320</v>
      </c>
      <c r="F272" s="44" t="s">
        <v>321</v>
      </c>
      <c r="G272" s="45">
        <v>3</v>
      </c>
    </row>
    <row r="273" spans="1:7" ht="76.5" x14ac:dyDescent="0.25">
      <c r="A273" s="10"/>
      <c r="B273" s="11" t="s">
        <v>322</v>
      </c>
      <c r="C273" s="12" t="s">
        <v>306</v>
      </c>
      <c r="D273" s="29" t="s">
        <v>541</v>
      </c>
      <c r="E273" s="44" t="s">
        <v>323</v>
      </c>
      <c r="F273" s="26" t="s">
        <v>22</v>
      </c>
      <c r="G273" s="46">
        <v>6</v>
      </c>
    </row>
    <row r="274" spans="1:7" x14ac:dyDescent="0.25">
      <c r="A274" s="78" t="s">
        <v>324</v>
      </c>
      <c r="B274" s="78"/>
      <c r="C274" s="78"/>
      <c r="D274" s="78"/>
      <c r="E274" s="24"/>
      <c r="F274" s="24"/>
      <c r="G274" s="24"/>
    </row>
    <row r="275" spans="1:7" ht="25.5" x14ac:dyDescent="0.25">
      <c r="A275" s="10"/>
      <c r="B275" s="18" t="s">
        <v>325</v>
      </c>
      <c r="C275" s="12" t="s">
        <v>10</v>
      </c>
      <c r="D275" s="11" t="s">
        <v>528</v>
      </c>
      <c r="E275" s="42">
        <v>21</v>
      </c>
      <c r="F275" s="16">
        <v>9</v>
      </c>
      <c r="G275" s="25">
        <f>E275+F275</f>
        <v>30</v>
      </c>
    </row>
    <row r="276" spans="1:7" x14ac:dyDescent="0.25">
      <c r="A276" s="10"/>
      <c r="B276" s="14" t="s">
        <v>326</v>
      </c>
      <c r="C276" s="12"/>
      <c r="D276" s="11"/>
      <c r="E276" s="42">
        <v>14</v>
      </c>
      <c r="F276" s="16">
        <v>3</v>
      </c>
      <c r="G276" s="46">
        <f t="shared" ref="G276:G281" si="13">E276+F276</f>
        <v>17</v>
      </c>
    </row>
    <row r="277" spans="1:7" ht="25.5" x14ac:dyDescent="0.25">
      <c r="A277" s="10"/>
      <c r="B277" s="14" t="s">
        <v>327</v>
      </c>
      <c r="C277" s="12"/>
      <c r="D277" s="11"/>
      <c r="E277" s="42">
        <v>6</v>
      </c>
      <c r="F277" s="16">
        <v>6</v>
      </c>
      <c r="G277" s="46">
        <f t="shared" si="13"/>
        <v>12</v>
      </c>
    </row>
    <row r="278" spans="1:7" x14ac:dyDescent="0.25">
      <c r="A278" s="10"/>
      <c r="B278" s="14" t="s">
        <v>328</v>
      </c>
      <c r="C278" s="12"/>
      <c r="D278" s="11"/>
      <c r="E278" s="42">
        <v>1</v>
      </c>
      <c r="F278" s="16"/>
      <c r="G278" s="46">
        <f t="shared" si="13"/>
        <v>1</v>
      </c>
    </row>
    <row r="279" spans="1:7" x14ac:dyDescent="0.25">
      <c r="A279" s="10"/>
      <c r="B279" s="11" t="s">
        <v>329</v>
      </c>
      <c r="C279" s="12" t="s">
        <v>10</v>
      </c>
      <c r="D279" s="11" t="s">
        <v>528</v>
      </c>
      <c r="E279" s="16">
        <v>11</v>
      </c>
      <c r="F279" s="16">
        <v>0</v>
      </c>
      <c r="G279" s="46">
        <f t="shared" si="13"/>
        <v>11</v>
      </c>
    </row>
    <row r="280" spans="1:7" ht="51" x14ac:dyDescent="0.25">
      <c r="A280" s="10"/>
      <c r="B280" s="11" t="s">
        <v>330</v>
      </c>
      <c r="C280" s="12" t="s">
        <v>10</v>
      </c>
      <c r="D280" s="11" t="s">
        <v>528</v>
      </c>
      <c r="E280" s="16">
        <v>7</v>
      </c>
      <c r="F280" s="16">
        <v>4</v>
      </c>
      <c r="G280" s="46">
        <f t="shared" si="13"/>
        <v>11</v>
      </c>
    </row>
    <row r="281" spans="1:7" x14ac:dyDescent="0.25">
      <c r="A281" s="10"/>
      <c r="B281" s="11" t="s">
        <v>331</v>
      </c>
      <c r="C281" s="12" t="s">
        <v>10</v>
      </c>
      <c r="D281" s="11" t="s">
        <v>528</v>
      </c>
      <c r="E281" s="16">
        <v>1</v>
      </c>
      <c r="F281" s="16">
        <v>0</v>
      </c>
      <c r="G281" s="46">
        <f t="shared" si="13"/>
        <v>1</v>
      </c>
    </row>
    <row r="282" spans="1:7" x14ac:dyDescent="0.25">
      <c r="A282" s="10"/>
      <c r="B282" s="11" t="s">
        <v>332</v>
      </c>
      <c r="C282" s="12" t="s">
        <v>10</v>
      </c>
      <c r="D282" s="11" t="s">
        <v>528</v>
      </c>
      <c r="E282" s="16">
        <v>5</v>
      </c>
      <c r="F282" s="44" t="s">
        <v>278</v>
      </c>
      <c r="G282" s="25">
        <v>6</v>
      </c>
    </row>
    <row r="283" spans="1:7" x14ac:dyDescent="0.25">
      <c r="A283" s="78" t="s">
        <v>333</v>
      </c>
      <c r="B283" s="78"/>
      <c r="C283" s="78"/>
      <c r="D283" s="78"/>
      <c r="E283" s="24"/>
      <c r="F283" s="24"/>
      <c r="G283" s="24"/>
    </row>
    <row r="284" spans="1:7" ht="25.5" x14ac:dyDescent="0.25">
      <c r="A284" s="10"/>
      <c r="B284" s="11" t="s">
        <v>334</v>
      </c>
      <c r="C284" s="12" t="s">
        <v>10</v>
      </c>
      <c r="D284" s="11" t="s">
        <v>542</v>
      </c>
      <c r="E284" s="16">
        <v>1</v>
      </c>
      <c r="F284" s="16">
        <v>1</v>
      </c>
      <c r="G284" s="25">
        <f>E284+F284</f>
        <v>2</v>
      </c>
    </row>
    <row r="285" spans="1:7" ht="38.25" x14ac:dyDescent="0.25">
      <c r="A285" s="10"/>
      <c r="B285" s="11" t="s">
        <v>335</v>
      </c>
      <c r="C285" s="12" t="s">
        <v>10</v>
      </c>
      <c r="D285" s="11" t="s">
        <v>542</v>
      </c>
      <c r="E285" s="13"/>
      <c r="F285" s="13"/>
      <c r="G285" s="27"/>
    </row>
    <row r="286" spans="1:7" x14ac:dyDescent="0.25">
      <c r="A286" s="10"/>
      <c r="B286" s="14" t="s">
        <v>336</v>
      </c>
      <c r="C286" s="12"/>
      <c r="D286" s="11"/>
      <c r="E286" s="16">
        <v>1894</v>
      </c>
      <c r="F286" s="16">
        <v>2510</v>
      </c>
      <c r="G286" s="25">
        <f>E286+F286</f>
        <v>4404</v>
      </c>
    </row>
    <row r="287" spans="1:7" x14ac:dyDescent="0.25">
      <c r="A287" s="10"/>
      <c r="B287" s="14" t="s">
        <v>337</v>
      </c>
      <c r="C287" s="12"/>
      <c r="D287" s="11"/>
      <c r="E287" s="16">
        <v>3304</v>
      </c>
      <c r="F287" s="16">
        <v>1295</v>
      </c>
      <c r="G287" s="25">
        <f>E287+F287</f>
        <v>4599</v>
      </c>
    </row>
    <row r="288" spans="1:7" ht="39" thickBot="1" x14ac:dyDescent="0.3">
      <c r="A288" s="10"/>
      <c r="B288" s="11" t="s">
        <v>338</v>
      </c>
      <c r="C288" s="12" t="s">
        <v>10</v>
      </c>
      <c r="D288" s="11" t="s">
        <v>542</v>
      </c>
      <c r="E288" s="16">
        <v>5198</v>
      </c>
      <c r="F288" s="16">
        <v>3805</v>
      </c>
      <c r="G288" s="25">
        <f>E288+F288</f>
        <v>9003</v>
      </c>
    </row>
    <row r="289" spans="1:6" ht="15.75" customHeight="1" x14ac:dyDescent="0.25">
      <c r="A289" s="38" t="s">
        <v>491</v>
      </c>
      <c r="B289" s="37"/>
      <c r="C289" s="37"/>
      <c r="D289" s="37"/>
      <c r="E289" s="37"/>
    </row>
    <row r="290" spans="1:6" ht="76.5" x14ac:dyDescent="0.25">
      <c r="B290" s="35" t="s">
        <v>492</v>
      </c>
      <c r="C290" s="12" t="s">
        <v>352</v>
      </c>
      <c r="D290" s="11" t="s">
        <v>543</v>
      </c>
      <c r="E290" s="40" t="s">
        <v>22</v>
      </c>
      <c r="F290" s="40" t="s">
        <v>22</v>
      </c>
    </row>
    <row r="291" spans="1:6" ht="25.5" x14ac:dyDescent="0.25">
      <c r="B291" s="35" t="s">
        <v>493</v>
      </c>
      <c r="C291" s="12" t="s">
        <v>352</v>
      </c>
      <c r="D291" s="11" t="s">
        <v>543</v>
      </c>
      <c r="E291" s="40" t="s">
        <v>22</v>
      </c>
      <c r="F291" s="40" t="s">
        <v>22</v>
      </c>
    </row>
    <row r="292" spans="1:6" ht="25.5" x14ac:dyDescent="0.25">
      <c r="B292" s="35" t="s">
        <v>494</v>
      </c>
      <c r="C292" s="12" t="s">
        <v>352</v>
      </c>
      <c r="D292" s="11" t="s">
        <v>543</v>
      </c>
      <c r="E292" s="40" t="s">
        <v>22</v>
      </c>
      <c r="F292" s="40" t="s">
        <v>22</v>
      </c>
    </row>
    <row r="293" spans="1:6" ht="38.25" x14ac:dyDescent="0.25">
      <c r="B293" s="35" t="s">
        <v>495</v>
      </c>
      <c r="C293" s="12" t="s">
        <v>352</v>
      </c>
      <c r="D293" s="11" t="s">
        <v>544</v>
      </c>
      <c r="E293" s="60" t="s">
        <v>496</v>
      </c>
      <c r="F293" s="60" t="s">
        <v>516</v>
      </c>
    </row>
    <row r="294" spans="1:6" ht="89.25" x14ac:dyDescent="0.25">
      <c r="B294" s="35" t="s">
        <v>497</v>
      </c>
      <c r="C294" s="12" t="s">
        <v>352</v>
      </c>
      <c r="D294" s="11" t="s">
        <v>544</v>
      </c>
      <c r="E294" s="60" t="s">
        <v>498</v>
      </c>
      <c r="F294" s="60" t="s">
        <v>517</v>
      </c>
    </row>
    <row r="295" spans="1:6" ht="25.5" x14ac:dyDescent="0.25">
      <c r="B295" s="35" t="s">
        <v>499</v>
      </c>
      <c r="C295" s="12" t="s">
        <v>8</v>
      </c>
      <c r="D295" s="11" t="s">
        <v>543</v>
      </c>
      <c r="E295" s="40" t="s">
        <v>22</v>
      </c>
      <c r="F295" s="40" t="s">
        <v>22</v>
      </c>
    </row>
    <row r="296" spans="1:6" ht="25.5" x14ac:dyDescent="0.25">
      <c r="B296" s="36" t="s">
        <v>500</v>
      </c>
      <c r="C296" s="12" t="s">
        <v>8</v>
      </c>
      <c r="D296" s="29" t="s">
        <v>543</v>
      </c>
      <c r="E296" s="40" t="s">
        <v>22</v>
      </c>
      <c r="F296" s="40" t="s">
        <v>22</v>
      </c>
    </row>
    <row r="297" spans="1:6" ht="25.5" x14ac:dyDescent="0.25">
      <c r="B297" s="36" t="s">
        <v>501</v>
      </c>
      <c r="C297" s="12" t="s">
        <v>8</v>
      </c>
      <c r="D297" s="29" t="s">
        <v>543</v>
      </c>
      <c r="E297" s="40" t="s">
        <v>22</v>
      </c>
      <c r="F297" s="40" t="s">
        <v>22</v>
      </c>
    </row>
    <row r="298" spans="1:6" ht="25.5" x14ac:dyDescent="0.25">
      <c r="B298" s="36" t="s">
        <v>502</v>
      </c>
      <c r="C298" s="12" t="s">
        <v>8</v>
      </c>
      <c r="D298" s="29" t="s">
        <v>543</v>
      </c>
      <c r="E298" s="40" t="s">
        <v>22</v>
      </c>
      <c r="F298" s="40" t="s">
        <v>22</v>
      </c>
    </row>
    <row r="299" spans="1:6" ht="38.25" x14ac:dyDescent="0.25">
      <c r="B299" s="35" t="s">
        <v>503</v>
      </c>
      <c r="C299" s="12" t="s">
        <v>8</v>
      </c>
      <c r="D299" s="29" t="s">
        <v>543</v>
      </c>
      <c r="E299" s="40" t="s">
        <v>22</v>
      </c>
      <c r="F299" s="60">
        <v>0</v>
      </c>
    </row>
    <row r="300" spans="1:6" ht="38.25" x14ac:dyDescent="0.25">
      <c r="B300" s="35" t="s">
        <v>504</v>
      </c>
      <c r="C300" s="12" t="s">
        <v>352</v>
      </c>
      <c r="D300" s="11" t="s">
        <v>545</v>
      </c>
      <c r="E300" s="61" t="s">
        <v>564</v>
      </c>
      <c r="F300" s="40" t="s">
        <v>22</v>
      </c>
    </row>
    <row r="301" spans="1:6" ht="15.75" x14ac:dyDescent="0.25">
      <c r="B301" s="35" t="s">
        <v>505</v>
      </c>
      <c r="C301" s="12" t="s">
        <v>89</v>
      </c>
      <c r="D301" s="11" t="s">
        <v>90</v>
      </c>
      <c r="E301" s="40" t="s">
        <v>22</v>
      </c>
      <c r="F301" s="40" t="s">
        <v>22</v>
      </c>
    </row>
    <row r="302" spans="1:6" ht="25.5" x14ac:dyDescent="0.25">
      <c r="B302" s="35" t="s">
        <v>506</v>
      </c>
      <c r="C302" s="12" t="s">
        <v>507</v>
      </c>
      <c r="D302" s="11" t="s">
        <v>543</v>
      </c>
      <c r="E302" s="40" t="s">
        <v>22</v>
      </c>
      <c r="F302" s="40" t="s">
        <v>22</v>
      </c>
    </row>
    <row r="303" spans="1:6" ht="25.5" x14ac:dyDescent="0.25">
      <c r="B303" s="35" t="s">
        <v>508</v>
      </c>
      <c r="C303" s="12" t="s">
        <v>509</v>
      </c>
      <c r="D303" s="11" t="s">
        <v>543</v>
      </c>
      <c r="E303" s="40" t="s">
        <v>22</v>
      </c>
      <c r="F303" s="40" t="s">
        <v>22</v>
      </c>
    </row>
    <row r="304" spans="1:6" ht="89.25" x14ac:dyDescent="0.25">
      <c r="B304" s="35" t="s">
        <v>521</v>
      </c>
      <c r="C304" s="12" t="s">
        <v>10</v>
      </c>
      <c r="D304" s="11" t="s">
        <v>530</v>
      </c>
      <c r="E304" s="61" t="s">
        <v>515</v>
      </c>
      <c r="F304" s="61">
        <v>8</v>
      </c>
    </row>
    <row r="305" spans="1:6" ht="38.25" x14ac:dyDescent="0.25">
      <c r="B305" s="35" t="s">
        <v>510</v>
      </c>
      <c r="C305" s="12" t="s">
        <v>509</v>
      </c>
      <c r="D305" s="11" t="s">
        <v>530</v>
      </c>
      <c r="E305" s="61" t="s">
        <v>561</v>
      </c>
      <c r="F305" s="61">
        <v>9</v>
      </c>
    </row>
    <row r="306" spans="1:6" ht="25.5" x14ac:dyDescent="0.25">
      <c r="B306" s="35" t="s">
        <v>511</v>
      </c>
      <c r="C306" s="12" t="s">
        <v>10</v>
      </c>
      <c r="D306" s="11" t="s">
        <v>512</v>
      </c>
      <c r="E306" s="41">
        <v>0</v>
      </c>
      <c r="F306" s="41">
        <v>0</v>
      </c>
    </row>
    <row r="308" spans="1:6" ht="15.75" thickBot="1" x14ac:dyDescent="0.3"/>
    <row r="309" spans="1:6" ht="15.75" customHeight="1" thickBot="1" x14ac:dyDescent="0.3">
      <c r="A309" s="39" t="s">
        <v>343</v>
      </c>
      <c r="B309" s="4"/>
      <c r="C309" s="4"/>
      <c r="D309" s="4"/>
      <c r="E309" s="21"/>
      <c r="F309" s="21"/>
    </row>
    <row r="310" spans="1:6" x14ac:dyDescent="0.25">
      <c r="A310" s="33" t="s">
        <v>344</v>
      </c>
      <c r="B310" s="5"/>
      <c r="C310" s="5"/>
      <c r="D310" s="5"/>
      <c r="E310" s="15"/>
      <c r="F310" s="15"/>
    </row>
    <row r="311" spans="1:6" ht="24" customHeight="1" x14ac:dyDescent="0.25">
      <c r="A311" s="6"/>
      <c r="B311" s="7" t="s">
        <v>345</v>
      </c>
      <c r="C311" s="8" t="s">
        <v>10</v>
      </c>
      <c r="D311" s="8" t="s">
        <v>543</v>
      </c>
      <c r="E311" s="62">
        <v>0</v>
      </c>
      <c r="F311" s="62">
        <v>0</v>
      </c>
    </row>
    <row r="312" spans="1:6" ht="25.5" x14ac:dyDescent="0.25">
      <c r="A312" s="10"/>
      <c r="B312" s="11" t="s">
        <v>346</v>
      </c>
      <c r="C312" s="12" t="s">
        <v>17</v>
      </c>
      <c r="D312" s="11" t="s">
        <v>532</v>
      </c>
      <c r="E312" s="40" t="s">
        <v>592</v>
      </c>
      <c r="F312" s="40" t="s">
        <v>592</v>
      </c>
    </row>
    <row r="313" spans="1:6" ht="25.5" x14ac:dyDescent="0.25">
      <c r="A313" s="10"/>
      <c r="B313" s="11" t="s">
        <v>347</v>
      </c>
      <c r="C313" s="12" t="s">
        <v>10</v>
      </c>
      <c r="D313" s="11" t="s">
        <v>532</v>
      </c>
      <c r="E313" s="40" t="s">
        <v>592</v>
      </c>
      <c r="F313" s="40" t="s">
        <v>592</v>
      </c>
    </row>
    <row r="314" spans="1:6" ht="25.5" x14ac:dyDescent="0.25">
      <c r="A314" s="10"/>
      <c r="B314" s="11" t="s">
        <v>348</v>
      </c>
      <c r="C314" s="12" t="s">
        <v>349</v>
      </c>
      <c r="D314" s="11" t="s">
        <v>543</v>
      </c>
      <c r="E314" s="40" t="s">
        <v>592</v>
      </c>
      <c r="F314" s="40" t="s">
        <v>592</v>
      </c>
    </row>
    <row r="315" spans="1:6" ht="25.5" x14ac:dyDescent="0.25">
      <c r="A315" s="10"/>
      <c r="B315" s="11" t="s">
        <v>350</v>
      </c>
      <c r="C315" s="12" t="s">
        <v>349</v>
      </c>
      <c r="D315" s="11" t="s">
        <v>543</v>
      </c>
      <c r="E315" s="40" t="s">
        <v>592</v>
      </c>
      <c r="F315" s="40" t="s">
        <v>592</v>
      </c>
    </row>
    <row r="316" spans="1:6" ht="38.25" x14ac:dyDescent="0.25">
      <c r="A316" s="10"/>
      <c r="B316" s="11" t="s">
        <v>351</v>
      </c>
      <c r="C316" s="12" t="s">
        <v>352</v>
      </c>
      <c r="D316" s="11" t="s">
        <v>353</v>
      </c>
      <c r="E316" s="61" t="s">
        <v>562</v>
      </c>
      <c r="F316" s="40" t="s">
        <v>592</v>
      </c>
    </row>
    <row r="317" spans="1:6" ht="127.5" x14ac:dyDescent="0.25">
      <c r="A317" s="10"/>
      <c r="B317" s="11" t="s">
        <v>354</v>
      </c>
      <c r="C317" s="12" t="s">
        <v>355</v>
      </c>
      <c r="D317" s="11" t="s">
        <v>546</v>
      </c>
      <c r="E317" s="61" t="s">
        <v>596</v>
      </c>
      <c r="F317" s="40" t="s">
        <v>592</v>
      </c>
    </row>
    <row r="318" spans="1:6" ht="63.75" x14ac:dyDescent="0.25">
      <c r="A318" s="10"/>
      <c r="B318" s="11" t="s">
        <v>356</v>
      </c>
      <c r="C318" s="12" t="s">
        <v>352</v>
      </c>
      <c r="D318" s="11" t="s">
        <v>546</v>
      </c>
      <c r="E318" s="40" t="s">
        <v>592</v>
      </c>
      <c r="F318" s="40" t="s">
        <v>592</v>
      </c>
    </row>
    <row r="319" spans="1:6" ht="114.75" x14ac:dyDescent="0.25">
      <c r="A319" s="10"/>
      <c r="B319" s="11" t="s">
        <v>357</v>
      </c>
      <c r="C319" s="12" t="s">
        <v>352</v>
      </c>
      <c r="D319" s="11" t="s">
        <v>543</v>
      </c>
      <c r="E319" s="61" t="s">
        <v>579</v>
      </c>
      <c r="F319" s="40" t="s">
        <v>592</v>
      </c>
    </row>
    <row r="320" spans="1:6" ht="25.5" x14ac:dyDescent="0.25">
      <c r="A320" s="10"/>
      <c r="B320" s="11" t="s">
        <v>358</v>
      </c>
      <c r="C320" s="12" t="s">
        <v>10</v>
      </c>
      <c r="D320" s="11" t="s">
        <v>543</v>
      </c>
      <c r="E320" s="40" t="s">
        <v>592</v>
      </c>
      <c r="F320" s="41">
        <v>5410</v>
      </c>
    </row>
    <row r="321" spans="1:6" ht="38.25" x14ac:dyDescent="0.25">
      <c r="A321" s="10"/>
      <c r="B321" s="11" t="s">
        <v>359</v>
      </c>
      <c r="C321" s="12" t="s">
        <v>10</v>
      </c>
      <c r="D321" s="11" t="s">
        <v>546</v>
      </c>
      <c r="E321" s="59"/>
      <c r="F321" s="59"/>
    </row>
    <row r="322" spans="1:6" x14ac:dyDescent="0.25">
      <c r="A322" s="10"/>
      <c r="B322" s="14" t="s">
        <v>360</v>
      </c>
      <c r="C322" s="12" t="s">
        <v>10</v>
      </c>
      <c r="D322" s="11"/>
      <c r="E322" s="40" t="s">
        <v>592</v>
      </c>
      <c r="F322" s="40" t="s">
        <v>592</v>
      </c>
    </row>
    <row r="323" spans="1:6" ht="38.25" x14ac:dyDescent="0.25">
      <c r="A323" s="10"/>
      <c r="B323" s="11" t="s">
        <v>361</v>
      </c>
      <c r="C323" s="12" t="s">
        <v>352</v>
      </c>
      <c r="D323" s="11" t="s">
        <v>547</v>
      </c>
      <c r="E323" s="40" t="s">
        <v>592</v>
      </c>
      <c r="F323" s="40" t="s">
        <v>592</v>
      </c>
    </row>
    <row r="324" spans="1:6" ht="25.5" x14ac:dyDescent="0.25">
      <c r="A324" s="10"/>
      <c r="B324" s="11" t="s">
        <v>362</v>
      </c>
      <c r="C324" s="12" t="s">
        <v>352</v>
      </c>
      <c r="D324" s="11" t="s">
        <v>543</v>
      </c>
      <c r="E324" s="40" t="s">
        <v>592</v>
      </c>
      <c r="F324" s="40" t="s">
        <v>592</v>
      </c>
    </row>
    <row r="325" spans="1:6" x14ac:dyDescent="0.25">
      <c r="A325" s="19" t="s">
        <v>363</v>
      </c>
      <c r="B325" s="15"/>
      <c r="C325" s="15"/>
      <c r="D325" s="15"/>
      <c r="E325" s="15"/>
      <c r="F325" s="15"/>
    </row>
    <row r="326" spans="1:6" ht="25.5" x14ac:dyDescent="0.25">
      <c r="A326" s="10"/>
      <c r="B326" s="11" t="s">
        <v>363</v>
      </c>
      <c r="C326" s="12" t="s">
        <v>10</v>
      </c>
      <c r="D326" s="11" t="s">
        <v>543</v>
      </c>
      <c r="E326" s="59"/>
      <c r="F326" s="59"/>
    </row>
    <row r="327" spans="1:6" ht="48" customHeight="1" x14ac:dyDescent="0.25">
      <c r="A327" s="6"/>
      <c r="B327" s="8" t="s">
        <v>364</v>
      </c>
      <c r="C327" s="8" t="s">
        <v>10</v>
      </c>
      <c r="D327" s="8"/>
      <c r="E327" s="63" t="s">
        <v>478</v>
      </c>
      <c r="F327" s="40" t="s">
        <v>592</v>
      </c>
    </row>
    <row r="328" spans="1:6" ht="26.25" customHeight="1" x14ac:dyDescent="0.25">
      <c r="A328" s="6"/>
      <c r="B328" s="8" t="s">
        <v>365</v>
      </c>
      <c r="C328" s="8" t="s">
        <v>10</v>
      </c>
      <c r="D328" s="8"/>
      <c r="E328" s="63" t="s">
        <v>479</v>
      </c>
      <c r="F328" s="40" t="s">
        <v>592</v>
      </c>
    </row>
    <row r="329" spans="1:6" ht="45" customHeight="1" x14ac:dyDescent="0.25">
      <c r="A329" s="6"/>
      <c r="B329" s="8" t="s">
        <v>366</v>
      </c>
      <c r="C329" s="8" t="s">
        <v>10</v>
      </c>
      <c r="D329" s="8"/>
      <c r="E329" s="63" t="s">
        <v>480</v>
      </c>
      <c r="F329" s="40" t="s">
        <v>592</v>
      </c>
    </row>
    <row r="330" spans="1:6" ht="38.25" customHeight="1" x14ac:dyDescent="0.25">
      <c r="A330" s="6"/>
      <c r="B330" s="8" t="s">
        <v>367</v>
      </c>
      <c r="C330" s="8" t="s">
        <v>10</v>
      </c>
      <c r="D330" s="8"/>
      <c r="E330" s="67">
        <v>0</v>
      </c>
      <c r="F330" s="40" t="s">
        <v>592</v>
      </c>
    </row>
    <row r="331" spans="1:6" ht="28.5" customHeight="1" x14ac:dyDescent="0.25">
      <c r="A331" s="6"/>
      <c r="B331" s="8" t="s">
        <v>368</v>
      </c>
      <c r="C331" s="8" t="s">
        <v>98</v>
      </c>
      <c r="D331" s="8" t="s">
        <v>543</v>
      </c>
      <c r="E331" s="63">
        <v>39606</v>
      </c>
      <c r="F331" s="40" t="s">
        <v>592</v>
      </c>
    </row>
    <row r="332" spans="1:6" ht="25.5" x14ac:dyDescent="0.25">
      <c r="A332" s="10"/>
      <c r="B332" s="11" t="s">
        <v>369</v>
      </c>
      <c r="C332" s="12" t="s">
        <v>370</v>
      </c>
      <c r="D332" s="11" t="s">
        <v>543</v>
      </c>
      <c r="E332" s="63">
        <v>5045</v>
      </c>
      <c r="F332" s="40" t="s">
        <v>592</v>
      </c>
    </row>
    <row r="333" spans="1:6" ht="24.75" customHeight="1" x14ac:dyDescent="0.25">
      <c r="A333" s="6"/>
      <c r="B333" s="8" t="s">
        <v>371</v>
      </c>
      <c r="C333" s="8" t="s">
        <v>370</v>
      </c>
      <c r="D333" s="8" t="s">
        <v>543</v>
      </c>
      <c r="E333" s="63">
        <v>1277.2</v>
      </c>
      <c r="F333" s="40" t="s">
        <v>592</v>
      </c>
    </row>
    <row r="334" spans="1:6" x14ac:dyDescent="0.25">
      <c r="A334" s="10"/>
      <c r="B334" s="11" t="s">
        <v>372</v>
      </c>
      <c r="C334" s="12"/>
      <c r="D334" s="11"/>
      <c r="E334" s="63"/>
      <c r="F334" s="59"/>
    </row>
    <row r="335" spans="1:6" ht="25.5" x14ac:dyDescent="0.25">
      <c r="A335" s="10"/>
      <c r="B335" s="14" t="s">
        <v>373</v>
      </c>
      <c r="C335" s="12" t="s">
        <v>374</v>
      </c>
      <c r="D335" s="11" t="s">
        <v>543</v>
      </c>
      <c r="E335" s="63">
        <v>77.3</v>
      </c>
      <c r="F335" s="40" t="s">
        <v>592</v>
      </c>
    </row>
    <row r="336" spans="1:6" ht="25.5" x14ac:dyDescent="0.25">
      <c r="A336" s="10"/>
      <c r="B336" s="14" t="s">
        <v>375</v>
      </c>
      <c r="C336" s="12" t="s">
        <v>374</v>
      </c>
      <c r="D336" s="29" t="s">
        <v>543</v>
      </c>
      <c r="E336" s="63">
        <v>157.6</v>
      </c>
      <c r="F336" s="40" t="s">
        <v>592</v>
      </c>
    </row>
    <row r="337" spans="1:6" ht="29.25" customHeight="1" x14ac:dyDescent="0.25">
      <c r="A337" s="6"/>
      <c r="B337" s="8" t="s">
        <v>376</v>
      </c>
      <c r="C337" s="8" t="s">
        <v>374</v>
      </c>
      <c r="D337" s="29" t="s">
        <v>543</v>
      </c>
      <c r="E337" s="63">
        <v>173</v>
      </c>
      <c r="F337" s="40" t="s">
        <v>592</v>
      </c>
    </row>
    <row r="338" spans="1:6" ht="34.5" customHeight="1" x14ac:dyDescent="0.25">
      <c r="A338" s="6"/>
      <c r="B338" s="8" t="s">
        <v>377</v>
      </c>
      <c r="C338" s="8" t="s">
        <v>374</v>
      </c>
      <c r="D338" s="29" t="s">
        <v>543</v>
      </c>
      <c r="E338" s="40" t="s">
        <v>592</v>
      </c>
      <c r="F338" s="40" t="s">
        <v>592</v>
      </c>
    </row>
    <row r="339" spans="1:6" ht="25.5" x14ac:dyDescent="0.25">
      <c r="A339" s="10"/>
      <c r="B339" s="11" t="s">
        <v>378</v>
      </c>
      <c r="C339" s="12" t="s">
        <v>374</v>
      </c>
      <c r="D339" s="29" t="s">
        <v>543</v>
      </c>
      <c r="E339" s="63">
        <v>157.6</v>
      </c>
      <c r="F339" s="40" t="s">
        <v>592</v>
      </c>
    </row>
    <row r="340" spans="1:6" ht="34.5" customHeight="1" x14ac:dyDescent="0.25">
      <c r="A340" s="6"/>
      <c r="B340" s="8" t="s">
        <v>379</v>
      </c>
      <c r="C340" s="8" t="s">
        <v>355</v>
      </c>
      <c r="D340" s="29" t="s">
        <v>543</v>
      </c>
      <c r="E340" s="63">
        <v>639688</v>
      </c>
      <c r="F340" s="41">
        <v>71334</v>
      </c>
    </row>
    <row r="341" spans="1:6" ht="25.5" x14ac:dyDescent="0.25">
      <c r="A341" s="10"/>
      <c r="B341" s="11" t="s">
        <v>380</v>
      </c>
      <c r="C341" s="12"/>
      <c r="D341" s="29" t="s">
        <v>543</v>
      </c>
      <c r="E341" s="40"/>
      <c r="F341" s="40"/>
    </row>
    <row r="342" spans="1:6" ht="25.5" x14ac:dyDescent="0.25">
      <c r="A342" s="10"/>
      <c r="B342" s="14" t="s">
        <v>381</v>
      </c>
      <c r="C342" s="12" t="s">
        <v>374</v>
      </c>
      <c r="D342" s="29" t="s">
        <v>543</v>
      </c>
      <c r="E342" s="40" t="s">
        <v>592</v>
      </c>
      <c r="F342" s="40" t="s">
        <v>592</v>
      </c>
    </row>
    <row r="343" spans="1:6" ht="25.5" x14ac:dyDescent="0.25">
      <c r="A343" s="10"/>
      <c r="B343" s="14" t="s">
        <v>382</v>
      </c>
      <c r="C343" s="12" t="s">
        <v>374</v>
      </c>
      <c r="D343" s="29" t="s">
        <v>543</v>
      </c>
      <c r="E343" s="40" t="s">
        <v>592</v>
      </c>
      <c r="F343" s="40" t="s">
        <v>592</v>
      </c>
    </row>
    <row r="344" spans="1:6" ht="25.5" x14ac:dyDescent="0.25">
      <c r="A344" s="10"/>
      <c r="B344" s="18" t="s">
        <v>383</v>
      </c>
      <c r="C344" s="12" t="s">
        <v>10</v>
      </c>
      <c r="D344" s="29" t="s">
        <v>543</v>
      </c>
      <c r="E344" s="63">
        <v>7</v>
      </c>
      <c r="F344" s="40" t="s">
        <v>592</v>
      </c>
    </row>
    <row r="345" spans="1:6" ht="38.25" x14ac:dyDescent="0.25">
      <c r="A345" s="10"/>
      <c r="B345" s="18" t="s">
        <v>384</v>
      </c>
      <c r="C345" s="12" t="s">
        <v>352</v>
      </c>
      <c r="D345" s="29" t="s">
        <v>543</v>
      </c>
      <c r="E345" s="63">
        <v>0</v>
      </c>
      <c r="F345" s="40" t="s">
        <v>592</v>
      </c>
    </row>
    <row r="346" spans="1:6" ht="38.25" x14ac:dyDescent="0.25">
      <c r="A346" s="10"/>
      <c r="B346" s="18" t="s">
        <v>385</v>
      </c>
      <c r="C346" s="12" t="s">
        <v>17</v>
      </c>
      <c r="D346" s="29" t="s">
        <v>543</v>
      </c>
      <c r="E346" s="63">
        <v>0</v>
      </c>
      <c r="F346" s="40" t="s">
        <v>592</v>
      </c>
    </row>
    <row r="347" spans="1:6" ht="15.75" customHeight="1" x14ac:dyDescent="0.25">
      <c r="A347" s="19" t="s">
        <v>386</v>
      </c>
      <c r="B347" s="15"/>
      <c r="C347" s="15"/>
      <c r="D347" s="15"/>
      <c r="E347" s="15"/>
      <c r="F347" s="15"/>
    </row>
    <row r="348" spans="1:6" ht="25.5" x14ac:dyDescent="0.25">
      <c r="A348" s="10"/>
      <c r="B348" s="11" t="s">
        <v>387</v>
      </c>
      <c r="C348" s="12" t="s">
        <v>8</v>
      </c>
      <c r="D348" s="29" t="s">
        <v>543</v>
      </c>
      <c r="E348" s="63">
        <v>40</v>
      </c>
      <c r="F348" s="40" t="s">
        <v>592</v>
      </c>
    </row>
    <row r="349" spans="1:6" ht="25.5" x14ac:dyDescent="0.25">
      <c r="A349" s="10"/>
      <c r="B349" s="11" t="s">
        <v>388</v>
      </c>
      <c r="C349" s="12" t="s">
        <v>8</v>
      </c>
      <c r="D349" s="29" t="s">
        <v>543</v>
      </c>
      <c r="E349" s="40" t="s">
        <v>592</v>
      </c>
      <c r="F349" s="40" t="s">
        <v>592</v>
      </c>
    </row>
    <row r="350" spans="1:6" ht="27.75" customHeight="1" x14ac:dyDescent="0.25">
      <c r="A350" s="6"/>
      <c r="B350" s="8" t="s">
        <v>389</v>
      </c>
      <c r="C350" s="8" t="s">
        <v>10</v>
      </c>
      <c r="D350" s="29" t="s">
        <v>543</v>
      </c>
      <c r="E350" s="63" t="s">
        <v>580</v>
      </c>
      <c r="F350" s="40" t="s">
        <v>592</v>
      </c>
    </row>
    <row r="351" spans="1:6" ht="27.75" customHeight="1" x14ac:dyDescent="0.25">
      <c r="A351" s="6"/>
      <c r="B351" s="8" t="s">
        <v>390</v>
      </c>
      <c r="C351" s="8" t="s">
        <v>391</v>
      </c>
      <c r="D351" s="29" t="s">
        <v>543</v>
      </c>
      <c r="E351" s="63">
        <v>372.4</v>
      </c>
      <c r="F351" s="40" t="s">
        <v>592</v>
      </c>
    </row>
    <row r="352" spans="1:6" ht="27.75" customHeight="1" x14ac:dyDescent="0.25">
      <c r="A352" s="6"/>
      <c r="B352" s="8" t="s">
        <v>392</v>
      </c>
      <c r="C352" s="8" t="s">
        <v>393</v>
      </c>
      <c r="D352" s="29" t="s">
        <v>543</v>
      </c>
      <c r="E352" s="63">
        <v>318.8</v>
      </c>
      <c r="F352" s="40" t="s">
        <v>592</v>
      </c>
    </row>
    <row r="353" spans="1:6" ht="27" customHeight="1" x14ac:dyDescent="0.25">
      <c r="A353" s="6"/>
      <c r="B353" s="8" t="s">
        <v>394</v>
      </c>
      <c r="C353" s="8" t="s">
        <v>395</v>
      </c>
      <c r="D353" s="29" t="s">
        <v>543</v>
      </c>
      <c r="E353" s="63">
        <v>4240</v>
      </c>
      <c r="F353" s="40" t="s">
        <v>592</v>
      </c>
    </row>
    <row r="354" spans="1:6" ht="25.5" x14ac:dyDescent="0.25">
      <c r="A354" s="10"/>
      <c r="B354" s="11" t="s">
        <v>396</v>
      </c>
      <c r="C354" s="12"/>
      <c r="D354" s="29" t="s">
        <v>543</v>
      </c>
      <c r="E354" s="63"/>
      <c r="F354" s="59"/>
    </row>
    <row r="355" spans="1:6" ht="27.75" customHeight="1" x14ac:dyDescent="0.25">
      <c r="A355" s="6"/>
      <c r="B355" s="8" t="s">
        <v>397</v>
      </c>
      <c r="C355" s="8" t="s">
        <v>17</v>
      </c>
      <c r="D355" s="29" t="s">
        <v>543</v>
      </c>
      <c r="E355" s="63">
        <v>59</v>
      </c>
      <c r="F355" s="40" t="s">
        <v>592</v>
      </c>
    </row>
    <row r="356" spans="1:6" ht="27.75" customHeight="1" x14ac:dyDescent="0.25">
      <c r="A356" s="6"/>
      <c r="B356" s="8" t="s">
        <v>398</v>
      </c>
      <c r="C356" s="8" t="s">
        <v>17</v>
      </c>
      <c r="D356" s="29" t="s">
        <v>543</v>
      </c>
      <c r="E356" s="63">
        <v>41</v>
      </c>
      <c r="F356" s="40" t="s">
        <v>592</v>
      </c>
    </row>
    <row r="357" spans="1:6" ht="27.75" customHeight="1" x14ac:dyDescent="0.25">
      <c r="A357" s="6"/>
      <c r="B357" s="8" t="s">
        <v>399</v>
      </c>
      <c r="C357" s="8" t="s">
        <v>355</v>
      </c>
      <c r="D357" s="29" t="s">
        <v>543</v>
      </c>
      <c r="E357" s="63">
        <v>88945</v>
      </c>
      <c r="F357" s="41">
        <v>127753</v>
      </c>
    </row>
    <row r="358" spans="1:6" ht="15.75" customHeight="1" x14ac:dyDescent="0.25">
      <c r="A358" s="19" t="s">
        <v>400</v>
      </c>
      <c r="B358" s="15"/>
      <c r="C358" s="15"/>
      <c r="D358" s="15"/>
      <c r="E358" s="15"/>
      <c r="F358" s="15"/>
    </row>
    <row r="359" spans="1:6" ht="25.5" x14ac:dyDescent="0.25">
      <c r="A359" s="10"/>
      <c r="B359" s="11" t="s">
        <v>401</v>
      </c>
      <c r="C359" s="12" t="s">
        <v>10</v>
      </c>
      <c r="D359" s="29" t="s">
        <v>543</v>
      </c>
      <c r="E359" s="40" t="s">
        <v>592</v>
      </c>
      <c r="F359" s="40" t="s">
        <v>592</v>
      </c>
    </row>
    <row r="360" spans="1:6" ht="25.5" x14ac:dyDescent="0.25">
      <c r="A360" s="10"/>
      <c r="B360" s="11" t="s">
        <v>402</v>
      </c>
      <c r="C360" s="12" t="s">
        <v>403</v>
      </c>
      <c r="D360" s="29" t="s">
        <v>543</v>
      </c>
      <c r="E360" s="40" t="s">
        <v>592</v>
      </c>
      <c r="F360" s="40" t="s">
        <v>592</v>
      </c>
    </row>
    <row r="361" spans="1:6" ht="25.5" x14ac:dyDescent="0.25">
      <c r="A361" s="10"/>
      <c r="B361" s="11" t="s">
        <v>404</v>
      </c>
      <c r="C361" s="12" t="s">
        <v>405</v>
      </c>
      <c r="D361" s="29" t="s">
        <v>543</v>
      </c>
      <c r="E361" s="40" t="s">
        <v>592</v>
      </c>
      <c r="F361" s="40" t="s">
        <v>592</v>
      </c>
    </row>
    <row r="362" spans="1:6" ht="25.5" x14ac:dyDescent="0.25">
      <c r="A362" s="10"/>
      <c r="B362" s="11" t="s">
        <v>406</v>
      </c>
      <c r="C362" s="12"/>
      <c r="D362" s="29" t="s">
        <v>543</v>
      </c>
      <c r="E362" s="40" t="s">
        <v>592</v>
      </c>
      <c r="F362" s="40" t="s">
        <v>592</v>
      </c>
    </row>
    <row r="363" spans="1:6" ht="25.5" x14ac:dyDescent="0.25">
      <c r="A363" s="10"/>
      <c r="B363" s="14" t="s">
        <v>407</v>
      </c>
      <c r="C363" s="12" t="s">
        <v>17</v>
      </c>
      <c r="D363" s="29" t="s">
        <v>543</v>
      </c>
      <c r="E363" s="40" t="s">
        <v>592</v>
      </c>
      <c r="F363" s="40" t="s">
        <v>592</v>
      </c>
    </row>
    <row r="364" spans="1:6" ht="25.5" x14ac:dyDescent="0.25">
      <c r="A364" s="10"/>
      <c r="B364" s="14" t="s">
        <v>408</v>
      </c>
      <c r="C364" s="12" t="s">
        <v>17</v>
      </c>
      <c r="D364" s="29" t="s">
        <v>543</v>
      </c>
      <c r="E364" s="40" t="s">
        <v>592</v>
      </c>
      <c r="F364" s="40" t="s">
        <v>592</v>
      </c>
    </row>
    <row r="365" spans="1:6" ht="25.5" x14ac:dyDescent="0.25">
      <c r="A365" s="10"/>
      <c r="B365" s="11" t="s">
        <v>409</v>
      </c>
      <c r="C365" s="12" t="s">
        <v>410</v>
      </c>
      <c r="D365" s="29" t="s">
        <v>543</v>
      </c>
      <c r="E365" s="40" t="s">
        <v>592</v>
      </c>
      <c r="F365" s="40" t="s">
        <v>592</v>
      </c>
    </row>
    <row r="366" spans="1:6" ht="25.5" x14ac:dyDescent="0.25">
      <c r="A366" s="10"/>
      <c r="B366" s="11" t="s">
        <v>605</v>
      </c>
      <c r="C366" s="12" t="s">
        <v>355</v>
      </c>
      <c r="D366" s="29" t="s">
        <v>543</v>
      </c>
      <c r="E366" s="41">
        <v>32122</v>
      </c>
      <c r="F366" s="41">
        <v>180543</v>
      </c>
    </row>
    <row r="367" spans="1:6" ht="25.5" x14ac:dyDescent="0.25">
      <c r="A367" s="75"/>
      <c r="B367" s="76" t="s">
        <v>606</v>
      </c>
      <c r="C367" s="77" t="s">
        <v>355</v>
      </c>
      <c r="D367" s="76" t="s">
        <v>543</v>
      </c>
      <c r="E367" s="40" t="s">
        <v>592</v>
      </c>
      <c r="F367" s="41">
        <v>76933</v>
      </c>
    </row>
    <row r="368" spans="1:6" ht="25.5" x14ac:dyDescent="0.25">
      <c r="A368" s="10"/>
      <c r="B368" s="11" t="s">
        <v>411</v>
      </c>
      <c r="C368" s="12" t="s">
        <v>17</v>
      </c>
      <c r="D368" s="29" t="s">
        <v>543</v>
      </c>
      <c r="E368" s="40" t="s">
        <v>592</v>
      </c>
      <c r="F368" s="40" t="s">
        <v>592</v>
      </c>
    </row>
    <row r="369" spans="1:6" ht="15.75" customHeight="1" x14ac:dyDescent="0.25">
      <c r="A369" s="19" t="s">
        <v>412</v>
      </c>
      <c r="B369" s="15"/>
      <c r="C369" s="15"/>
      <c r="D369" s="15"/>
      <c r="E369" s="15"/>
      <c r="F369" s="15"/>
    </row>
    <row r="370" spans="1:6" ht="25.5" x14ac:dyDescent="0.25">
      <c r="A370" s="10"/>
      <c r="B370" s="11" t="s">
        <v>413</v>
      </c>
      <c r="C370" s="12" t="s">
        <v>414</v>
      </c>
      <c r="D370" s="11" t="s">
        <v>544</v>
      </c>
      <c r="E370" s="61">
        <v>460.5</v>
      </c>
      <c r="F370" s="61">
        <v>225.6</v>
      </c>
    </row>
    <row r="371" spans="1:6" ht="25.5" x14ac:dyDescent="0.25">
      <c r="A371" s="10"/>
      <c r="B371" s="11" t="s">
        <v>415</v>
      </c>
      <c r="C371" s="12" t="s">
        <v>414</v>
      </c>
      <c r="D371" s="11" t="s">
        <v>544</v>
      </c>
      <c r="E371" s="61">
        <v>600.6</v>
      </c>
      <c r="F371" s="61">
        <v>10.930999999999999</v>
      </c>
    </row>
    <row r="372" spans="1:6" ht="25.5" x14ac:dyDescent="0.25">
      <c r="A372" s="10"/>
      <c r="B372" s="11" t="s">
        <v>371</v>
      </c>
      <c r="C372" s="12" t="s">
        <v>370</v>
      </c>
      <c r="D372" s="11" t="s">
        <v>544</v>
      </c>
      <c r="E372" s="61">
        <v>1798</v>
      </c>
      <c r="F372" s="40" t="s">
        <v>592</v>
      </c>
    </row>
    <row r="373" spans="1:6" ht="25.5" x14ac:dyDescent="0.25">
      <c r="A373" s="10"/>
      <c r="B373" s="11" t="s">
        <v>416</v>
      </c>
      <c r="C373" s="12" t="s">
        <v>10</v>
      </c>
      <c r="D373" s="11" t="s">
        <v>544</v>
      </c>
      <c r="E373" s="61">
        <v>875</v>
      </c>
      <c r="F373" s="61">
        <v>870</v>
      </c>
    </row>
    <row r="374" spans="1:6" ht="25.5" x14ac:dyDescent="0.25">
      <c r="A374" s="10"/>
      <c r="B374" s="11" t="s">
        <v>417</v>
      </c>
      <c r="C374" s="12" t="s">
        <v>10</v>
      </c>
      <c r="D374" s="11" t="s">
        <v>544</v>
      </c>
      <c r="E374" s="61">
        <v>844</v>
      </c>
      <c r="F374" s="61">
        <v>781</v>
      </c>
    </row>
    <row r="375" spans="1:6" ht="38.25" x14ac:dyDescent="0.25">
      <c r="A375" s="10"/>
      <c r="B375" s="11" t="s">
        <v>418</v>
      </c>
      <c r="C375" s="12" t="s">
        <v>10</v>
      </c>
      <c r="D375" s="11" t="s">
        <v>544</v>
      </c>
      <c r="E375" s="40" t="s">
        <v>592</v>
      </c>
      <c r="F375" s="61">
        <v>3919</v>
      </c>
    </row>
    <row r="376" spans="1:6" ht="38.25" x14ac:dyDescent="0.25">
      <c r="A376" s="10"/>
      <c r="B376" s="11" t="s">
        <v>419</v>
      </c>
      <c r="C376" s="12" t="s">
        <v>10</v>
      </c>
      <c r="D376" s="11" t="s">
        <v>544</v>
      </c>
      <c r="E376" s="40" t="s">
        <v>592</v>
      </c>
      <c r="F376" s="61">
        <v>3661</v>
      </c>
    </row>
    <row r="377" spans="1:6" ht="25.5" x14ac:dyDescent="0.25">
      <c r="A377" s="10"/>
      <c r="B377" s="11" t="s">
        <v>7</v>
      </c>
      <c r="C377" s="12" t="s">
        <v>8</v>
      </c>
      <c r="D377" s="11" t="s">
        <v>544</v>
      </c>
      <c r="E377" s="61">
        <v>84.6</v>
      </c>
      <c r="F377" s="61">
        <v>29.8</v>
      </c>
    </row>
    <row r="378" spans="1:6" ht="25.5" x14ac:dyDescent="0.25">
      <c r="A378" s="10"/>
      <c r="B378" s="11" t="s">
        <v>11</v>
      </c>
      <c r="C378" s="12" t="s">
        <v>8</v>
      </c>
      <c r="D378" s="11" t="s">
        <v>544</v>
      </c>
      <c r="E378" s="61">
        <v>73.7</v>
      </c>
      <c r="F378" s="61">
        <v>31.3</v>
      </c>
    </row>
    <row r="379" spans="1:6" ht="25.5" x14ac:dyDescent="0.25">
      <c r="A379" s="10"/>
      <c r="B379" s="11" t="s">
        <v>420</v>
      </c>
      <c r="C379" s="12" t="s">
        <v>421</v>
      </c>
      <c r="D379" s="11" t="s">
        <v>548</v>
      </c>
      <c r="E379" s="61">
        <v>0.94</v>
      </c>
      <c r="F379" s="40" t="s">
        <v>592</v>
      </c>
    </row>
    <row r="380" spans="1:6" ht="25.5" x14ac:dyDescent="0.25">
      <c r="A380" s="10"/>
      <c r="B380" s="11" t="s">
        <v>422</v>
      </c>
      <c r="C380" s="12" t="s">
        <v>421</v>
      </c>
      <c r="D380" s="29" t="s">
        <v>548</v>
      </c>
      <c r="E380" s="61">
        <v>2.37</v>
      </c>
      <c r="F380" s="40" t="s">
        <v>592</v>
      </c>
    </row>
    <row r="381" spans="1:6" ht="38.25" x14ac:dyDescent="0.25">
      <c r="A381" s="10"/>
      <c r="B381" s="11" t="s">
        <v>423</v>
      </c>
      <c r="C381" s="12" t="s">
        <v>424</v>
      </c>
      <c r="D381" s="29" t="s">
        <v>548</v>
      </c>
      <c r="E381" s="40" t="s">
        <v>592</v>
      </c>
      <c r="F381" s="40" t="s">
        <v>592</v>
      </c>
    </row>
    <row r="382" spans="1:6" ht="38.25" x14ac:dyDescent="0.25">
      <c r="A382" s="10"/>
      <c r="B382" s="11" t="s">
        <v>425</v>
      </c>
      <c r="C382" s="12" t="s">
        <v>424</v>
      </c>
      <c r="D382" s="29" t="s">
        <v>548</v>
      </c>
      <c r="E382" s="40" t="s">
        <v>592</v>
      </c>
      <c r="F382" s="40" t="s">
        <v>592</v>
      </c>
    </row>
    <row r="383" spans="1:6" ht="25.5" x14ac:dyDescent="0.25">
      <c r="A383" s="10"/>
      <c r="B383" s="11" t="s">
        <v>426</v>
      </c>
      <c r="C383" s="12" t="s">
        <v>355</v>
      </c>
      <c r="D383" s="29" t="s">
        <v>548</v>
      </c>
      <c r="E383" s="61" t="s">
        <v>513</v>
      </c>
      <c r="F383" s="41" t="s">
        <v>604</v>
      </c>
    </row>
    <row r="384" spans="1:6" x14ac:dyDescent="0.25">
      <c r="A384" s="15" t="s">
        <v>427</v>
      </c>
      <c r="B384" s="15"/>
      <c r="C384" s="15"/>
      <c r="D384" s="15"/>
      <c r="E384" s="15"/>
      <c r="F384" s="15"/>
    </row>
    <row r="385" spans="1:6" ht="25.5" x14ac:dyDescent="0.25">
      <c r="A385" s="10"/>
      <c r="B385" s="11" t="s">
        <v>428</v>
      </c>
      <c r="C385" s="12" t="s">
        <v>10</v>
      </c>
      <c r="D385" s="11" t="s">
        <v>545</v>
      </c>
      <c r="E385" s="61">
        <v>44</v>
      </c>
      <c r="F385" s="40" t="s">
        <v>592</v>
      </c>
    </row>
    <row r="386" spans="1:6" ht="38.25" x14ac:dyDescent="0.25">
      <c r="A386" s="10"/>
      <c r="B386" s="11" t="s">
        <v>429</v>
      </c>
      <c r="C386" s="12" t="s">
        <v>10</v>
      </c>
      <c r="D386" s="29" t="s">
        <v>545</v>
      </c>
      <c r="E386" s="61" t="s">
        <v>565</v>
      </c>
      <c r="F386" s="40" t="s">
        <v>592</v>
      </c>
    </row>
    <row r="387" spans="1:6" ht="25.5" x14ac:dyDescent="0.25">
      <c r="A387" s="10"/>
      <c r="B387" s="11" t="s">
        <v>430</v>
      </c>
      <c r="C387" s="12" t="s">
        <v>431</v>
      </c>
      <c r="D387" s="29" t="s">
        <v>545</v>
      </c>
      <c r="E387" s="61">
        <v>36</v>
      </c>
      <c r="F387" s="40" t="s">
        <v>592</v>
      </c>
    </row>
    <row r="388" spans="1:6" ht="25.5" x14ac:dyDescent="0.25">
      <c r="A388" s="10"/>
      <c r="B388" s="11" t="s">
        <v>432</v>
      </c>
      <c r="C388" s="12" t="s">
        <v>98</v>
      </c>
      <c r="D388" s="29" t="s">
        <v>545</v>
      </c>
      <c r="E388" s="40" t="s">
        <v>592</v>
      </c>
      <c r="F388" s="40" t="s">
        <v>592</v>
      </c>
    </row>
    <row r="389" spans="1:6" ht="25.5" x14ac:dyDescent="0.25">
      <c r="A389" s="10"/>
      <c r="B389" s="11" t="s">
        <v>433</v>
      </c>
      <c r="C389" s="12" t="s">
        <v>370</v>
      </c>
      <c r="D389" s="29" t="s">
        <v>545</v>
      </c>
      <c r="E389" s="61">
        <v>8432</v>
      </c>
      <c r="F389" s="40" t="s">
        <v>592</v>
      </c>
    </row>
    <row r="390" spans="1:6" ht="25.5" x14ac:dyDescent="0.25">
      <c r="A390" s="10"/>
      <c r="B390" s="11" t="s">
        <v>434</v>
      </c>
      <c r="C390" s="12" t="s">
        <v>370</v>
      </c>
      <c r="D390" s="29" t="s">
        <v>545</v>
      </c>
      <c r="E390" s="40" t="s">
        <v>592</v>
      </c>
      <c r="F390" s="40" t="s">
        <v>592</v>
      </c>
    </row>
    <row r="391" spans="1:6" ht="25.5" x14ac:dyDescent="0.25">
      <c r="A391" s="10"/>
      <c r="B391" s="11" t="s">
        <v>435</v>
      </c>
      <c r="C391" s="12" t="s">
        <v>370</v>
      </c>
      <c r="D391" s="29" t="s">
        <v>545</v>
      </c>
      <c r="E391" s="40" t="s">
        <v>592</v>
      </c>
      <c r="F391" s="40" t="s">
        <v>592</v>
      </c>
    </row>
    <row r="392" spans="1:6" ht="25.5" x14ac:dyDescent="0.25">
      <c r="A392" s="10"/>
      <c r="B392" s="11" t="s">
        <v>436</v>
      </c>
      <c r="C392" s="12"/>
      <c r="D392" s="29" t="s">
        <v>545</v>
      </c>
      <c r="E392" s="59"/>
      <c r="F392" s="59"/>
    </row>
    <row r="393" spans="1:6" ht="15.75" x14ac:dyDescent="0.25">
      <c r="A393" s="10"/>
      <c r="B393" s="14" t="s">
        <v>437</v>
      </c>
      <c r="C393" s="12" t="s">
        <v>374</v>
      </c>
      <c r="D393" s="11"/>
      <c r="E393" s="40" t="s">
        <v>592</v>
      </c>
      <c r="F393" s="40" t="s">
        <v>592</v>
      </c>
    </row>
    <row r="394" spans="1:6" ht="15.75" x14ac:dyDescent="0.25">
      <c r="A394" s="10"/>
      <c r="B394" s="14" t="s">
        <v>438</v>
      </c>
      <c r="C394" s="12" t="s">
        <v>374</v>
      </c>
      <c r="D394" s="11"/>
      <c r="E394" s="40" t="s">
        <v>592</v>
      </c>
      <c r="F394" s="40" t="s">
        <v>592</v>
      </c>
    </row>
    <row r="395" spans="1:6" ht="15.75" x14ac:dyDescent="0.25">
      <c r="A395" s="10"/>
      <c r="B395" s="14" t="s">
        <v>439</v>
      </c>
      <c r="C395" s="12" t="s">
        <v>374</v>
      </c>
      <c r="D395" s="11"/>
      <c r="E395" s="40" t="s">
        <v>592</v>
      </c>
      <c r="F395" s="40" t="s">
        <v>592</v>
      </c>
    </row>
    <row r="396" spans="1:6" ht="25.5" x14ac:dyDescent="0.25">
      <c r="A396" s="10"/>
      <c r="B396" s="11" t="s">
        <v>440</v>
      </c>
      <c r="C396" s="12" t="s">
        <v>10</v>
      </c>
      <c r="D396" s="29" t="s">
        <v>545</v>
      </c>
      <c r="E396" s="40" t="s">
        <v>592</v>
      </c>
      <c r="F396" s="40" t="s">
        <v>592</v>
      </c>
    </row>
    <row r="397" spans="1:6" ht="38.25" x14ac:dyDescent="0.25">
      <c r="A397" s="10"/>
      <c r="B397" s="11" t="s">
        <v>441</v>
      </c>
      <c r="C397" s="12" t="s">
        <v>352</v>
      </c>
      <c r="D397" s="29" t="s">
        <v>545</v>
      </c>
      <c r="E397" s="40" t="s">
        <v>592</v>
      </c>
      <c r="F397" s="40" t="s">
        <v>592</v>
      </c>
    </row>
    <row r="398" spans="1:6" ht="51" x14ac:dyDescent="0.25">
      <c r="A398" s="10"/>
      <c r="B398" s="11" t="s">
        <v>442</v>
      </c>
      <c r="C398" s="12" t="s">
        <v>10</v>
      </c>
      <c r="D398" s="29" t="s">
        <v>545</v>
      </c>
      <c r="E398" s="40" t="s">
        <v>592</v>
      </c>
      <c r="F398" s="40" t="s">
        <v>592</v>
      </c>
    </row>
    <row r="399" spans="1:6" ht="25.5" x14ac:dyDescent="0.25">
      <c r="A399" s="10"/>
      <c r="B399" s="11" t="s">
        <v>443</v>
      </c>
      <c r="C399" s="12" t="s">
        <v>10</v>
      </c>
      <c r="D399" s="29" t="s">
        <v>545</v>
      </c>
      <c r="E399" s="40" t="s">
        <v>592</v>
      </c>
      <c r="F399" s="40" t="s">
        <v>592</v>
      </c>
    </row>
    <row r="400" spans="1:6" ht="25.5" x14ac:dyDescent="0.25">
      <c r="A400" s="10"/>
      <c r="B400" s="11" t="s">
        <v>444</v>
      </c>
      <c r="C400" s="12" t="s">
        <v>370</v>
      </c>
      <c r="D400" s="29" t="s">
        <v>545</v>
      </c>
      <c r="E400" s="40" t="s">
        <v>592</v>
      </c>
      <c r="F400" s="40" t="s">
        <v>592</v>
      </c>
    </row>
    <row r="401" spans="1:6" ht="25.5" x14ac:dyDescent="0.25">
      <c r="A401" s="10"/>
      <c r="B401" s="11" t="s">
        <v>445</v>
      </c>
      <c r="C401" s="12" t="s">
        <v>17</v>
      </c>
      <c r="D401" s="29" t="s">
        <v>545</v>
      </c>
      <c r="E401" s="40" t="s">
        <v>592</v>
      </c>
      <c r="F401" s="40" t="s">
        <v>592</v>
      </c>
    </row>
    <row r="402" spans="1:6" ht="38.25" x14ac:dyDescent="0.25">
      <c r="A402" s="10"/>
      <c r="B402" s="11" t="s">
        <v>446</v>
      </c>
      <c r="C402" s="12" t="s">
        <v>370</v>
      </c>
      <c r="D402" s="29" t="s">
        <v>545</v>
      </c>
      <c r="E402" s="61">
        <v>0.5</v>
      </c>
      <c r="F402" s="40" t="s">
        <v>592</v>
      </c>
    </row>
    <row r="403" spans="1:6" ht="38.25" x14ac:dyDescent="0.25">
      <c r="A403" s="10"/>
      <c r="B403" s="11" t="s">
        <v>447</v>
      </c>
      <c r="C403" s="12" t="s">
        <v>374</v>
      </c>
      <c r="D403" s="29" t="s">
        <v>545</v>
      </c>
      <c r="E403" s="61">
        <v>75</v>
      </c>
      <c r="F403" s="40" t="s">
        <v>592</v>
      </c>
    </row>
    <row r="404" spans="1:6" ht="15.75" customHeight="1" x14ac:dyDescent="0.25">
      <c r="A404" s="19" t="s">
        <v>448</v>
      </c>
      <c r="B404" s="15"/>
      <c r="C404" s="15"/>
      <c r="D404" s="15"/>
      <c r="E404" s="15"/>
      <c r="F404" s="15"/>
    </row>
    <row r="405" spans="1:6" ht="25.5" x14ac:dyDescent="0.25">
      <c r="A405" s="10"/>
      <c r="B405" s="11" t="s">
        <v>43</v>
      </c>
      <c r="C405" s="12" t="s">
        <v>8</v>
      </c>
      <c r="D405" s="11" t="s">
        <v>543</v>
      </c>
      <c r="E405" s="9">
        <v>24.9</v>
      </c>
      <c r="F405" s="61">
        <v>10.773</v>
      </c>
    </row>
    <row r="406" spans="1:6" ht="25.5" x14ac:dyDescent="0.25">
      <c r="A406" s="10"/>
      <c r="B406" s="11" t="s">
        <v>46</v>
      </c>
      <c r="C406" s="12" t="s">
        <v>8</v>
      </c>
      <c r="D406" s="11" t="s">
        <v>543</v>
      </c>
      <c r="E406" s="9">
        <v>16.899999999999999</v>
      </c>
      <c r="F406" s="61">
        <v>3.33</v>
      </c>
    </row>
    <row r="407" spans="1:6" ht="25.5" x14ac:dyDescent="0.25">
      <c r="A407" s="10"/>
      <c r="B407" s="11" t="s">
        <v>47</v>
      </c>
      <c r="C407" s="12" t="s">
        <v>10</v>
      </c>
      <c r="D407" s="29" t="s">
        <v>543</v>
      </c>
      <c r="E407" s="40" t="s">
        <v>592</v>
      </c>
      <c r="F407" s="40" t="s">
        <v>592</v>
      </c>
    </row>
    <row r="408" spans="1:6" ht="25.5" x14ac:dyDescent="0.25">
      <c r="A408" s="10"/>
      <c r="B408" s="11" t="s">
        <v>51</v>
      </c>
      <c r="C408" s="12" t="s">
        <v>10</v>
      </c>
      <c r="D408" s="29" t="s">
        <v>543</v>
      </c>
      <c r="E408" s="61">
        <v>0</v>
      </c>
      <c r="F408" s="41">
        <v>0</v>
      </c>
    </row>
    <row r="409" spans="1:6" ht="25.5" x14ac:dyDescent="0.25">
      <c r="A409" s="10"/>
      <c r="B409" s="11" t="s">
        <v>52</v>
      </c>
      <c r="C409" s="12" t="s">
        <v>10</v>
      </c>
      <c r="D409" s="29" t="s">
        <v>543</v>
      </c>
      <c r="E409" s="40" t="s">
        <v>592</v>
      </c>
      <c r="F409" s="40" t="s">
        <v>592</v>
      </c>
    </row>
    <row r="410" spans="1:6" ht="25.5" x14ac:dyDescent="0.25">
      <c r="A410" s="10"/>
      <c r="B410" s="11" t="s">
        <v>449</v>
      </c>
      <c r="C410" s="12" t="s">
        <v>10</v>
      </c>
      <c r="D410" s="29" t="s">
        <v>543</v>
      </c>
      <c r="E410" s="40" t="s">
        <v>592</v>
      </c>
      <c r="F410" s="40" t="s">
        <v>592</v>
      </c>
    </row>
    <row r="411" spans="1:6" ht="25.5" x14ac:dyDescent="0.25">
      <c r="A411" s="10"/>
      <c r="B411" s="11" t="s">
        <v>53</v>
      </c>
      <c r="C411" s="12" t="s">
        <v>10</v>
      </c>
      <c r="D411" s="29" t="s">
        <v>543</v>
      </c>
      <c r="E411" s="66">
        <v>4</v>
      </c>
      <c r="F411" s="61">
        <v>6</v>
      </c>
    </row>
    <row r="412" spans="1:6" ht="25.5" x14ac:dyDescent="0.25">
      <c r="A412" s="10"/>
      <c r="B412" s="11" t="s">
        <v>450</v>
      </c>
      <c r="C412" s="12" t="s">
        <v>10</v>
      </c>
      <c r="D412" s="29" t="s">
        <v>543</v>
      </c>
      <c r="E412" s="40" t="s">
        <v>592</v>
      </c>
      <c r="F412" s="40" t="s">
        <v>592</v>
      </c>
    </row>
    <row r="413" spans="1:6" x14ac:dyDescent="0.25">
      <c r="A413" s="10"/>
      <c r="B413" s="11" t="s">
        <v>55</v>
      </c>
      <c r="C413" s="12"/>
      <c r="D413" s="11"/>
      <c r="E413" s="59"/>
      <c r="F413" s="59"/>
    </row>
    <row r="414" spans="1:6" ht="25.5" x14ac:dyDescent="0.25">
      <c r="A414" s="10"/>
      <c r="B414" s="14" t="s">
        <v>451</v>
      </c>
      <c r="C414" s="12" t="s">
        <v>10</v>
      </c>
      <c r="D414" s="29" t="s">
        <v>543</v>
      </c>
      <c r="E414" s="40" t="s">
        <v>592</v>
      </c>
      <c r="F414" s="40" t="s">
        <v>592</v>
      </c>
    </row>
    <row r="415" spans="1:6" ht="25.5" x14ac:dyDescent="0.25">
      <c r="A415" s="10"/>
      <c r="B415" s="14" t="s">
        <v>452</v>
      </c>
      <c r="C415" s="12" t="s">
        <v>10</v>
      </c>
      <c r="D415" s="29" t="s">
        <v>543</v>
      </c>
      <c r="E415" s="40" t="s">
        <v>592</v>
      </c>
      <c r="F415" s="40" t="s">
        <v>592</v>
      </c>
    </row>
    <row r="416" spans="1:6" ht="25.5" x14ac:dyDescent="0.25">
      <c r="A416" s="10"/>
      <c r="B416" s="11" t="s">
        <v>453</v>
      </c>
      <c r="C416" s="12" t="s">
        <v>352</v>
      </c>
      <c r="D416" s="29" t="s">
        <v>543</v>
      </c>
      <c r="E416" s="40" t="s">
        <v>592</v>
      </c>
      <c r="F416" s="40" t="s">
        <v>592</v>
      </c>
    </row>
    <row r="417" spans="1:6" ht="38.25" x14ac:dyDescent="0.25">
      <c r="A417" s="10"/>
      <c r="B417" s="11" t="s">
        <v>454</v>
      </c>
      <c r="C417" s="12" t="s">
        <v>352</v>
      </c>
      <c r="D417" s="29" t="s">
        <v>543</v>
      </c>
      <c r="E417" s="40" t="s">
        <v>592</v>
      </c>
      <c r="F417" s="40" t="s">
        <v>592</v>
      </c>
    </row>
    <row r="418" spans="1:6" ht="38.25" x14ac:dyDescent="0.25">
      <c r="A418" s="10"/>
      <c r="B418" s="11" t="s">
        <v>455</v>
      </c>
      <c r="C418" s="12" t="s">
        <v>10</v>
      </c>
      <c r="D418" s="29" t="s">
        <v>543</v>
      </c>
      <c r="E418" s="40" t="s">
        <v>592</v>
      </c>
      <c r="F418" s="40" t="s">
        <v>592</v>
      </c>
    </row>
    <row r="419" spans="1:6" ht="15.75" customHeight="1" x14ac:dyDescent="0.25">
      <c r="A419" s="19" t="s">
        <v>456</v>
      </c>
      <c r="B419" s="15"/>
      <c r="C419" s="15"/>
      <c r="D419" s="15"/>
      <c r="E419" s="15"/>
      <c r="F419" s="15"/>
    </row>
    <row r="420" spans="1:6" ht="25.5" x14ac:dyDescent="0.25">
      <c r="A420" s="10"/>
      <c r="B420" s="11" t="s">
        <v>457</v>
      </c>
      <c r="C420" s="12" t="s">
        <v>10</v>
      </c>
      <c r="D420" s="11" t="s">
        <v>545</v>
      </c>
      <c r="E420" s="61">
        <v>3</v>
      </c>
      <c r="F420" s="40" t="s">
        <v>592</v>
      </c>
    </row>
    <row r="421" spans="1:6" ht="25.5" x14ac:dyDescent="0.25">
      <c r="A421" s="10"/>
      <c r="B421" s="11" t="s">
        <v>458</v>
      </c>
      <c r="C421" s="12" t="s">
        <v>459</v>
      </c>
      <c r="D421" s="29" t="s">
        <v>545</v>
      </c>
      <c r="E421" s="40" t="s">
        <v>592</v>
      </c>
      <c r="F421" s="40" t="s">
        <v>592</v>
      </c>
    </row>
    <row r="422" spans="1:6" ht="25.5" x14ac:dyDescent="0.25">
      <c r="A422" s="10"/>
      <c r="B422" s="14" t="s">
        <v>460</v>
      </c>
      <c r="C422" s="12" t="s">
        <v>459</v>
      </c>
      <c r="D422" s="29" t="s">
        <v>545</v>
      </c>
      <c r="E422" s="61">
        <v>3.5</v>
      </c>
      <c r="F422" s="40" t="s">
        <v>592</v>
      </c>
    </row>
    <row r="423" spans="1:6" ht="25.5" x14ac:dyDescent="0.25">
      <c r="A423" s="10"/>
      <c r="B423" s="14" t="s">
        <v>461</v>
      </c>
      <c r="C423" s="12" t="s">
        <v>459</v>
      </c>
      <c r="D423" s="29" t="s">
        <v>545</v>
      </c>
      <c r="E423" s="40" t="s">
        <v>592</v>
      </c>
      <c r="F423" s="40" t="s">
        <v>592</v>
      </c>
    </row>
    <row r="424" spans="1:6" ht="25.5" x14ac:dyDescent="0.25">
      <c r="A424" s="10"/>
      <c r="B424" s="11" t="s">
        <v>462</v>
      </c>
      <c r="C424" s="12" t="s">
        <v>370</v>
      </c>
      <c r="D424" s="29" t="s">
        <v>545</v>
      </c>
      <c r="E424" s="40" t="s">
        <v>592</v>
      </c>
      <c r="F424" s="40" t="s">
        <v>592</v>
      </c>
    </row>
    <row r="425" spans="1:6" ht="25.5" x14ac:dyDescent="0.25">
      <c r="A425" s="10"/>
      <c r="B425" s="14" t="s">
        <v>463</v>
      </c>
      <c r="C425" s="12" t="s">
        <v>370</v>
      </c>
      <c r="D425" s="29" t="s">
        <v>545</v>
      </c>
      <c r="E425" s="40" t="s">
        <v>592</v>
      </c>
      <c r="F425" s="40" t="s">
        <v>592</v>
      </c>
    </row>
    <row r="426" spans="1:6" ht="38.25" x14ac:dyDescent="0.25">
      <c r="A426" s="10"/>
      <c r="B426" s="11" t="s">
        <v>464</v>
      </c>
      <c r="C426" s="12"/>
      <c r="D426" s="29" t="s">
        <v>545</v>
      </c>
      <c r="E426" s="61" t="s">
        <v>566</v>
      </c>
      <c r="F426" s="40" t="s">
        <v>592</v>
      </c>
    </row>
    <row r="427" spans="1:6" x14ac:dyDescent="0.25">
      <c r="A427" s="10"/>
      <c r="B427" s="14" t="s">
        <v>465</v>
      </c>
      <c r="C427" s="12" t="s">
        <v>17</v>
      </c>
      <c r="D427" s="11"/>
      <c r="E427" s="40" t="s">
        <v>592</v>
      </c>
      <c r="F427" s="40" t="s">
        <v>592</v>
      </c>
    </row>
    <row r="428" spans="1:6" x14ac:dyDescent="0.25">
      <c r="A428" s="10"/>
      <c r="B428" s="14" t="s">
        <v>466</v>
      </c>
      <c r="C428" s="12" t="s">
        <v>17</v>
      </c>
      <c r="D428" s="11"/>
      <c r="E428" s="40" t="s">
        <v>592</v>
      </c>
      <c r="F428" s="40" t="s">
        <v>592</v>
      </c>
    </row>
    <row r="429" spans="1:6" ht="25.5" x14ac:dyDescent="0.25">
      <c r="A429" s="10"/>
      <c r="B429" s="11" t="s">
        <v>467</v>
      </c>
      <c r="C429" s="12" t="s">
        <v>370</v>
      </c>
      <c r="D429" s="29" t="s">
        <v>545</v>
      </c>
      <c r="E429" s="40" t="s">
        <v>592</v>
      </c>
      <c r="F429" s="40" t="s">
        <v>592</v>
      </c>
    </row>
    <row r="430" spans="1:6" ht="25.5" x14ac:dyDescent="0.25">
      <c r="A430" s="10"/>
      <c r="B430" s="11" t="s">
        <v>468</v>
      </c>
      <c r="C430" s="12" t="s">
        <v>17</v>
      </c>
      <c r="D430" s="29" t="s">
        <v>545</v>
      </c>
      <c r="E430" s="61" t="s">
        <v>469</v>
      </c>
      <c r="F430" s="40" t="s">
        <v>592</v>
      </c>
    </row>
    <row r="431" spans="1:6" ht="25.5" x14ac:dyDescent="0.25">
      <c r="A431" s="10"/>
      <c r="B431" s="11" t="s">
        <v>470</v>
      </c>
      <c r="C431" s="12" t="s">
        <v>8</v>
      </c>
      <c r="D431" s="29" t="s">
        <v>545</v>
      </c>
      <c r="E431" s="61">
        <v>5.7430000000000003</v>
      </c>
      <c r="F431" s="40" t="s">
        <v>592</v>
      </c>
    </row>
    <row r="432" spans="1:6" ht="25.5" x14ac:dyDescent="0.25">
      <c r="A432" s="10"/>
      <c r="B432" s="11" t="s">
        <v>471</v>
      </c>
      <c r="C432" s="12" t="s">
        <v>17</v>
      </c>
      <c r="D432" s="29" t="s">
        <v>545</v>
      </c>
      <c r="E432" s="64" t="s">
        <v>567</v>
      </c>
      <c r="F432" s="40" t="s">
        <v>592</v>
      </c>
    </row>
    <row r="433" spans="1:6" ht="25.5" x14ac:dyDescent="0.25">
      <c r="A433" s="10"/>
      <c r="B433" s="11" t="s">
        <v>472</v>
      </c>
      <c r="C433" s="12" t="s">
        <v>473</v>
      </c>
      <c r="D433" s="29" t="s">
        <v>545</v>
      </c>
      <c r="E433" s="64" t="s">
        <v>568</v>
      </c>
      <c r="F433" s="40" t="s">
        <v>592</v>
      </c>
    </row>
    <row r="434" spans="1:6" ht="25.5" x14ac:dyDescent="0.25">
      <c r="A434" s="10"/>
      <c r="B434" s="11" t="s">
        <v>474</v>
      </c>
      <c r="C434" s="12" t="s">
        <v>475</v>
      </c>
      <c r="D434" s="29" t="s">
        <v>545</v>
      </c>
      <c r="E434" s="40" t="s">
        <v>592</v>
      </c>
      <c r="F434" s="40" t="s">
        <v>592</v>
      </c>
    </row>
    <row r="435" spans="1:6" ht="25.5" x14ac:dyDescent="0.25">
      <c r="A435" s="10"/>
      <c r="B435" s="11" t="s">
        <v>476</v>
      </c>
      <c r="C435" s="12" t="s">
        <v>98</v>
      </c>
      <c r="D435" s="29" t="s">
        <v>545</v>
      </c>
      <c r="E435" s="65">
        <f>1</f>
        <v>1</v>
      </c>
      <c r="F435" s="40" t="s">
        <v>592</v>
      </c>
    </row>
    <row r="436" spans="1:6" ht="25.5" x14ac:dyDescent="0.25">
      <c r="A436" s="10"/>
      <c r="B436" s="11" t="s">
        <v>477</v>
      </c>
      <c r="C436" s="12" t="s">
        <v>370</v>
      </c>
      <c r="D436" s="29" t="s">
        <v>545</v>
      </c>
      <c r="E436" s="65">
        <v>0</v>
      </c>
      <c r="F436" s="40" t="s">
        <v>592</v>
      </c>
    </row>
    <row r="437" spans="1:6" ht="25.5" x14ac:dyDescent="0.25">
      <c r="A437" s="10"/>
      <c r="B437" s="14" t="s">
        <v>463</v>
      </c>
      <c r="C437" s="12" t="s">
        <v>370</v>
      </c>
      <c r="D437" s="29" t="s">
        <v>545</v>
      </c>
      <c r="E437" s="65">
        <v>0</v>
      </c>
      <c r="F437" s="40" t="s">
        <v>592</v>
      </c>
    </row>
  </sheetData>
  <mergeCells count="43">
    <mergeCell ref="A6:A7"/>
    <mergeCell ref="B6:B7"/>
    <mergeCell ref="C6:C7"/>
    <mergeCell ref="D6:D7"/>
    <mergeCell ref="A77:D77"/>
    <mergeCell ref="A8:D8"/>
    <mergeCell ref="A19:D19"/>
    <mergeCell ref="A28:D28"/>
    <mergeCell ref="A54:D54"/>
    <mergeCell ref="B70:B73"/>
    <mergeCell ref="C70:C73"/>
    <mergeCell ref="D70:D73"/>
    <mergeCell ref="A70:A73"/>
    <mergeCell ref="A93:D93"/>
    <mergeCell ref="A98:D98"/>
    <mergeCell ref="A116:D116"/>
    <mergeCell ref="A74:A75"/>
    <mergeCell ref="B74:B75"/>
    <mergeCell ref="C74:C75"/>
    <mergeCell ref="D74:D75"/>
    <mergeCell ref="A161:A162"/>
    <mergeCell ref="B161:B162"/>
    <mergeCell ref="C161:C162"/>
    <mergeCell ref="D161:D162"/>
    <mergeCell ref="A144:A145"/>
    <mergeCell ref="B144:B145"/>
    <mergeCell ref="C144:C145"/>
    <mergeCell ref="D144:D145"/>
    <mergeCell ref="E6:G6"/>
    <mergeCell ref="F144:F145"/>
    <mergeCell ref="G144:G145"/>
    <mergeCell ref="F161:F162"/>
    <mergeCell ref="G161:G162"/>
    <mergeCell ref="G70:G73"/>
    <mergeCell ref="G74:G75"/>
    <mergeCell ref="A253:D253"/>
    <mergeCell ref="A264:D264"/>
    <mergeCell ref="A274:D274"/>
    <mergeCell ref="A283:D283"/>
    <mergeCell ref="A168:D168"/>
    <mergeCell ref="A179:D179"/>
    <mergeCell ref="A197:D197"/>
    <mergeCell ref="A236:D236"/>
  </mergeCells>
  <pageMargins left="0.70866141732283472" right="0.70866141732283472" top="0.74803149606299213" bottom="0.74803149606299213" header="0.31496062992125984" footer="0.31496062992125984"/>
  <pageSetup paperSize="9" scale="69" fitToHeight="1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Lapa1</vt:lpstr>
      <vt:lpstr>Lapa1!_Hlk63851327</vt:lpstr>
      <vt:lpstr>Lapa1!Print_Titles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Pērkone</dc:creator>
  <cp:lastModifiedBy>Jevgēnija Sviridenkova</cp:lastModifiedBy>
  <cp:lastPrinted>2022-02-18T12:31:46Z</cp:lastPrinted>
  <dcterms:created xsi:type="dcterms:W3CDTF">2022-02-08T17:46:49Z</dcterms:created>
  <dcterms:modified xsi:type="dcterms:W3CDTF">2022-03-01T17:29:00Z</dcterms:modified>
</cp:coreProperties>
</file>