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850"/>
  </bookViews>
  <sheets>
    <sheet name="Lidzfinansejum_PPII_2019"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Lidzfinansejum_PPII_2019!$A$1:$E$41</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33" i="1"/>
  <c r="D32" i="1"/>
  <c r="C32" i="1"/>
  <c r="D27" i="1"/>
  <c r="C27" i="1"/>
  <c r="E27" i="1" s="1"/>
  <c r="E26" i="1"/>
  <c r="E25" i="1"/>
  <c r="E24" i="1"/>
  <c r="E22" i="1"/>
  <c r="E21" i="1"/>
  <c r="D19" i="1"/>
  <c r="E18" i="1"/>
  <c r="E17" i="1"/>
  <c r="E16" i="1"/>
  <c r="E15" i="1"/>
  <c r="E14" i="1"/>
  <c r="E13" i="1"/>
  <c r="E11" i="1"/>
  <c r="E9" i="1"/>
  <c r="E32" i="1" l="1"/>
  <c r="C30" i="1"/>
  <c r="D12" i="1"/>
  <c r="D28" i="1" s="1"/>
  <c r="D29" i="1" s="1"/>
  <c r="D30" i="1"/>
  <c r="E7" i="1"/>
  <c r="E8" i="1"/>
  <c r="E10" i="1"/>
  <c r="C12" i="1"/>
  <c r="E12" i="1" s="1"/>
  <c r="E23" i="1"/>
  <c r="C19" i="1"/>
  <c r="E19" i="1" s="1"/>
  <c r="E20" i="1"/>
  <c r="E30" i="1" l="1"/>
  <c r="C28" i="1"/>
  <c r="C29" i="1" l="1"/>
  <c r="E29" i="1" s="1"/>
  <c r="E28" i="1"/>
  <c r="E37" i="1" l="1"/>
  <c r="E36" i="1"/>
</calcChain>
</file>

<file path=xl/sharedStrings.xml><?xml version="1.0" encoding="utf-8"?>
<sst xmlns="http://schemas.openxmlformats.org/spreadsheetml/2006/main" count="52" uniqueCount="52">
  <si>
    <t>APSTIPRINĀTS</t>
  </si>
  <si>
    <t>EKK kods</t>
  </si>
  <si>
    <t>Izmaksu veidi</t>
  </si>
  <si>
    <t>Ādažu PII "Strautiņš", EUR 08.01.2019. pēc 2018.gada faktiskajām izmaksām</t>
  </si>
  <si>
    <t>Kadagas PII "Me;zavēji", EUR 08.01.2019. pēc 2018.gada faktiskajām izmaksām</t>
  </si>
  <si>
    <t>Atalgojums no pašvaldības budžeta līdzekļiem</t>
  </si>
  <si>
    <t>1100 (M)</t>
  </si>
  <si>
    <t>Atalgojums no valsts mērķdotācijas</t>
  </si>
  <si>
    <t>Darba devēja soc.apdrošināšanas iemaksas</t>
  </si>
  <si>
    <t>1200 (M)</t>
  </si>
  <si>
    <t>Darba devēja soc.apdrošināšanas iemaksas no mērķdotācijas</t>
  </si>
  <si>
    <t>Iekšzemes mācību, darba un dienesta komandējumi, dienesta, darba braucieni (izņemot tos, kas finansēti no Eiropas Savienības fondiem)</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</si>
  <si>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</si>
  <si>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</si>
  <si>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</si>
  <si>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</si>
  <si>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 (izņemot ēku, būvju un ceļu kapitālo remontu)</t>
  </si>
  <si>
    <t xml:space="preserve">    Informācijas tehnoloģiju pakalpojumi</t>
  </si>
  <si>
    <t xml:space="preserve">    Īres un nomas maksa</t>
  </si>
  <si>
    <t xml:space="preserve">Materiāli </t>
  </si>
  <si>
    <t xml:space="preserve">    Biroja preces un inventārs</t>
  </si>
  <si>
    <t xml:space="preserve">    Kurināmais un enerģētiskie materiāli  </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</si>
  <si>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</si>
  <si>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</si>
  <si>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</si>
  <si>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</si>
  <si>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(M)</t>
  </si>
  <si>
    <t>Valsts budžeta  dotācija mācību līdzekļu iegādei.</t>
  </si>
  <si>
    <t>K</t>
  </si>
  <si>
    <t>Pašvaldības izglītības iestāžu kopējais pamatlīdzekļu nolietojums, ko aprēķina, ievērojot pašvaldībām noteikto ilgtermiņa ieguldījumu uzskaites kārtību.</t>
  </si>
  <si>
    <t>L</t>
  </si>
  <si>
    <t>Kopējie pašvaldības pirmsskolas izglītības iestāžu izdevumi:</t>
  </si>
  <si>
    <t>P</t>
  </si>
  <si>
    <t>Pašvaldības līdzekļi</t>
  </si>
  <si>
    <t>M</t>
  </si>
  <si>
    <t>Mērķdotācija</t>
  </si>
  <si>
    <t>B</t>
  </si>
  <si>
    <t>Audzēkņu skaits:</t>
  </si>
  <si>
    <r>
      <t>B</t>
    </r>
    <r>
      <rPr>
        <vertAlign val="subscript"/>
        <sz val="11"/>
        <rFont val="Times New Roman"/>
        <family val="1"/>
        <charset val="186"/>
      </rPr>
      <t>1</t>
    </r>
  </si>
  <si>
    <t>t.sk: - vecumā no pusotra gada līdz četriem gadiem</t>
  </si>
  <si>
    <r>
      <t>B</t>
    </r>
    <r>
      <rPr>
        <vertAlign val="subscript"/>
        <sz val="11"/>
        <rFont val="Times New Roman"/>
        <family val="1"/>
        <charset val="186"/>
      </rPr>
      <t>2</t>
    </r>
  </si>
  <si>
    <r>
      <rPr>
        <i/>
        <sz val="11"/>
        <color theme="0"/>
        <rFont val="Times New Roman"/>
        <family val="1"/>
        <charset val="186"/>
      </rPr>
      <t>t.sk:</t>
    </r>
    <r>
      <rPr>
        <i/>
        <sz val="11"/>
        <rFont val="Times New Roman"/>
        <family val="1"/>
        <charset val="186"/>
      </rPr>
      <t xml:space="preserve"> - audzēkņi, kuri apgūst obligāto sagatavošanu pamatizglītības ieguvei</t>
    </r>
  </si>
  <si>
    <r>
      <t>I</t>
    </r>
    <r>
      <rPr>
        <vertAlign val="subscript"/>
        <sz val="11"/>
        <rFont val="Times New Roman"/>
        <family val="1"/>
        <charset val="186"/>
      </rPr>
      <t>1</t>
    </r>
  </si>
  <si>
    <r>
      <t xml:space="preserve">Vidējās izmaksas pašvaldības izglītības iestādēs pirmsskolas izglītības programmas īstenošanai bērniem </t>
    </r>
    <r>
      <rPr>
        <b/>
        <sz val="11"/>
        <rFont val="Times New Roman"/>
        <family val="1"/>
        <charset val="186"/>
      </rPr>
      <t>no pusotra gada līdz četru gadu vecumam (mēnesī)</t>
    </r>
  </si>
  <si>
    <r>
      <t>I</t>
    </r>
    <r>
      <rPr>
        <vertAlign val="subscript"/>
        <sz val="11"/>
        <rFont val="Times New Roman"/>
        <family val="1"/>
        <charset val="186"/>
      </rPr>
      <t>2</t>
    </r>
  </si>
  <si>
    <t>Vidējās izmaksas vienam izglītojamam, pašvaldības izglītības iestādēs īstenojot bērnu obligāto sagatavošanu pamatizglītības ieguvei (mēnesī)</t>
  </si>
  <si>
    <t xml:space="preserve">Izmaksu aprēķins veikts atbilstoši LR Ministru kabineta 2015.gada 8.decembra noteikumiem Nr.709 "Noteikumi par izmaksu noteikšanas metodiku un kārtību, kādā pašvaldība atbilstoši tās noteiktajām vidējām izmaksām sedz pirmsskolas izglītības programmas izmaksas privātai izglītības iestādei", balstoties uz 2016.gada faktiskajām izmaksām. </t>
  </si>
  <si>
    <t xml:space="preserve">Domes priekšsēdētājs </t>
  </si>
  <si>
    <t>M.Sprindžuks</t>
  </si>
  <si>
    <t>Kopējās izmaksas pašvaldības PII, EUR 08.01.2019. pēc 2018.gada faktiskajām izmaksām</t>
  </si>
  <si>
    <t>Ādažu novada pirmsskolas izglītības iestāžu vidējās izmaksas, balstoties uz kurām pašvaldība sedz pirmsskolas izglītības programmas izmaksas privātajām izglītības iestādēm 2019.gadā</t>
  </si>
  <si>
    <t>Ar Ādažu novada domes 2019.gada 08.janvāra ārkārtas sēdes lēmumu Nr.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</si>
</sst>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19"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2"/>
      <name val="Times New Roman"/>
      <family val="1"/>
      <charset val="186"/>
    </font>
    <font>
      <sz val="11"/>
      <name val="Times New Roman"/>
      <family val="1"/>
      <charset val="186"/>
    </font>
    <font>
      <i/>
      <sz val="11"/>
      <name val="Times New Roman"/>
      <family val="1"/>
      <charset val="186"/>
    </font>
    <font>
      <b/>
      <sz val="11"/>
      <name val="Times New Roman"/>
      <family val="1"/>
      <charset val="186"/>
    </font>
    <font>
      <sz val="11"/>
      <color theme="1"/>
      <name val="Times New Roman"/>
      <family val="1"/>
      <charset val="186"/>
    </font>
    <font>
      <vertAlign val="subscript"/>
      <sz val="11"/>
      <name val="Times New Roman"/>
      <family val="1"/>
      <charset val="186"/>
    </font>
    <font>
      <i/>
      <sz val="11"/>
      <color theme="1"/>
      <name val="Times New Roman"/>
      <family val="1"/>
      <charset val="186"/>
    </font>
    <font>
      <i/>
      <sz val="10"/>
      <name val="Times New Roman"/>
      <family val="1"/>
      <charset val="186"/>
    </font>
    <font>
      <i/>
      <sz val="11"/>
      <color theme="0"/>
      <name val="Times New Roman"/>
      <family val="1"/>
      <charset val="186"/>
    </font>
    <font>
      <sz val="9"/>
      <color theme="1"/>
      <name val="Arial"/>
      <family val="2"/>
      <charset val="186"/>
    </font>
    <font>
      <sz val="11"/>
      <color theme="0"/>
      <name val="Times New Roman"/>
      <family val="1"/>
      <charset val="186"/>
    </font>
    <font>
      <b/>
      <sz val="11"/>
      <color theme="1"/>
      <name val="Times New Roman"/>
      <family val="1"/>
      <charset val="186"/>
    </font>
    <font>
      <b/>
      <sz val="14"/>
      <color theme="3"/>
      <name val="Times New Roman"/>
      <family val="1"/>
      <charset val="186"/>
    </font>
    <font>
      <sz val="14"/>
      <color theme="3"/>
      <name val="Times New Roman"/>
      <family val="1"/>
      <charset val="186"/>
    </font>
    <font>
      <sz val="9"/>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0" tint="-0.14996795556505021"/>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164" fontId="13" fillId="0" borderId="0" applyFont="0" applyFill="0" applyBorder="0" applyAlignment="0" applyProtection="0"/>
    <xf numFmtId="0" fontId="1" fillId="0" borderId="0"/>
  </cellStyleXfs>
  <cellXfs count="52">
    <xf numFmtId="0" fontId="0" fillId="0" borderId="0" xfId="0"/>
    <xf numFmtId="0" fontId="2" fillId="0" borderId="0" xfId="2" applyFont="1"/>
    <xf numFmtId="0" fontId="3" fillId="0" borderId="0" xfId="2" applyFont="1" applyAlignment="1">
      <alignment horizontal="right" vertical="center" wrapText="1"/>
    </xf>
    <xf numFmtId="0" fontId="3" fillId="0" borderId="0" xfId="2" applyFont="1" applyAlignment="1">
      <alignment horizontal="right"/>
    </xf>
    <xf numFmtId="0" fontId="3" fillId="0" borderId="0" xfId="2" applyFont="1"/>
    <xf numFmtId="0" fontId="3" fillId="0" borderId="0" xfId="2" applyFont="1" applyAlignment="1">
      <alignment horizontal="center"/>
    </xf>
    <xf numFmtId="0" fontId="3" fillId="0" borderId="0" xfId="2" applyFont="1" applyAlignment="1">
      <alignment horizontal="center" wrapText="1"/>
    </xf>
    <xf numFmtId="2" fontId="4" fillId="2" borderId="1" xfId="2" applyNumberFormat="1"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5" fillId="0" borderId="4" xfId="2" applyFont="1" applyBorder="1" applyAlignment="1">
      <alignment horizontal="center"/>
    </xf>
    <xf numFmtId="0" fontId="5" fillId="0" borderId="5" xfId="2" applyFont="1" applyBorder="1" applyAlignment="1">
      <alignment horizontal="left" wrapText="1"/>
    </xf>
    <xf numFmtId="4" fontId="5" fillId="0" borderId="6" xfId="2" applyNumberFormat="1" applyFont="1" applyFill="1" applyBorder="1" applyAlignment="1">
      <alignment horizontal="center"/>
    </xf>
    <xf numFmtId="0" fontId="1" fillId="0" borderId="0" xfId="2" applyFont="1"/>
    <xf numFmtId="0" fontId="6" fillId="0" borderId="4" xfId="2" applyFont="1" applyBorder="1" applyAlignment="1">
      <alignment horizontal="center"/>
    </xf>
    <xf numFmtId="0" fontId="6" fillId="0" borderId="5" xfId="2" applyFont="1" applyBorder="1" applyAlignment="1">
      <alignment horizontal="left" wrapText="1"/>
    </xf>
    <xf numFmtId="4" fontId="6" fillId="0" borderId="6" xfId="2" applyNumberFormat="1" applyFont="1" applyFill="1" applyBorder="1" applyAlignment="1">
      <alignment horizontal="center"/>
    </xf>
    <xf numFmtId="0" fontId="5" fillId="0" borderId="7" xfId="2" applyFont="1" applyBorder="1" applyAlignment="1">
      <alignment wrapText="1"/>
    </xf>
    <xf numFmtId="0" fontId="6" fillId="0" borderId="4" xfId="2" applyFont="1" applyBorder="1" applyAlignment="1">
      <alignment horizontal="right"/>
    </xf>
    <xf numFmtId="0" fontId="6" fillId="0" borderId="5" xfId="2" applyFont="1" applyBorder="1" applyAlignment="1">
      <alignment horizontal="right" wrapText="1"/>
    </xf>
    <xf numFmtId="0" fontId="6" fillId="0" borderId="8" xfId="2" applyFont="1" applyBorder="1" applyAlignment="1">
      <alignment horizontal="right"/>
    </xf>
    <xf numFmtId="0" fontId="6" fillId="0" borderId="9" xfId="2" applyFont="1" applyBorder="1" applyAlignment="1">
      <alignment horizontal="right" wrapText="1"/>
    </xf>
    <xf numFmtId="4" fontId="6" fillId="0" borderId="10" xfId="2" applyNumberFormat="1" applyFont="1" applyFill="1" applyBorder="1" applyAlignment="1">
      <alignment horizontal="center"/>
    </xf>
    <xf numFmtId="0" fontId="5" fillId="0" borderId="11" xfId="2" applyFont="1" applyBorder="1" applyAlignment="1">
      <alignment horizontal="center"/>
    </xf>
    <xf numFmtId="0" fontId="5" fillId="0" borderId="12" xfId="2" applyFont="1" applyBorder="1" applyAlignment="1">
      <alignment horizontal="left" wrapText="1"/>
    </xf>
    <xf numFmtId="4" fontId="5" fillId="0" borderId="13" xfId="2" applyNumberFormat="1" applyFont="1" applyBorder="1" applyAlignment="1">
      <alignment horizontal="center"/>
    </xf>
    <xf numFmtId="4" fontId="5" fillId="0" borderId="13" xfId="2" applyNumberFormat="1" applyFont="1" applyFill="1" applyBorder="1" applyAlignment="1">
      <alignment horizontal="center"/>
    </xf>
    <xf numFmtId="0" fontId="7" fillId="0" borderId="14" xfId="2" applyFont="1" applyBorder="1" applyAlignment="1">
      <alignment horizontal="center"/>
    </xf>
    <xf numFmtId="0" fontId="7" fillId="0" borderId="15" xfId="2" applyFont="1" applyBorder="1" applyAlignment="1">
      <alignment horizontal="left" wrapText="1"/>
    </xf>
    <xf numFmtId="4" fontId="7" fillId="0" borderId="16" xfId="2" applyNumberFormat="1" applyFont="1" applyBorder="1" applyAlignment="1">
      <alignment horizontal="center"/>
    </xf>
    <xf numFmtId="3" fontId="5" fillId="0" borderId="6" xfId="2" applyNumberFormat="1" applyFont="1" applyBorder="1" applyAlignment="1">
      <alignment horizontal="center"/>
    </xf>
    <xf numFmtId="3" fontId="8" fillId="0" borderId="6" xfId="2" applyNumberFormat="1" applyFont="1" applyBorder="1" applyAlignment="1">
      <alignment horizontal="center"/>
    </xf>
    <xf numFmtId="3" fontId="6" fillId="0" borderId="6" xfId="2" applyNumberFormat="1" applyFont="1" applyBorder="1" applyAlignment="1">
      <alignment horizontal="center"/>
    </xf>
    <xf numFmtId="3" fontId="10" fillId="0" borderId="6" xfId="2" applyNumberFormat="1" applyFont="1" applyBorder="1" applyAlignment="1">
      <alignment horizontal="center"/>
    </xf>
    <xf numFmtId="0" fontId="11" fillId="0" borderId="0" xfId="2" applyFont="1"/>
    <xf numFmtId="0" fontId="5" fillId="3" borderId="4" xfId="2" applyFont="1" applyFill="1" applyBorder="1" applyAlignment="1">
      <alignment horizontal="center"/>
    </xf>
    <xf numFmtId="0" fontId="5" fillId="3" borderId="5" xfId="2" applyFont="1" applyFill="1" applyBorder="1" applyAlignment="1">
      <alignment horizontal="left" wrapText="1"/>
    </xf>
    <xf numFmtId="164" fontId="14" fillId="3" borderId="6" xfId="1" applyFont="1" applyFill="1" applyBorder="1" applyAlignment="1">
      <alignment horizontal="center" vertical="center"/>
    </xf>
    <xf numFmtId="0" fontId="5" fillId="3" borderId="11" xfId="2" applyFont="1" applyFill="1" applyBorder="1" applyAlignment="1">
      <alignment horizontal="center"/>
    </xf>
    <xf numFmtId="0" fontId="5" fillId="3" borderId="12" xfId="2" applyFont="1" applyFill="1" applyBorder="1" applyAlignment="1">
      <alignment horizontal="left" wrapText="1"/>
    </xf>
    <xf numFmtId="164" fontId="14" fillId="3" borderId="13" xfId="1" applyFont="1" applyFill="1" applyBorder="1" applyAlignment="1">
      <alignment horizontal="center"/>
    </xf>
    <xf numFmtId="0" fontId="16" fillId="0" borderId="0" xfId="2" applyFont="1" applyAlignment="1">
      <alignment horizontal="right" wrapText="1"/>
    </xf>
    <xf numFmtId="164" fontId="2" fillId="0" borderId="0" xfId="1" applyFont="1"/>
    <xf numFmtId="0" fontId="17" fillId="0" borderId="0" xfId="2" applyFont="1"/>
    <xf numFmtId="164" fontId="1" fillId="0" borderId="0" xfId="2" applyNumberFormat="1" applyFont="1"/>
    <xf numFmtId="0" fontId="2" fillId="0" borderId="0" xfId="2" applyFont="1" applyAlignment="1">
      <alignment wrapText="1"/>
    </xf>
    <xf numFmtId="0" fontId="3" fillId="0" borderId="0" xfId="2" applyFont="1" applyAlignment="1">
      <alignment wrapText="1"/>
    </xf>
    <xf numFmtId="0" fontId="1" fillId="0" borderId="0" xfId="2" applyFont="1" applyAlignment="1">
      <alignment horizontal="right"/>
    </xf>
    <xf numFmtId="165" fontId="15" fillId="3" borderId="6" xfId="1" applyNumberFormat="1" applyFont="1" applyFill="1" applyBorder="1" applyAlignment="1">
      <alignment horizontal="center" vertical="center"/>
    </xf>
    <xf numFmtId="165" fontId="15" fillId="3" borderId="13" xfId="1" applyNumberFormat="1" applyFont="1" applyFill="1" applyBorder="1" applyAlignment="1">
      <alignment horizontal="center"/>
    </xf>
    <xf numFmtId="0" fontId="4" fillId="0" borderId="0" xfId="2" applyFont="1" applyAlignment="1">
      <alignment horizontal="center" wrapText="1"/>
    </xf>
    <xf numFmtId="0" fontId="18" fillId="0" borderId="0" xfId="2" applyFont="1" applyAlignment="1">
      <alignment horizontal="left" wrapText="1"/>
    </xf>
  </cellXfs>
  <cellStyles count="3">
    <cellStyle name="Comma" xfId="1" builtinId="3"/>
    <cellStyle name="Normal" xfId="0" builtinId="0"/>
    <cellStyle name="Parasts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2"/>
  <sheetViews>
    <sheetView tabSelected="1" zoomScaleNormal="100" workbookViewId="0">
      <selection activeCell="F4" sqref="F4"/>
    </sheetView>
  </sheetViews>
  <sheetFormatPr defaultColWidth="9.140625" defaultRowHeight="18.75" outlineLevelCol="1" x14ac:dyDescent="0.3"/>
  <cols>
    <col min="1" max="1" width="10.42578125" style="1" customWidth="1"/>
    <col min="2" max="2" width="51.5703125" style="45" customWidth="1"/>
    <col min="3" max="3" width="19.42578125" style="1" customWidth="1" outlineLevel="1"/>
    <col min="4" max="5" width="20.28515625" style="1" customWidth="1" outlineLevel="1"/>
    <col min="6" max="6" width="24.28515625" style="1" customWidth="1"/>
    <col min="7" max="7" width="20.85546875" style="1" customWidth="1"/>
    <col min="8" max="16384" width="9.140625" style="1"/>
  </cols>
  <sheetData>
    <row r="1" spans="1:7" ht="18.75" customHeight="1" x14ac:dyDescent="0.3">
      <c r="B1" s="2"/>
      <c r="C1" s="2"/>
      <c r="E1" s="3" t="s">
        <v>0</v>
      </c>
    </row>
    <row r="2" spans="1:7" ht="18.75" customHeight="1" x14ac:dyDescent="0.3">
      <c r="B2" s="2"/>
      <c r="C2" s="2"/>
      <c r="E2" s="3" t="s">
        <v>51</v>
      </c>
    </row>
    <row r="3" spans="1:7" ht="18.75" customHeight="1" x14ac:dyDescent="0.35">
      <c r="B3" s="2"/>
      <c r="C3" s="2"/>
    </row>
    <row r="4" spans="1:7" s="4" customFormat="1" ht="39" customHeight="1" x14ac:dyDescent="0.3">
      <c r="A4" s="50" t="s">
        <v>50</v>
      </c>
      <c r="B4" s="50"/>
      <c r="C4" s="50"/>
      <c r="D4" s="50"/>
      <c r="E4" s="50"/>
      <c r="F4" s="1"/>
      <c r="G4" s="1"/>
    </row>
    <row r="5" spans="1:7" s="4" customFormat="1" ht="15" customHeight="1" thickBot="1" x14ac:dyDescent="0.4">
      <c r="A5" s="5"/>
      <c r="B5" s="6"/>
      <c r="C5" s="5"/>
      <c r="F5" s="1"/>
      <c r="G5" s="1"/>
    </row>
    <row r="6" spans="1:7" s="4" customFormat="1" ht="93.75" customHeight="1" x14ac:dyDescent="0.3">
      <c r="A6" s="7" t="s">
        <v>1</v>
      </c>
      <c r="B6" s="8" t="s">
        <v>2</v>
      </c>
      <c r="C6" s="9" t="s">
        <v>3</v>
      </c>
      <c r="D6" s="9" t="s">
        <v>4</v>
      </c>
      <c r="E6" s="9" t="s">
        <v>49</v>
      </c>
      <c r="F6" s="1"/>
      <c r="G6" s="1"/>
    </row>
    <row r="7" spans="1:7" s="13" customFormat="1" ht="23.25" customHeight="1" x14ac:dyDescent="0.3">
      <c r="A7" s="10">
        <v>1100</v>
      </c>
      <c r="B7" s="11" t="s">
        <v>5</v>
      </c>
      <c r="C7" s="12">
        <v>510589.83714285714</v>
      </c>
      <c r="D7" s="12">
        <v>357438.23</v>
      </c>
      <c r="E7" s="12">
        <f>(C7+D7)</f>
        <v>868028.06714285712</v>
      </c>
      <c r="F7" s="1"/>
      <c r="G7" s="1"/>
    </row>
    <row r="8" spans="1:7" s="13" customFormat="1" x14ac:dyDescent="0.3">
      <c r="A8" s="14" t="s">
        <v>6</v>
      </c>
      <c r="B8" s="15" t="s">
        <v>7</v>
      </c>
      <c r="C8" s="16">
        <v>129532.73</v>
      </c>
      <c r="D8" s="16">
        <v>49205.06</v>
      </c>
      <c r="E8" s="16">
        <f t="shared" ref="E8:E27" si="0">(C8+D8)</f>
        <v>178737.78999999998</v>
      </c>
      <c r="F8" s="1"/>
      <c r="G8" s="1"/>
    </row>
    <row r="9" spans="1:7" s="13" customFormat="1" ht="15" x14ac:dyDescent="0.25">
      <c r="A9" s="10">
        <v>1200</v>
      </c>
      <c r="B9" s="11" t="s">
        <v>8</v>
      </c>
      <c r="C9" s="12">
        <v>129203.43728571427</v>
      </c>
      <c r="D9" s="12">
        <v>89011.53</v>
      </c>
      <c r="E9" s="12">
        <f t="shared" si="0"/>
        <v>218214.96728571429</v>
      </c>
    </row>
    <row r="10" spans="1:7" s="13" customFormat="1" ht="30" x14ac:dyDescent="0.25">
      <c r="A10" s="14" t="s">
        <v>9</v>
      </c>
      <c r="B10" s="15" t="s">
        <v>10</v>
      </c>
      <c r="C10" s="16">
        <v>33291.620000000003</v>
      </c>
      <c r="D10" s="16">
        <v>12162.92</v>
      </c>
      <c r="E10" s="16">
        <f t="shared" si="0"/>
        <v>45454.54</v>
      </c>
    </row>
    <row r="11" spans="1:7" s="13" customFormat="1" ht="45" x14ac:dyDescent="0.25">
      <c r="A11" s="10">
        <v>2110</v>
      </c>
      <c r="B11" s="17" t="s">
        <v>11</v>
      </c>
      <c r="C11" s="12">
        <v>24</v>
      </c>
      <c r="D11" s="12">
        <v>24</v>
      </c>
      <c r="E11" s="12">
        <f t="shared" si="0"/>
        <v>48</v>
      </c>
    </row>
    <row r="12" spans="1:7" s="13" customFormat="1" ht="13.9" x14ac:dyDescent="0.25">
      <c r="A12" s="10">
        <v>2200</v>
      </c>
      <c r="B12" s="11" t="s">
        <v>12</v>
      </c>
      <c r="C12" s="12">
        <f>C13+C14+C15+C16+C17+C18</f>
        <v>76005.543357142858</v>
      </c>
      <c r="D12" s="12">
        <f t="shared" ref="D12" si="1">D13+D14+D15+D16+D17+D18</f>
        <v>76286.22</v>
      </c>
      <c r="E12" s="12">
        <f t="shared" si="0"/>
        <v>152291.76335714286</v>
      </c>
    </row>
    <row r="13" spans="1:7" s="13" customFormat="1" ht="13.9" x14ac:dyDescent="0.25">
      <c r="A13" s="18">
        <v>2210</v>
      </c>
      <c r="B13" s="19" t="s">
        <v>13</v>
      </c>
      <c r="C13" s="16">
        <v>666.19</v>
      </c>
      <c r="D13" s="16">
        <v>2981.13</v>
      </c>
      <c r="E13" s="16">
        <f t="shared" si="0"/>
        <v>3647.32</v>
      </c>
    </row>
    <row r="14" spans="1:7" s="13" customFormat="1" ht="15" x14ac:dyDescent="0.25">
      <c r="A14" s="18">
        <v>2220</v>
      </c>
      <c r="B14" s="19" t="s">
        <v>14</v>
      </c>
      <c r="C14" s="16">
        <v>26803.121214285715</v>
      </c>
      <c r="D14" s="16">
        <v>24866.63</v>
      </c>
      <c r="E14" s="16">
        <f t="shared" si="0"/>
        <v>51669.751214285716</v>
      </c>
    </row>
    <row r="15" spans="1:7" s="13" customFormat="1" ht="30" x14ac:dyDescent="0.25">
      <c r="A15" s="18">
        <v>2230</v>
      </c>
      <c r="B15" s="19" t="s">
        <v>15</v>
      </c>
      <c r="C15" s="16">
        <v>6000.5606190476192</v>
      </c>
      <c r="D15" s="16">
        <v>2832.6</v>
      </c>
      <c r="E15" s="16">
        <f t="shared" si="0"/>
        <v>8833.1606190476195</v>
      </c>
    </row>
    <row r="16" spans="1:7" s="13" customFormat="1" ht="30" x14ac:dyDescent="0.25">
      <c r="A16" s="18">
        <v>2240</v>
      </c>
      <c r="B16" s="19" t="s">
        <v>16</v>
      </c>
      <c r="C16" s="16">
        <v>37637.57666666666</v>
      </c>
      <c r="D16" s="16">
        <v>45605.86</v>
      </c>
      <c r="E16" s="16">
        <f t="shared" si="0"/>
        <v>83243.436666666661</v>
      </c>
    </row>
    <row r="17" spans="1:5" s="13" customFormat="1" ht="15" x14ac:dyDescent="0.25">
      <c r="A17" s="18">
        <v>2250</v>
      </c>
      <c r="B17" s="19" t="s">
        <v>17</v>
      </c>
      <c r="C17" s="16">
        <v>50</v>
      </c>
      <c r="D17" s="16">
        <v>0</v>
      </c>
      <c r="E17" s="16">
        <f t="shared" si="0"/>
        <v>50</v>
      </c>
    </row>
    <row r="18" spans="1:5" s="13" customFormat="1" ht="15" x14ac:dyDescent="0.25">
      <c r="A18" s="18">
        <v>2260</v>
      </c>
      <c r="B18" s="19" t="s">
        <v>18</v>
      </c>
      <c r="C18" s="16">
        <v>4848.0948571428571</v>
      </c>
      <c r="D18" s="16">
        <v>0</v>
      </c>
      <c r="E18" s="16">
        <f t="shared" si="0"/>
        <v>4848.0948571428571</v>
      </c>
    </row>
    <row r="19" spans="1:5" s="13" customFormat="1" ht="18.75" customHeight="1" x14ac:dyDescent="0.25">
      <c r="A19" s="10">
        <v>2300</v>
      </c>
      <c r="B19" s="11" t="s">
        <v>19</v>
      </c>
      <c r="C19" s="12">
        <f>C20+C21+C22+C23+C24+C25+C26</f>
        <v>67760.548333333325</v>
      </c>
      <c r="D19" s="12">
        <f>D20+D21+D22+D23+D24+D25+D26</f>
        <v>38342.279999999992</v>
      </c>
      <c r="E19" s="12">
        <f t="shared" si="0"/>
        <v>106102.82833333331</v>
      </c>
    </row>
    <row r="20" spans="1:5" s="13" customFormat="1" ht="16.5" customHeight="1" x14ac:dyDescent="0.25">
      <c r="A20" s="18">
        <v>2310</v>
      </c>
      <c r="B20" s="19" t="s">
        <v>20</v>
      </c>
      <c r="C20" s="16">
        <v>0</v>
      </c>
      <c r="D20" s="16">
        <v>7199.52</v>
      </c>
      <c r="E20" s="16">
        <f t="shared" si="0"/>
        <v>7199.52</v>
      </c>
    </row>
    <row r="21" spans="1:5" s="13" customFormat="1" ht="19.5" customHeight="1" x14ac:dyDescent="0.25">
      <c r="A21" s="18">
        <v>2320</v>
      </c>
      <c r="B21" s="19" t="s">
        <v>21</v>
      </c>
      <c r="C21" s="16">
        <v>45895.114142857143</v>
      </c>
      <c r="D21" s="16">
        <v>22867.73</v>
      </c>
      <c r="E21" s="16">
        <f t="shared" si="0"/>
        <v>68762.844142857139</v>
      </c>
    </row>
    <row r="22" spans="1:5" s="13" customFormat="1" ht="30" customHeight="1" x14ac:dyDescent="0.25">
      <c r="A22" s="18">
        <v>2340</v>
      </c>
      <c r="B22" s="19" t="s">
        <v>22</v>
      </c>
      <c r="C22" s="16">
        <v>156.43</v>
      </c>
      <c r="D22" s="16">
        <v>100</v>
      </c>
      <c r="E22" s="16">
        <f t="shared" si="0"/>
        <v>256.43</v>
      </c>
    </row>
    <row r="23" spans="1:5" s="13" customFormat="1" ht="33" customHeight="1" x14ac:dyDescent="0.25">
      <c r="A23" s="18">
        <v>2350</v>
      </c>
      <c r="B23" s="19" t="s">
        <v>23</v>
      </c>
      <c r="C23" s="16">
        <v>10047.43419047619</v>
      </c>
      <c r="D23" s="16">
        <v>4383.2</v>
      </c>
      <c r="E23" s="16">
        <f t="shared" si="0"/>
        <v>14430.63419047619</v>
      </c>
    </row>
    <row r="24" spans="1:5" s="13" customFormat="1" ht="51.75" customHeight="1" x14ac:dyDescent="0.25">
      <c r="A24" s="18">
        <v>2360</v>
      </c>
      <c r="B24" s="19" t="s">
        <v>24</v>
      </c>
      <c r="C24" s="16">
        <v>0</v>
      </c>
      <c r="D24" s="16">
        <v>0</v>
      </c>
      <c r="E24" s="16">
        <f t="shared" si="0"/>
        <v>0</v>
      </c>
    </row>
    <row r="25" spans="1:5" s="13" customFormat="1" ht="16.5" customHeight="1" x14ac:dyDescent="0.25">
      <c r="A25" s="18">
        <v>2370</v>
      </c>
      <c r="B25" s="19" t="s">
        <v>25</v>
      </c>
      <c r="C25" s="16">
        <v>8291.67</v>
      </c>
      <c r="D25" s="16">
        <v>2357.84</v>
      </c>
      <c r="E25" s="16">
        <f t="shared" si="0"/>
        <v>10649.51</v>
      </c>
    </row>
    <row r="26" spans="1:5" s="13" customFormat="1" ht="16.5" customHeight="1" x14ac:dyDescent="0.25">
      <c r="A26" s="20" t="s">
        <v>26</v>
      </c>
      <c r="B26" s="21" t="s">
        <v>27</v>
      </c>
      <c r="C26" s="22">
        <v>3369.9</v>
      </c>
      <c r="D26" s="22">
        <v>1433.99</v>
      </c>
      <c r="E26" s="22">
        <f t="shared" si="0"/>
        <v>4803.8900000000003</v>
      </c>
    </row>
    <row r="27" spans="1:5" s="13" customFormat="1" ht="45.75" thickBot="1" x14ac:dyDescent="0.3">
      <c r="A27" s="23" t="s">
        <v>28</v>
      </c>
      <c r="B27" s="24" t="s">
        <v>29</v>
      </c>
      <c r="C27" s="25">
        <f>8924+3402*0.48</f>
        <v>10556.96</v>
      </c>
      <c r="D27" s="26">
        <f>7598</f>
        <v>7598</v>
      </c>
      <c r="E27" s="26">
        <f t="shared" si="0"/>
        <v>18154.96</v>
      </c>
    </row>
    <row r="28" spans="1:5" s="13" customFormat="1" ht="28.5" x14ac:dyDescent="0.2">
      <c r="A28" s="27" t="s">
        <v>30</v>
      </c>
      <c r="B28" s="28" t="s">
        <v>31</v>
      </c>
      <c r="C28" s="29">
        <f>C7+C8+C9+C10+C11+C12+C19+C27</f>
        <v>956964.67611904757</v>
      </c>
      <c r="D28" s="29">
        <f>D7+D8+D9+D10+D11+D12+D19+D27</f>
        <v>630068.24</v>
      </c>
      <c r="E28" s="29">
        <f>SUM(C28:D28)</f>
        <v>1587032.9161190474</v>
      </c>
    </row>
    <row r="29" spans="1:5" s="13" customFormat="1" ht="15" x14ac:dyDescent="0.25">
      <c r="A29" s="10" t="s">
        <v>32</v>
      </c>
      <c r="B29" s="11" t="s">
        <v>33</v>
      </c>
      <c r="C29" s="12">
        <f>C28-C8-C10-C26</f>
        <v>790770.42611904757</v>
      </c>
      <c r="D29" s="12">
        <f>D28-D8-D10-D26</f>
        <v>567266.2699999999</v>
      </c>
      <c r="E29" s="12">
        <f>SUM(C29:D29)</f>
        <v>1358036.6961190475</v>
      </c>
    </row>
    <row r="30" spans="1:5" s="13" customFormat="1" ht="15" x14ac:dyDescent="0.25">
      <c r="A30" s="10" t="s">
        <v>34</v>
      </c>
      <c r="B30" s="11" t="s">
        <v>35</v>
      </c>
      <c r="C30" s="12">
        <f>C8+C10+C26</f>
        <v>166194.25</v>
      </c>
      <c r="D30" s="12">
        <f>D8+D10+D26</f>
        <v>62801.969999999994</v>
      </c>
      <c r="E30" s="12">
        <f>SUM(C30:D30)</f>
        <v>228996.22</v>
      </c>
    </row>
    <row r="31" spans="1:5" s="13" customFormat="1" ht="6" customHeight="1" x14ac:dyDescent="0.25">
      <c r="A31" s="10"/>
      <c r="B31" s="11"/>
      <c r="C31" s="12"/>
      <c r="D31" s="12"/>
      <c r="E31" s="12"/>
    </row>
    <row r="32" spans="1:5" s="13" customFormat="1" ht="15" x14ac:dyDescent="0.25">
      <c r="A32" s="10" t="s">
        <v>36</v>
      </c>
      <c r="B32" s="11" t="s">
        <v>37</v>
      </c>
      <c r="C32" s="30">
        <f>C33+C34</f>
        <v>374</v>
      </c>
      <c r="D32" s="30">
        <f>D33+D34</f>
        <v>180</v>
      </c>
      <c r="E32" s="31">
        <f>SUM(C32:D32)</f>
        <v>554</v>
      </c>
    </row>
    <row r="33" spans="1:6" s="34" customFormat="1" ht="18" customHeight="1" x14ac:dyDescent="0.3">
      <c r="A33" s="10" t="s">
        <v>38</v>
      </c>
      <c r="B33" s="15" t="s">
        <v>39</v>
      </c>
      <c r="C33" s="32">
        <v>174</v>
      </c>
      <c r="D33" s="32">
        <v>103</v>
      </c>
      <c r="E33" s="33">
        <f>SUM(C33:D33)</f>
        <v>277</v>
      </c>
    </row>
    <row r="34" spans="1:6" s="34" customFormat="1" ht="30.75" x14ac:dyDescent="0.3">
      <c r="A34" s="10" t="s">
        <v>40</v>
      </c>
      <c r="B34" s="15" t="s">
        <v>41</v>
      </c>
      <c r="C34" s="32">
        <v>200</v>
      </c>
      <c r="D34" s="32">
        <v>77</v>
      </c>
      <c r="E34" s="33">
        <f>SUM(C34:D34)</f>
        <v>277</v>
      </c>
    </row>
    <row r="35" spans="1:6" s="13" customFormat="1" ht="15" x14ac:dyDescent="0.25">
      <c r="A35" s="10"/>
      <c r="B35" s="11"/>
      <c r="C35" s="31"/>
      <c r="D35" s="31"/>
      <c r="E35" s="31"/>
    </row>
    <row r="36" spans="1:6" s="13" customFormat="1" ht="48" customHeight="1" x14ac:dyDescent="0.3">
      <c r="A36" s="35" t="s">
        <v>42</v>
      </c>
      <c r="B36" s="36" t="s">
        <v>43</v>
      </c>
      <c r="C36" s="37"/>
      <c r="D36" s="37"/>
      <c r="E36" s="48">
        <f>E28/(12*E32)</f>
        <v>238.72336283379173</v>
      </c>
    </row>
    <row r="37" spans="1:6" s="13" customFormat="1" ht="46.5" thickBot="1" x14ac:dyDescent="0.35">
      <c r="A37" s="38" t="s">
        <v>44</v>
      </c>
      <c r="B37" s="39" t="s">
        <v>45</v>
      </c>
      <c r="C37" s="40"/>
      <c r="D37" s="40"/>
      <c r="E37" s="49">
        <f>(E28*E34/E32-E30)/(12*E34)</f>
        <v>169.83159989757033</v>
      </c>
    </row>
    <row r="38" spans="1:6" ht="6.75" customHeight="1" x14ac:dyDescent="0.3">
      <c r="B38" s="41"/>
      <c r="C38" s="42"/>
      <c r="D38" s="43"/>
      <c r="E38" s="43"/>
    </row>
    <row r="39" spans="1:6" ht="29.45" customHeight="1" x14ac:dyDescent="0.3">
      <c r="A39" s="51" t="s">
        <v>46</v>
      </c>
      <c r="B39" s="51"/>
      <c r="C39" s="51"/>
      <c r="D39" s="51"/>
      <c r="E39" s="51"/>
      <c r="F39" s="44"/>
    </row>
    <row r="40" spans="1:6" x14ac:dyDescent="0.3">
      <c r="E40" s="13"/>
      <c r="F40" s="13"/>
    </row>
    <row r="41" spans="1:6" s="4" customFormat="1" ht="15.75" x14ac:dyDescent="0.25">
      <c r="A41" s="4" t="s">
        <v>47</v>
      </c>
      <c r="B41" s="46"/>
      <c r="C41" s="4" t="s">
        <v>48</v>
      </c>
      <c r="E41" s="47"/>
      <c r="F41" s="44"/>
    </row>
    <row r="42" spans="1:6" x14ac:dyDescent="0.3">
      <c r="E42" s="47"/>
      <c r="F42" s="44"/>
    </row>
  </sheetData>
  <mergeCells count="2">
    <mergeCell ref="A4:E4"/>
    <mergeCell ref="A39:E39"/>
  </mergeCells>
  <printOptions horizontalCentered="1"/>
  <pageMargins left="0.75" right="0.75" top="0.78740157480314965" bottom="0.59055118110236227" header="0" footer="0"/>
  <pageSetup paperSize="9" scale="5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Lidzfinansejum_PPII_2019</vt:lpstr>
      <vt:lpstr>Lidzfinansejum_PPII_2019!Print_Area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cp:lastPrinted>2019-01-09T09:05:27Z</cp:lastPrinted>
  <dcterms:created xsi:type="dcterms:W3CDTF">2019-01-08T08:18:15Z</dcterms:created>
  <dcterms:modified xsi:type="dcterms:W3CDTF">2019-01-09T10:28:19Z</dcterms:modified>
</cp:coreProperties>
</file>