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7360" windowHeight="12240" tabRatio="923" firstSheet="1" activeTab="11"/>
  </bookViews>
  <sheets>
    <sheet name="KOPT (PASŪTĪTĀJA) 2" sheetId="13" state="hidden" r:id="rId1"/>
    <sheet name="KOPT2" sheetId="3" r:id="rId2"/>
    <sheet name="KOPS2" sheetId="2" r:id="rId3"/>
    <sheet name="PAM" sheetId="25" r:id="rId4"/>
    <sheet name="KARK" sheetId="26" r:id="rId5"/>
    <sheet name="KĀPN" sheetId="29" r:id="rId6"/>
    <sheet name="JUMT" sheetId="31" r:id="rId7"/>
    <sheet name="GR" sheetId="49" r:id="rId8"/>
    <sheet name="SIEN" sheetId="50" r:id="rId9"/>
    <sheet name="APDAR" sheetId="34" r:id="rId10"/>
    <sheet name="FAS" sheetId="36" r:id="rId11"/>
    <sheet name="SP Iek" sheetId="54" r:id="rId12"/>
    <sheet name="EL" sheetId="1" r:id="rId13"/>
    <sheet name="UK" sheetId="11" r:id="rId14"/>
    <sheet name="VAS" sheetId="53" r:id="rId15"/>
    <sheet name="UAS" sheetId="20" r:id="rId16"/>
    <sheet name="BIS" sheetId="52" r:id="rId17"/>
    <sheet name="ESS" sheetId="21" r:id="rId18"/>
  </sheets>
  <definedNames>
    <definedName name="_xlnm.Print_Area" localSheetId="9">APDAR!$A$1:$H$75</definedName>
    <definedName name="_xlnm.Print_Area" localSheetId="16">BIS!$A$1:$H$37</definedName>
    <definedName name="_xlnm.Print_Area" localSheetId="12">EL!$A$1:$H$89</definedName>
    <definedName name="_xlnm.Print_Area" localSheetId="17">ESS!$A$1:$H$95</definedName>
    <definedName name="_xlnm.Print_Area" localSheetId="10">FAS!$A$1:$H$32</definedName>
    <definedName name="_xlnm.Print_Area" localSheetId="7">GR!$A$1:$H$62</definedName>
    <definedName name="_xlnm.Print_Area" localSheetId="6">JUMT!$A$1:$H$31</definedName>
    <definedName name="_xlnm.Print_Area" localSheetId="4">KARK!$A$1:$M$58</definedName>
    <definedName name="_xlnm.Print_Area" localSheetId="5">KĀPN!$A$1:$H$41</definedName>
    <definedName name="_xlnm.Print_Area" localSheetId="2">KOPS2!$A$1:$I$61</definedName>
    <definedName name="_xlnm.Print_Area" localSheetId="3">PAM!$A$1:$Q$39</definedName>
    <definedName name="_xlnm.Print_Area" localSheetId="8">SIEN!$A$1:$H$43</definedName>
    <definedName name="_xlnm.Print_Area" localSheetId="11">'SP Iek'!$A$1:$H$42</definedName>
    <definedName name="_xlnm.Print_Area" localSheetId="15">UAS!$A$1:$I$50</definedName>
    <definedName name="_xlnm.Print_Area" localSheetId="13">UK!$A$1:$I$77</definedName>
    <definedName name="_xlnm.Print_Area" localSheetId="14">VAS!$A$1:$H$37</definedName>
    <definedName name="_xlnm.Print_Titles" localSheetId="9">APDAR!$15:$17</definedName>
    <definedName name="_xlnm.Print_Titles" localSheetId="16">BIS!$15:$17</definedName>
    <definedName name="_xlnm.Print_Titles" localSheetId="12">EL!$15:$17</definedName>
    <definedName name="_xlnm.Print_Titles" localSheetId="17">ESS!$15:$17</definedName>
    <definedName name="_xlnm.Print_Titles" localSheetId="10">FAS!$15:$17</definedName>
    <definedName name="_xlnm.Print_Titles" localSheetId="7">GR!$15:$17</definedName>
    <definedName name="_xlnm.Print_Titles" localSheetId="6">JUMT!$15:$17</definedName>
    <definedName name="_xlnm.Print_Titles" localSheetId="4">KARK!$15:$17</definedName>
    <definedName name="_xlnm.Print_Titles" localSheetId="5">KĀPN!$15:$17</definedName>
    <definedName name="_xlnm.Print_Titles" localSheetId="2">KOPS2!$23:$25</definedName>
    <definedName name="_xlnm.Print_Titles" localSheetId="0">'KOPT (PASŪTĪTĀJA) 2'!$23:$24</definedName>
    <definedName name="_xlnm.Print_Titles" localSheetId="1">KOPT2!$23:$24</definedName>
    <definedName name="_xlnm.Print_Titles" localSheetId="3">PAM!$15:$17</definedName>
    <definedName name="_xlnm.Print_Titles" localSheetId="8">SIEN!$15:$17</definedName>
    <definedName name="_xlnm.Print_Titles" localSheetId="11">'SP Iek'!$15:$17</definedName>
    <definedName name="_xlnm.Print_Titles" localSheetId="15">UAS!$15:$17</definedName>
    <definedName name="_xlnm.Print_Titles" localSheetId="13">UK!$15:$17</definedName>
    <definedName name="_xlnm.Print_Titles" localSheetId="14">VAS!$15:$17</definedName>
  </definedNames>
  <calcPr calcId="152511" fullPrecision="0"/>
</workbook>
</file>

<file path=xl/calcChain.xml><?xml version="1.0" encoding="utf-8"?>
<calcChain xmlns="http://schemas.openxmlformats.org/spreadsheetml/2006/main">
  <c r="A61" i="34" l="1"/>
  <c r="A45" i="26"/>
  <c r="A40" i="26"/>
  <c r="A39" i="26"/>
  <c r="A31" i="25"/>
  <c r="A21" i="54" l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" i="54"/>
  <c r="A1" i="54"/>
  <c r="A42" i="54"/>
  <c r="A40" i="54"/>
  <c r="A37" i="54"/>
  <c r="H20" i="54"/>
  <c r="H18" i="54"/>
  <c r="A13" i="54"/>
  <c r="C9" i="54"/>
  <c r="C8" i="54"/>
  <c r="C7" i="54"/>
  <c r="C6" i="54"/>
  <c r="A38" i="2"/>
  <c r="H34" i="54" l="1"/>
  <c r="A64" i="34"/>
  <c r="F31" i="26" l="1"/>
  <c r="F29" i="25"/>
  <c r="A13" i="21" l="1"/>
  <c r="A13" i="52"/>
  <c r="A13" i="20"/>
  <c r="A13" i="53"/>
  <c r="A13" i="11"/>
  <c r="A13" i="1"/>
  <c r="A13" i="36"/>
  <c r="A13" i="34"/>
  <c r="A13" i="50"/>
  <c r="A13" i="49"/>
  <c r="A13" i="31"/>
  <c r="A13" i="29"/>
  <c r="A13" i="26"/>
  <c r="A13" i="25"/>
  <c r="A3" i="49" l="1"/>
  <c r="A1" i="49"/>
  <c r="A95" i="21" l="1"/>
  <c r="A93" i="21"/>
  <c r="A90" i="21"/>
  <c r="E37" i="52"/>
  <c r="E35" i="52"/>
  <c r="A35" i="52"/>
  <c r="A50" i="20"/>
  <c r="A48" i="20"/>
  <c r="A45" i="20"/>
  <c r="A89" i="1"/>
  <c r="A87" i="1"/>
  <c r="A84" i="1"/>
  <c r="E32" i="36"/>
  <c r="E30" i="36"/>
  <c r="A30" i="36"/>
  <c r="A75" i="34"/>
  <c r="A73" i="34"/>
  <c r="A70" i="34"/>
  <c r="A43" i="50"/>
  <c r="A41" i="50"/>
  <c r="A38" i="50"/>
  <c r="A62" i="49"/>
  <c r="A60" i="49"/>
  <c r="A57" i="49"/>
  <c r="A31" i="31"/>
  <c r="A29" i="31"/>
  <c r="A26" i="31"/>
  <c r="E41" i="29"/>
  <c r="E39" i="29"/>
  <c r="A39" i="29"/>
  <c r="A58" i="26"/>
  <c r="A56" i="26"/>
  <c r="A53" i="26"/>
  <c r="E39" i="25"/>
  <c r="E37" i="25"/>
  <c r="A37" i="25"/>
  <c r="A3" i="36" l="1"/>
  <c r="A1" i="36"/>
  <c r="A21" i="36"/>
  <c r="F30" i="25" l="1"/>
  <c r="F28" i="25"/>
  <c r="F19" i="36" l="1"/>
  <c r="H18" i="1" l="1"/>
  <c r="H19" i="34"/>
  <c r="H20" i="34"/>
  <c r="H19" i="50"/>
  <c r="H20" i="50"/>
  <c r="H18" i="31"/>
  <c r="H19" i="31"/>
  <c r="H18" i="29"/>
  <c r="H19" i="29"/>
  <c r="H20" i="29"/>
  <c r="H21" i="29"/>
  <c r="H24" i="29"/>
  <c r="H26" i="29"/>
  <c r="H28" i="29"/>
  <c r="H31" i="29"/>
  <c r="H32" i="29"/>
  <c r="H33" i="29"/>
  <c r="M18" i="26"/>
  <c r="M19" i="26"/>
  <c r="M20" i="26"/>
  <c r="M21" i="26"/>
  <c r="M22" i="26"/>
  <c r="M23" i="26"/>
  <c r="M24" i="26"/>
  <c r="M25" i="26"/>
  <c r="M26" i="26"/>
  <c r="M27" i="26"/>
  <c r="M28" i="26"/>
  <c r="M29" i="26"/>
  <c r="M30" i="26"/>
  <c r="M31" i="26"/>
  <c r="M32" i="26"/>
  <c r="M33" i="26"/>
  <c r="M34" i="26"/>
  <c r="M35" i="26"/>
  <c r="M37" i="26"/>
  <c r="M38" i="26"/>
  <c r="M42" i="26"/>
  <c r="M43" i="26"/>
  <c r="M44" i="26"/>
  <c r="M45" i="26"/>
  <c r="M46" i="26"/>
  <c r="M47" i="26"/>
  <c r="I18" i="26"/>
  <c r="I19" i="26"/>
  <c r="L19" i="26" s="1"/>
  <c r="I20" i="26"/>
  <c r="L20" i="26" s="1"/>
  <c r="I21" i="26"/>
  <c r="L22" i="26"/>
  <c r="L24" i="26"/>
  <c r="L27" i="26"/>
  <c r="L30" i="26"/>
  <c r="L33" i="26"/>
  <c r="L35" i="26"/>
  <c r="L36" i="26"/>
  <c r="L38" i="26"/>
  <c r="L43" i="26"/>
  <c r="L46" i="26"/>
  <c r="M18" i="25"/>
  <c r="O18" i="25"/>
  <c r="P18" i="25"/>
  <c r="M19" i="25"/>
  <c r="O19" i="25"/>
  <c r="P19" i="25"/>
  <c r="M20" i="25"/>
  <c r="O20" i="25"/>
  <c r="P20" i="25"/>
  <c r="M21" i="25"/>
  <c r="O21" i="25"/>
  <c r="P21" i="25"/>
  <c r="M22" i="25"/>
  <c r="O22" i="25"/>
  <c r="P22" i="25"/>
  <c r="M23" i="25"/>
  <c r="O23" i="25"/>
  <c r="P23" i="25"/>
  <c r="M24" i="25"/>
  <c r="O24" i="25"/>
  <c r="P24" i="25"/>
  <c r="M25" i="25"/>
  <c r="O25" i="25"/>
  <c r="P25" i="25"/>
  <c r="M26" i="25"/>
  <c r="O26" i="25"/>
  <c r="P26" i="25"/>
  <c r="M27" i="25"/>
  <c r="O27" i="25"/>
  <c r="P27" i="25"/>
  <c r="M28" i="25"/>
  <c r="O28" i="25"/>
  <c r="P28" i="25"/>
  <c r="M29" i="25"/>
  <c r="O29" i="25"/>
  <c r="P29" i="25"/>
  <c r="M30" i="25"/>
  <c r="O30" i="25"/>
  <c r="P30" i="25"/>
  <c r="I18" i="25"/>
  <c r="N18" i="25" s="1"/>
  <c r="I19" i="25"/>
  <c r="L19" i="25" s="1"/>
  <c r="I20" i="25"/>
  <c r="N20" i="25" s="1"/>
  <c r="N21" i="25"/>
  <c r="L22" i="25"/>
  <c r="N23" i="25"/>
  <c r="N24" i="25"/>
  <c r="L25" i="25"/>
  <c r="L26" i="25"/>
  <c r="L27" i="25"/>
  <c r="L28" i="25"/>
  <c r="L29" i="25"/>
  <c r="L30" i="25"/>
  <c r="Q23" i="25" l="1"/>
  <c r="Q18" i="25"/>
  <c r="Q20" i="25"/>
  <c r="L34" i="26"/>
  <c r="L32" i="26"/>
  <c r="N26" i="25"/>
  <c r="Q26" i="25" s="1"/>
  <c r="N28" i="25"/>
  <c r="Q28" i="25" s="1"/>
  <c r="Q24" i="25"/>
  <c r="L24" i="25"/>
  <c r="Q21" i="25"/>
  <c r="N25" i="25"/>
  <c r="Q25" i="25" s="1"/>
  <c r="L21" i="25"/>
  <c r="N29" i="25"/>
  <c r="Q29" i="25" s="1"/>
  <c r="L18" i="25"/>
  <c r="L20" i="25"/>
  <c r="L26" i="26"/>
  <c r="L23" i="25"/>
  <c r="L44" i="26"/>
  <c r="L25" i="26"/>
  <c r="L45" i="26"/>
  <c r="N22" i="25"/>
  <c r="Q22" i="25" s="1"/>
  <c r="N19" i="25"/>
  <c r="Q19" i="25" s="1"/>
  <c r="N27" i="25"/>
  <c r="Q27" i="25" s="1"/>
  <c r="L37" i="26"/>
  <c r="L21" i="26"/>
  <c r="L23" i="26"/>
  <c r="L47" i="26"/>
  <c r="L28" i="26"/>
  <c r="L42" i="26"/>
  <c r="N30" i="25"/>
  <c r="Q30" i="25" s="1"/>
  <c r="L31" i="26"/>
  <c r="L29" i="26"/>
  <c r="L18" i="26"/>
  <c r="A37" i="53"/>
  <c r="A35" i="53"/>
  <c r="A32" i="53"/>
  <c r="A77" i="11"/>
  <c r="A75" i="11"/>
  <c r="A72" i="11"/>
  <c r="B16" i="13" l="1"/>
  <c r="B16" i="3"/>
  <c r="F29" i="29" l="1"/>
  <c r="F25" i="29"/>
  <c r="F22" i="29"/>
  <c r="H29" i="29" l="1"/>
  <c r="H25" i="29"/>
  <c r="H27" i="29"/>
  <c r="F23" i="29"/>
  <c r="H22" i="29"/>
  <c r="F30" i="29"/>
  <c r="F51" i="49"/>
  <c r="F50" i="49"/>
  <c r="F47" i="49"/>
  <c r="F46" i="49"/>
  <c r="F43" i="49"/>
  <c r="F42" i="49"/>
  <c r="F38" i="49"/>
  <c r="F35" i="49"/>
  <c r="F29" i="49"/>
  <c r="F26" i="49"/>
  <c r="F25" i="49"/>
  <c r="H30" i="29" l="1"/>
  <c r="H23" i="29"/>
  <c r="F32" i="49"/>
  <c r="A23" i="29" l="1"/>
  <c r="A24" i="29" s="1"/>
  <c r="A25" i="29" s="1"/>
  <c r="A26" i="29" s="1"/>
  <c r="A27" i="29" s="1"/>
  <c r="A29" i="29" s="1"/>
  <c r="A30" i="29" s="1"/>
  <c r="A31" i="29" s="1"/>
  <c r="A32" i="29" s="1"/>
  <c r="A33" i="29" s="1"/>
  <c r="A22" i="25"/>
  <c r="A23" i="25" s="1"/>
  <c r="A24" i="25" s="1"/>
  <c r="A25" i="25" s="1"/>
  <c r="A28" i="25" l="1"/>
  <c r="A29" i="25" s="1"/>
  <c r="A30" i="25" s="1"/>
  <c r="H54" i="49" l="1"/>
  <c r="A21" i="1" l="1"/>
  <c r="A22" i="1" l="1"/>
  <c r="A23" i="1" l="1"/>
  <c r="A24" i="1" s="1"/>
  <c r="A25" i="1" s="1"/>
  <c r="A26" i="1" s="1"/>
  <c r="A27" i="1" s="1"/>
  <c r="A28" i="1" s="1"/>
  <c r="A29" i="1" s="1"/>
  <c r="A30" i="1" s="1"/>
  <c r="A31" i="1" s="1"/>
  <c r="A33" i="1" s="1"/>
  <c r="A34" i="1" s="1"/>
  <c r="A35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9" i="1" s="1"/>
  <c r="A60" i="1" s="1"/>
  <c r="A61" i="1" s="1"/>
  <c r="A22" i="49"/>
  <c r="A24" i="49" s="1"/>
  <c r="A25" i="49" s="1"/>
  <c r="A26" i="49" s="1"/>
  <c r="A28" i="49" s="1"/>
  <c r="A29" i="49" s="1"/>
  <c r="A31" i="49" s="1"/>
  <c r="A32" i="49" s="1"/>
  <c r="A34" i="49" s="1"/>
  <c r="A35" i="49" s="1"/>
  <c r="A37" i="49" s="1"/>
  <c r="A38" i="49" s="1"/>
  <c r="A41" i="49" s="1"/>
  <c r="A42" i="49" s="1"/>
  <c r="A43" i="49" s="1"/>
  <c r="A45" i="49" s="1"/>
  <c r="A46" i="49" s="1"/>
  <c r="A47" i="49" s="1"/>
  <c r="A49" i="49" s="1"/>
  <c r="A50" i="49" s="1"/>
  <c r="A51" i="49" s="1"/>
  <c r="A63" i="1" l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20" i="53"/>
  <c r="A21" i="53" s="1"/>
  <c r="A22" i="53" s="1"/>
  <c r="A23" i="53" s="1"/>
  <c r="A24" i="53" s="1"/>
  <c r="A25" i="53" s="1"/>
  <c r="A26" i="53" s="1"/>
  <c r="A21" i="21" l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8" i="21" l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l="1"/>
  <c r="A55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9" i="21" s="1"/>
  <c r="A70" i="21" s="1"/>
  <c r="A71" i="21" s="1"/>
  <c r="A72" i="21" s="1"/>
  <c r="A73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21" i="11" l="1"/>
  <c r="A22" i="11" s="1"/>
  <c r="A23" i="11" s="1"/>
  <c r="A24" i="11" s="1"/>
  <c r="A25" i="11" s="1"/>
  <c r="A26" i="11" s="1"/>
  <c r="A27" i="11" s="1"/>
  <c r="A28" i="11" s="1"/>
  <c r="A29" i="11" s="1"/>
  <c r="A30" i="11" l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60" i="11" l="1"/>
  <c r="A61" i="11" s="1"/>
  <c r="A62" i="11" s="1"/>
  <c r="A63" i="11" s="1"/>
  <c r="A64" i="11" s="1"/>
  <c r="A65" i="11" s="1"/>
  <c r="A66" i="11" s="1"/>
  <c r="O32" i="26"/>
  <c r="P32" i="26" s="1"/>
  <c r="O38" i="26"/>
  <c r="P38" i="26" s="1"/>
  <c r="O23" i="26" l="1"/>
  <c r="P23" i="26" s="1"/>
  <c r="O26" i="26"/>
  <c r="P26" i="26" s="1"/>
  <c r="H87" i="21" l="1"/>
  <c r="I69" i="11" l="1"/>
  <c r="A20" i="52" l="1"/>
  <c r="A21" i="52" s="1"/>
  <c r="A22" i="52" s="1"/>
  <c r="A23" i="52" s="1"/>
  <c r="A24" i="52" s="1"/>
  <c r="A25" i="52" s="1"/>
  <c r="A26" i="52" s="1"/>
  <c r="A27" i="52" s="1"/>
  <c r="A28" i="52" s="1"/>
  <c r="A29" i="52" s="1"/>
  <c r="A20" i="20" l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H81" i="1" l="1"/>
  <c r="A3" i="53" l="1"/>
  <c r="A1" i="53"/>
  <c r="C9" i="53"/>
  <c r="C8" i="53"/>
  <c r="C7" i="53"/>
  <c r="C6" i="53"/>
  <c r="I42" i="20" l="1"/>
  <c r="I42" i="2" l="1"/>
  <c r="I40" i="2"/>
  <c r="A3" i="52" l="1"/>
  <c r="A1" i="52"/>
  <c r="C9" i="52"/>
  <c r="C8" i="52"/>
  <c r="C7" i="52"/>
  <c r="C6" i="52"/>
  <c r="A23" i="50" l="1"/>
  <c r="A25" i="50" s="1"/>
  <c r="A27" i="50" s="1"/>
  <c r="A30" i="50" s="1"/>
  <c r="A32" i="50" s="1"/>
  <c r="H36" i="36" l="1"/>
  <c r="A23" i="26" l="1"/>
  <c r="A25" i="26" s="1"/>
  <c r="A26" i="26" s="1"/>
  <c r="A31" i="26" s="1"/>
  <c r="A32" i="26" s="1"/>
  <c r="A37" i="26" s="1"/>
  <c r="A38" i="26" s="1"/>
  <c r="A46" i="26" s="1"/>
  <c r="A47" i="26" s="1"/>
  <c r="M50" i="26" l="1"/>
  <c r="A3" i="50" l="1"/>
  <c r="A1" i="50"/>
  <c r="C9" i="50"/>
  <c r="C8" i="50"/>
  <c r="C7" i="50"/>
  <c r="C6" i="50"/>
  <c r="C9" i="49"/>
  <c r="C8" i="49"/>
  <c r="C7" i="49"/>
  <c r="C6" i="49"/>
  <c r="I31" i="2" l="1"/>
  <c r="B52" i="13" l="1"/>
  <c r="A25" i="13"/>
  <c r="A25" i="3"/>
  <c r="C9" i="21" l="1"/>
  <c r="C8" i="21"/>
  <c r="C7" i="21"/>
  <c r="C6" i="21"/>
  <c r="C9" i="20"/>
  <c r="C8" i="20"/>
  <c r="C7" i="20"/>
  <c r="C6" i="20"/>
  <c r="C9" i="11"/>
  <c r="C8" i="11"/>
  <c r="C7" i="11"/>
  <c r="C6" i="11"/>
  <c r="C9" i="1"/>
  <c r="C8" i="1"/>
  <c r="C7" i="1"/>
  <c r="C6" i="1"/>
  <c r="C9" i="36"/>
  <c r="C8" i="36"/>
  <c r="C7" i="36"/>
  <c r="C6" i="36"/>
  <c r="C9" i="34"/>
  <c r="C8" i="34"/>
  <c r="C7" i="34"/>
  <c r="C6" i="34"/>
  <c r="C9" i="31"/>
  <c r="C8" i="31"/>
  <c r="C7" i="31"/>
  <c r="C6" i="31"/>
  <c r="C9" i="29"/>
  <c r="C8" i="29"/>
  <c r="C7" i="29"/>
  <c r="C6" i="29"/>
  <c r="C9" i="26"/>
  <c r="C8" i="26"/>
  <c r="C7" i="26"/>
  <c r="C6" i="26"/>
  <c r="C9" i="25"/>
  <c r="C8" i="25"/>
  <c r="C7" i="25"/>
  <c r="C6" i="25"/>
  <c r="C35" i="13" l="1"/>
  <c r="C25" i="13"/>
  <c r="B25" i="3"/>
  <c r="B38" i="3" l="1"/>
  <c r="B35" i="3"/>
  <c r="B49" i="13"/>
  <c r="B46" i="13"/>
  <c r="B55" i="13"/>
  <c r="A3" i="34" l="1"/>
  <c r="A1" i="34"/>
  <c r="A3" i="31"/>
  <c r="A1" i="31"/>
  <c r="A3" i="29"/>
  <c r="A1" i="29"/>
  <c r="A3" i="26"/>
  <c r="A1" i="26"/>
  <c r="A3" i="25"/>
  <c r="A1" i="25"/>
  <c r="N13" i="25"/>
  <c r="H27" i="36" l="1"/>
  <c r="I34" i="2" s="1"/>
  <c r="A23" i="34"/>
  <c r="H36" i="29"/>
  <c r="O34" i="25"/>
  <c r="G27" i="2" s="1"/>
  <c r="P34" i="25"/>
  <c r="H27" i="2" s="1"/>
  <c r="H23" i="31"/>
  <c r="A24" i="34" l="1"/>
  <c r="A25" i="34" s="1"/>
  <c r="I28" i="2"/>
  <c r="I30" i="2"/>
  <c r="I29" i="2"/>
  <c r="A28" i="34" l="1"/>
  <c r="A29" i="34" s="1"/>
  <c r="A32" i="34" s="1"/>
  <c r="A22" i="36" l="1"/>
  <c r="A23" i="36" s="1"/>
  <c r="A24" i="36" s="1"/>
  <c r="A3" i="21" l="1"/>
  <c r="A1" i="21"/>
  <c r="A3" i="20"/>
  <c r="A1" i="20"/>
  <c r="A33" i="34" l="1"/>
  <c r="A1" i="11"/>
  <c r="A1" i="1"/>
  <c r="B18" i="13"/>
  <c r="B17" i="13"/>
  <c r="B17" i="3"/>
  <c r="B18" i="3"/>
  <c r="D21" i="13"/>
  <c r="D21" i="3"/>
  <c r="D29" i="13"/>
  <c r="B29" i="13"/>
  <c r="D28" i="13"/>
  <c r="B28" i="13"/>
  <c r="B25" i="13"/>
  <c r="A28" i="13"/>
  <c r="A29" i="13" s="1"/>
  <c r="A34" i="34" l="1"/>
  <c r="A35" i="34" s="1"/>
  <c r="A36" i="34" s="1"/>
  <c r="A38" i="34" s="1"/>
  <c r="A39" i="34" s="1"/>
  <c r="A40" i="34" s="1"/>
  <c r="A41" i="34" s="1"/>
  <c r="A45" i="34" s="1"/>
  <c r="I43" i="2"/>
  <c r="I41" i="2"/>
  <c r="A3" i="11" l="1"/>
  <c r="A3" i="1"/>
  <c r="I39" i="2" l="1"/>
  <c r="A46" i="34" l="1"/>
  <c r="A27" i="3"/>
  <c r="A28" i="3" s="1"/>
  <c r="A47" i="34" l="1"/>
  <c r="A48" i="34" s="1"/>
  <c r="A49" i="34" s="1"/>
  <c r="A50" i="34" s="1"/>
  <c r="A51" i="34" s="1"/>
  <c r="A53" i="34" s="1"/>
  <c r="A54" i="34" s="1"/>
  <c r="A55" i="34" s="1"/>
  <c r="A56" i="34" s="1"/>
  <c r="A57" i="34" s="1"/>
  <c r="A58" i="34" s="1"/>
  <c r="A28" i="2"/>
  <c r="A29" i="2" l="1"/>
  <c r="A30" i="2" s="1"/>
  <c r="A31" i="2" s="1"/>
  <c r="A32" i="2" s="1"/>
  <c r="A33" i="2" s="1"/>
  <c r="A39" i="2" l="1"/>
  <c r="A40" i="2" s="1"/>
  <c r="A41" i="2" s="1"/>
  <c r="A42" i="2" s="1"/>
  <c r="A43" i="2" s="1"/>
  <c r="A34" i="2"/>
  <c r="A35" i="2" s="1"/>
  <c r="I38" i="2"/>
  <c r="H67" i="34" l="1"/>
  <c r="I33" i="2" l="1"/>
  <c r="M34" i="25" l="1"/>
  <c r="I27" i="2" s="1"/>
  <c r="N34" i="25" l="1"/>
  <c r="F27" i="2" s="1"/>
  <c r="Q34" i="25"/>
  <c r="N11" i="25" l="1"/>
  <c r="P36" i="25"/>
  <c r="E27" i="2"/>
  <c r="H35" i="50" l="1"/>
  <c r="I32" i="2" s="1"/>
  <c r="A45" i="2" l="1"/>
  <c r="I46" i="2" l="1"/>
  <c r="C20" i="2" s="1"/>
  <c r="G46" i="2" l="1"/>
  <c r="H46" i="2" l="1"/>
  <c r="F46" i="2"/>
  <c r="E50" i="2" s="1"/>
  <c r="E46" i="2" l="1"/>
  <c r="E47" i="2" l="1"/>
  <c r="E49" i="2"/>
  <c r="E51" i="2" l="1"/>
  <c r="E48" i="2"/>
  <c r="D25" i="3" l="1"/>
  <c r="C18" i="2"/>
  <c r="D25" i="13" l="1"/>
  <c r="D31" i="13" s="1"/>
  <c r="D30" i="3"/>
  <c r="D32" i="3" s="1"/>
  <c r="D38" i="13" l="1"/>
  <c r="D39" i="13"/>
  <c r="D33" i="13"/>
  <c r="D34" i="13" s="1"/>
  <c r="D35" i="13" l="1"/>
  <c r="D36" i="13" s="1"/>
  <c r="D42" i="13"/>
</calcChain>
</file>

<file path=xl/sharedStrings.xml><?xml version="1.0" encoding="utf-8"?>
<sst xmlns="http://schemas.openxmlformats.org/spreadsheetml/2006/main" count="1767" uniqueCount="520">
  <si>
    <t>(Darba veids vai konstruktīvā elementa nosaukums)</t>
  </si>
  <si>
    <t>Būves nosaukums:</t>
  </si>
  <si>
    <t>Objekta nosaukums:</t>
  </si>
  <si>
    <t>Objekta adrese:</t>
  </si>
  <si>
    <t>Pasūtījuma Nr.:</t>
  </si>
  <si>
    <t>Nr. p.k.</t>
  </si>
  <si>
    <t>Kods</t>
  </si>
  <si>
    <t>Mērvienība</t>
  </si>
  <si>
    <t>Daudzums</t>
  </si>
  <si>
    <t>Kopā</t>
  </si>
  <si>
    <t>Sastādīja:</t>
  </si>
  <si>
    <t>Pārbaudīja:</t>
  </si>
  <si>
    <t>Sertifikāta Nr.</t>
  </si>
  <si>
    <t>(paraksts un tā atšifrējums, datums)</t>
  </si>
  <si>
    <t>Kods, tāmes Nr.</t>
  </si>
  <si>
    <t>Tai skaitā</t>
  </si>
  <si>
    <t>Darbietilpība
(c/h)</t>
  </si>
  <si>
    <t>Pavisam kopā</t>
  </si>
  <si>
    <t>t.sk. darba aizsardzība</t>
  </si>
  <si>
    <t>APSTIPRINU</t>
  </si>
  <si>
    <t>(pasūtītāja paraksts un tā atšifrējums)</t>
  </si>
  <si>
    <t>Z.v.</t>
  </si>
  <si>
    <t>Objekta nosaukums</t>
  </si>
  <si>
    <t>Objekta izmaksas
(euro)</t>
  </si>
  <si>
    <t>Pavisam būvniecības izmaksas</t>
  </si>
  <si>
    <t>Ar būvniecību saistītie pārējie izdevumi:</t>
  </si>
  <si>
    <t>būvuzraudzība</t>
  </si>
  <si>
    <t>būvprojekta autoruzraudzība</t>
  </si>
  <si>
    <t>izpētes un projektēšanas darbi</t>
  </si>
  <si>
    <t>būvprojekta ekspertīze</t>
  </si>
  <si>
    <t>Projekta vadītājs:</t>
  </si>
  <si>
    <t>2-1</t>
  </si>
  <si>
    <t>2-5</t>
  </si>
  <si>
    <t>2-7</t>
  </si>
  <si>
    <t>2-8</t>
  </si>
  <si>
    <t>2-9</t>
  </si>
  <si>
    <t>2-10</t>
  </si>
  <si>
    <t>EL</t>
  </si>
  <si>
    <t>UAS</t>
  </si>
  <si>
    <t>Pamati un pamatnes</t>
  </si>
  <si>
    <t>Kāpņu konstrukcijas, kāpņu laukumi</t>
  </si>
  <si>
    <t>Jumti, segumi</t>
  </si>
  <si>
    <t>1-2</t>
  </si>
  <si>
    <t>1-3</t>
  </si>
  <si>
    <t>1-4</t>
  </si>
  <si>
    <t>1-5</t>
  </si>
  <si>
    <t>1-8</t>
  </si>
  <si>
    <t>1-9</t>
  </si>
  <si>
    <t>1-10</t>
  </si>
  <si>
    <t>1-11</t>
  </si>
  <si>
    <t>PAM</t>
  </si>
  <si>
    <t>JUMT</t>
  </si>
  <si>
    <t>KĀPN</t>
  </si>
  <si>
    <t>APDAR</t>
  </si>
  <si>
    <t>FAS</t>
  </si>
  <si>
    <t>Iekšējie apdares darbi (griesti, sienas, grīdas)</t>
  </si>
  <si>
    <t>Būvniecības izmaksas ar neparedzētiem izdevumiem bez PVN</t>
  </si>
  <si>
    <t>__________________________</t>
  </si>
  <si>
    <t>Kopā būvniecības izmaksas</t>
  </si>
  <si>
    <t>Piezīmes.</t>
  </si>
  <si>
    <t>3</t>
  </si>
  <si>
    <t>4</t>
  </si>
  <si>
    <t>Videonovērošanas sistēma</t>
  </si>
  <si>
    <t>2. Specializētie darbi - iekšējie inženiertīkli, sistēmas</t>
  </si>
  <si>
    <t>1. Vispārceltnieciskie darbi</t>
  </si>
  <si>
    <t>m</t>
  </si>
  <si>
    <t>m²</t>
  </si>
  <si>
    <t>m2</t>
  </si>
  <si>
    <t>m3</t>
  </si>
  <si>
    <t>Jumta aprīkojums</t>
  </si>
  <si>
    <t>Sienas</t>
  </si>
  <si>
    <t>Grīdas</t>
  </si>
  <si>
    <t>Grīdas segumi</t>
  </si>
  <si>
    <t>" Melnās  grīdas " izveidošana</t>
  </si>
  <si>
    <t>Sastatņu montāža, demontāža un noma</t>
  </si>
  <si>
    <t>DN20</t>
  </si>
  <si>
    <t>DN32</t>
  </si>
  <si>
    <t xml:space="preserve">AUKSTĀ ŪDENSVADA SISTĒMA Ū1 </t>
  </si>
  <si>
    <t>Lodveida ventīlis sanitāri tehniskās ierīces pievadam</t>
  </si>
  <si>
    <t>DN15</t>
  </si>
  <si>
    <t>Noslēgventīlis</t>
  </si>
  <si>
    <t>Ūdensapgādes cauruļvadu apdares izbūve ar metāla profilu un reģipša konstrukciju</t>
  </si>
  <si>
    <t>Ugunsdrošības lenta</t>
  </si>
  <si>
    <t>KARSTĀ ŪDENSVADA SISTĒMA S3, S4</t>
  </si>
  <si>
    <t>SADZĪVES KANALIZĀCIJAS SISTĒMA K1</t>
  </si>
  <si>
    <t>Plastmasas kanalizācijas cauruļvadi PP ar veidgabaliem</t>
  </si>
  <si>
    <t>Tīrīšanas lūka grīdā komplektā ar atveramu lūku 150x150mm</t>
  </si>
  <si>
    <t>Revīzija (uz vertikālā cauruļvada) t.sk. ugunsdroša, atverama lūka 200x200 mm sienā</t>
  </si>
  <si>
    <t>SANITĀRI TEHNISKĀS IERĪCES</t>
  </si>
  <si>
    <t>WC klozetpods komplektā ar skrūvēm, skalošanas kasti, pievienošanas caurulēm, sēdrinķi, vāku</t>
  </si>
  <si>
    <t>Keramikas izlietne, komplektā ar skrūvēm, sifonu</t>
  </si>
  <si>
    <t>Dušas kabīne ar paliktni seklo, komplektā ar skrūvēm, sifonu</t>
  </si>
  <si>
    <t>Ūdens jaucējkrāns keramikas izlietnei, hromēts</t>
  </si>
  <si>
    <t>Ūdens jaucējkrāns dušai ar dušas šļūteni un galvu, hromēts</t>
  </si>
  <si>
    <t>Attekas iela 16, Ādaži, Ādažu novads</t>
  </si>
  <si>
    <t>16-26</t>
  </si>
  <si>
    <t>20-5021</t>
  </si>
  <si>
    <t>Grīdu  konstrukcijas</t>
  </si>
  <si>
    <t>GR</t>
  </si>
  <si>
    <t>Iekšsienu un starpsienu konstrukcijas</t>
  </si>
  <si>
    <t>SIEN</t>
  </si>
  <si>
    <t>Sienas, ēku karkasu konstrukcijas, pārsegumi</t>
  </si>
  <si>
    <t>Betona sagataves kārtas izveide (Betons C8/10)</t>
  </si>
  <si>
    <t>Pamatu hidroizolācija, siltumizolācija</t>
  </si>
  <si>
    <t>Pamatu horizontālā hidroizolācija (2 kārtas ruberoīds, bitumena mastika)</t>
  </si>
  <si>
    <t>Kolonnas</t>
  </si>
  <si>
    <t>Pārsegums</t>
  </si>
  <si>
    <t>t</t>
  </si>
  <si>
    <t>Metāla konstrukciju attīrīšana, gruntēšana,krāsošana ar ugunsdrošo krāsas EI60</t>
  </si>
  <si>
    <t>Fasādes žalūzijas Geze + slēģu paneļi (4 paneļi)</t>
  </si>
  <si>
    <t>11.01.2017.g.</t>
  </si>
  <si>
    <t>Monolīto betonējumu stiegrošana. Armatūras stiegru sagarināšanu,sasiešanu ar stiepli veic būvlaukumā, armatūra BST500B; distanceru uzstādīšana.</t>
  </si>
  <si>
    <t>2017.gada ___. _____________</t>
  </si>
  <si>
    <t>1. Būvuzņēmējam jādod pilna apjoma tendera (iepirkuma) cenu piedāvājums, ieskaitot palīgdarbus  un materiālus, kas nav uzrādīti tāmē,</t>
  </si>
  <si>
    <t>apjomu sarakstā un projektā, bet ir nepieciešami projektētā būvobjekta izbūvei un nodošanai ekspluatācijā.</t>
  </si>
  <si>
    <t>2. Darbu apjomu sarakstu skatīt kopā ar rasējumiem un specifikācijām.</t>
  </si>
  <si>
    <t>3. Tāmēs ietvertos konkrēto ražotāju materiālus un izstrādājumus var aizvietot ar analogiem citu ražotāju materiāliem un izstrādājumiem.</t>
  </si>
  <si>
    <t xml:space="preserve">Tāme sastādīta 2017. gada tirgus cenās, pamatojoties uz AR, BK daļas rasējumiem. </t>
  </si>
  <si>
    <t xml:space="preserve">Tāme sastādīta 2017. gada tirgus cenās, pamatojoties uz EL daļas rasējumiem. </t>
  </si>
  <si>
    <t>Zibensaizsardzība</t>
  </si>
  <si>
    <t>Al stieple, d=8mm</t>
  </si>
  <si>
    <t>Izolēta Al stieple, d=8mm</t>
  </si>
  <si>
    <t>Plakandzelzs stiprinājumi pie sienas</t>
  </si>
  <si>
    <t>Plakandzelzs 40x4mm</t>
  </si>
  <si>
    <t>Sadalnes</t>
  </si>
  <si>
    <t>Barošanas bloks Power Supply PS 30 Osram 24 V DC 30W</t>
  </si>
  <si>
    <t>Apgaismojuma armatūra, DALI tehnika, slēdži</t>
  </si>
  <si>
    <t>Slēdzis In=10A; z.a. IP44</t>
  </si>
  <si>
    <t>Slēdzis grupu In=10A; z.a. IP44</t>
  </si>
  <si>
    <t>Rozetes</t>
  </si>
  <si>
    <t>Kontaktligzda ar zemējumu, IP20, z/a, 16A</t>
  </si>
  <si>
    <t>Kontaktligzda ar zemējumu, IP44, z/a, 16A</t>
  </si>
  <si>
    <t>Kabeļi, caurules, kabeļu trepe</t>
  </si>
  <si>
    <t>Kabelis ar vara dzīslām, PPJ-2x1.5,mm2</t>
  </si>
  <si>
    <t>Kabelis ar vara dzīslām, PPJ-3x1.5,mm2</t>
  </si>
  <si>
    <t>Kabelis ar vara dzīslām, PPJ-5x1.5,mm2</t>
  </si>
  <si>
    <t>Kabelis ar vara dzīslām, PPJ-3x2.5,mm2</t>
  </si>
  <si>
    <t>Kabelis ar vara dzīslām, PPJ-5x10,mm2</t>
  </si>
  <si>
    <t>Zemēšanas vads Cu-1x6mm2</t>
  </si>
  <si>
    <t>Zemēšanas vads Cu-1x16mm2</t>
  </si>
  <si>
    <t>Caurule PVH25</t>
  </si>
  <si>
    <t>Caurule PVH40</t>
  </si>
  <si>
    <t>Cinkota (cinka slāņa biezums ne mazāks par 55 µm) kabeļu montāžas trepe 300mm, kompl. ar kronšteiniem, savienojumiem, stiprinājumiem un pagrieziena elementiem.</t>
  </si>
  <si>
    <t>Caurumu un atvērumu urbšana</t>
  </si>
  <si>
    <t>Ugunsdrošā aizpildījuma mastika</t>
  </si>
  <si>
    <t>Plastmasas savilcēji kabeļu stiprināšanai pie kabeļtrepes</t>
  </si>
  <si>
    <t>2. kārta</t>
  </si>
  <si>
    <t>Zibens uztveršanas stienis (h=3m)</t>
  </si>
  <si>
    <t>Gaismeklis ar norādi “IZEJA” 5W, LED, ar ak.bat 1h</t>
  </si>
  <si>
    <t>Avārijas gaismeklis RINO C2, 5W, LED, IP20, ak.bat. 1Hp</t>
  </si>
  <si>
    <t>Pārslēdzis In=10A; z.a. IP20</t>
  </si>
  <si>
    <t>Kabelis ar vara dzīslām, PPJ-3x4mm2</t>
  </si>
  <si>
    <t>BIS</t>
  </si>
  <si>
    <t xml:space="preserve">m </t>
  </si>
  <si>
    <t xml:space="preserve">Skaļruņu pieslēguma ugunsdrošas spailes EVAC BOSCH </t>
  </si>
  <si>
    <t>Izpilddokumentācija( ar mērījumu protokoliem)</t>
  </si>
  <si>
    <t>Programmatūra/programēšana</t>
  </si>
  <si>
    <t xml:space="preserve">Tāme sastādīta 2017. gada tirgus cenās, pamatojoties uz UAS daļas rasējumiem. </t>
  </si>
  <si>
    <t xml:space="preserve">Tāme sastādīta 2017. gada tirgus cenās, pamatojoties uz ESS daļas rasējumiem. </t>
  </si>
  <si>
    <t>Vadības automatikas sistēma</t>
  </si>
  <si>
    <t>VAS</t>
  </si>
  <si>
    <t xml:space="preserve">Tāme sastādīta 2017. gada tirgus cenās, pamatojoties uz VAS daļas rasējumiem. </t>
  </si>
  <si>
    <t>ESMI FX-3NET</t>
  </si>
  <si>
    <t>Detektoru cilpu plate ar protokolu AP200</t>
  </si>
  <si>
    <t>ESMI FX-SLC</t>
  </si>
  <si>
    <t>Akumulatoru kaste max. 4 akumulatoru baterijām 12Vdc 17 Ast 424x578x127mm</t>
  </si>
  <si>
    <t>ESMi FX BAT</t>
  </si>
  <si>
    <t>ESMI FX FX- OCA</t>
  </si>
  <si>
    <t>16 releju NC/C/NO izējas plate evak. durvju atbloķēšanai un citu sistēmu atslēgšanai</t>
  </si>
  <si>
    <t>Akumulatoru baterija 12V/17Ah</t>
  </si>
  <si>
    <t>Q-POWER</t>
  </si>
  <si>
    <t>Adreses dūmu signāldevējs (AP200 serija)+10% rezervē</t>
  </si>
  <si>
    <t>ESMI 22051E</t>
  </si>
  <si>
    <t>Adreses dūmu signāldevējs ar izolatoru(AP200 serija)+10% rezervē</t>
  </si>
  <si>
    <t>ESMI 22051EI</t>
  </si>
  <si>
    <t>Adreses dūmu signāldevējs ar iznesamu indikatoru (AP200 serija)+10% rezervē</t>
  </si>
  <si>
    <t>Ugunsgrēka signālpoga, adresējama, ar īsslēguma izolatoru</t>
  </si>
  <si>
    <t>MCP5A-RP02FF-01</t>
  </si>
  <si>
    <t>Vadības un kontroles modulis ar īsslēguma izolatoru</t>
  </si>
  <si>
    <t>EM201E</t>
  </si>
  <si>
    <t>Vadības moduļu montāžas kārba</t>
  </si>
  <si>
    <t>M200E-SMB-KO</t>
  </si>
  <si>
    <t xml:space="preserve">Detektoru bāze </t>
  </si>
  <si>
    <t>ESMI B501AP</t>
  </si>
  <si>
    <t>Detektoru bāzes ar īsslēguma izalatoru</t>
  </si>
  <si>
    <t>B5241EFT-1</t>
  </si>
  <si>
    <t>Ugunsgrēka signālpogas montāžas kārba</t>
  </si>
  <si>
    <t>SR2G</t>
  </si>
  <si>
    <t>NHXHX</t>
  </si>
  <si>
    <t>Ugunsdrošs aizpildījums</t>
  </si>
  <si>
    <t>Ugunsdroši instalāciju materiāli</t>
  </si>
  <si>
    <t>Detektoru bāzes ar aizsargrežģi priekš mehāniskajiem bojājumiem</t>
  </si>
  <si>
    <t xml:space="preserve">Programatūra </t>
  </si>
  <si>
    <t>Pārsūtu informāciju no ražotāja:</t>
  </si>
  <si>
    <t>"Labdien!</t>
  </si>
  <si>
    <t>Ja pareizi sapratu tad dalījums 2 x 2 neatkarīgi bīdāmas vērtnes.Uz katrām divām vērtnēm viens motors, kas vienlaicīgi bīda divas vērtnes vienā virzienā.Divi šādi neatkarīgi komplekti.</t>
  </si>
  <si>
    <t>Augšējās sliedes stiprinājums var būt pie sienas vai pie griestiem.Pielikumā tehniskā informācija par augšējo un apakšējo stiprinājumu variantiem.</t>
  </si>
  <si>
    <t>Slēģu panelis ko varētu piedāvāt modelis Renson Loggiwood Paro ar fiksētu koka lameli.Alumīnija rāmis ar biezumu 40mm.</t>
  </si>
  <si>
    <t>Sirsnīgi sveicieni</t>
  </si>
  <si>
    <t>Sentis Kārkliņš  l Mob.tel: +371 26525003</t>
  </si>
  <si>
    <t>"</t>
  </si>
  <si>
    <t>Ar cieņu,</t>
  </si>
  <si>
    <t>Māris Krūmiņš</t>
  </si>
  <si>
    <t>NAMS SIA arhitekts / dizainers / +371 26102050 / maris.krumins@nams.arch.lv</t>
  </si>
  <si>
    <t>Gaismeklis Intra Kalis Line 65 RI, 3082mm, 58W, LED, DALI</t>
  </si>
  <si>
    <t>Izvads ar patronu</t>
  </si>
  <si>
    <t>Gaismeklis plafona, IP65, 45W</t>
  </si>
  <si>
    <t>Fasādes apdares darbi</t>
  </si>
  <si>
    <t>Parapets, palodzes, lāseņi, metāla nosegelementi : pulverkrāsotas visas skārda b=2 mm detaļas, matēts pulverkrāsojums RAL 9005, krāsa Vivacolor Korrostop (apzīmējums Nr.3 )</t>
  </si>
  <si>
    <t xml:space="preserve">Pārbaudes-mērījumu spailes </t>
  </si>
  <si>
    <t>Horizontāla zibensuztvērēja stiprinājuma elementi uz jumta. Tipu precizēt būvniecības laikā</t>
  </si>
  <si>
    <t>Vertikāla zibensuztvērēja Stiprinājuma elementi uz jumta. Tipu precizēt būvniecības laikā</t>
  </si>
  <si>
    <t>Zibensuztvērēja T-veida savienojumi. Tipu un skaitu precizēt būvniecības laikā</t>
  </si>
  <si>
    <t>Zibensuztvērēja krustveida savienojumi. Tipu un skaitu precizēt būvniecības laikā</t>
  </si>
  <si>
    <t>Zibensnovedēja savienojums ar zemējuma plakandzelzi</t>
  </si>
  <si>
    <t>Stiepes kompensators</t>
  </si>
  <si>
    <t>Gaismeklis Intra Kalis Line 65 RI, T module,  21W, LED, DALI</t>
  </si>
  <si>
    <t>Gaismeklis Intra Kalis Line 65 RI, 1682mm, 31W, LED, DALI</t>
  </si>
  <si>
    <t>Gaismeklis Intra Kalis Line 65 RI, 1962mm, 36W, LED, DALI</t>
  </si>
  <si>
    <t>Gaismeklis Intra Kalis Line 65 RI, 2242mm, 41W, LED, DALI</t>
  </si>
  <si>
    <t>Gaismeklis Intra Kalis Line 65 RI, 2242mm, 41W, LED</t>
  </si>
  <si>
    <t>Gaismeklis Intra Kalis Line 65 RI, 3082mm, 58W, LED</t>
  </si>
  <si>
    <t>Slēdzis In=10A; z.a. IP20, JUNG LS990, RAL 9010</t>
  </si>
  <si>
    <t>Slēdzis In=10A; v.a. IP44</t>
  </si>
  <si>
    <t xml:space="preserve">Kustības devējs Steinel PRO DUAL HF 360, lenkis 360grādi, h=2.5-3.5m, </t>
  </si>
  <si>
    <t>Kontaktligzda ar zemējumu, IP44, v/a, 16A</t>
  </si>
  <si>
    <t>Iekšējie tīkli (2. kārta)</t>
  </si>
  <si>
    <t>Gaismas vadības ierīce ECU DALI</t>
  </si>
  <si>
    <t>Gaismeklis CREE LXDFS 10E Ledway Multi FS 100Led</t>
  </si>
  <si>
    <t>Gaismeklis Trilux OLEXEON 1200 B 4000-840 ET, LED, 36W, IP66, montējams pie sienas</t>
  </si>
  <si>
    <t>Kabelis ar vara dzīslām, PPJ-5x2.5,mm2</t>
  </si>
  <si>
    <t>Signalizācijas kabelis 2x1.0+1.0 (ugunsdrošs 30 min)</t>
  </si>
  <si>
    <t>Adrešu automātiskā ugunsgrēka signalizācijas vadības panelis 793x464x110mm (4-cilpu)</t>
  </si>
  <si>
    <t>Ugunsdroša cauruļu sistēma kabeļu aizsardzībai un stiprināšanai, 16..32mm</t>
  </si>
  <si>
    <t>Ugunsdroša cauruļu sistēma kabeļu aizsardzībai un stiprināšanai, 50mm</t>
  </si>
  <si>
    <t>Kabelis 3x1,5mm2</t>
  </si>
  <si>
    <t>Plastmasas daudzslāņu cauruļvadi ar veidgabaliem, Wavin Tigris vai ekvivalents</t>
  </si>
  <si>
    <t>DN16x2</t>
  </si>
  <si>
    <t>DN20x2,25</t>
  </si>
  <si>
    <t>DN25x2,5</t>
  </si>
  <si>
    <t>Pretkondensāta izolācija ar min. biezumu 9 mm, Paroc, Armacell vai ekvivalents</t>
  </si>
  <si>
    <t>Termostatiskais cirkulācijas vārsts MTCV 15, Danfoss vai ekvivalents</t>
  </si>
  <si>
    <t>Termostatiskais automātisks jaucējvārsts TVM-W, Danfoss vai ekvivalents</t>
  </si>
  <si>
    <t>Siltumizolācija (akmensvates/minerālvates čaulas - min. biezumu 20 mm, īsajos posmos porgumijas siltumizolācija - min. biezumu 13 mm), Paroc, Armacell vai ekvivalents</t>
  </si>
  <si>
    <t>DN50</t>
  </si>
  <si>
    <t>DN110</t>
  </si>
  <si>
    <t>Zemapmetuma kondensātsifons HL 138</t>
  </si>
  <si>
    <t>Vertikāls traps ar sifonu, ACO vai  ekvivalents</t>
  </si>
  <si>
    <t>Vēdināšanas stāvvada izvads uz jumta, VILPE vai ekvivalents</t>
  </si>
  <si>
    <t>Ūdens jaucējkrāns apkopējas mazgātnei</t>
  </si>
  <si>
    <t>Ūdens patēriņa skaitītājs</t>
  </si>
  <si>
    <t>Apkopējas mazgātne, komplektā ar skrūvēm, sifonu</t>
  </si>
  <si>
    <t>UK</t>
  </si>
  <si>
    <t>Durvju elektromehāniskā atslēga (izejas-rokturis) saskaņot ar durvju konstrukciju</t>
  </si>
  <si>
    <t>Durvju aizvērējs SD-C1415( PK magnētiskais kontaktu slēdzis)</t>
  </si>
  <si>
    <t>Zonu kontroles modulis DBC604</t>
  </si>
  <si>
    <t>Zonu vadības pults ar LCD, CIE602 ar nolasītāju</t>
  </si>
  <si>
    <t>Infrasarkanie staru kustības sensori</t>
  </si>
  <si>
    <t>Infrasarkanais kustības un stikla plīšanas kombinētais devējs.</t>
  </si>
  <si>
    <t>F/UTP 4x2x0,5 (CAT.5) (LSZH)</t>
  </si>
  <si>
    <t>J-H(st)H(4x2x0,8mm)(LSZH)</t>
  </si>
  <si>
    <t>Daudzīslu elektronikas kabelis 6,8 dzīslu</t>
  </si>
  <si>
    <t>J-H(st)H(4x3x0,8mm)(LSZH)</t>
  </si>
  <si>
    <t>Durvju kabeļu pāreja</t>
  </si>
  <si>
    <t>Grīdas skapis 19”ar metāla durvīm 22 U</t>
  </si>
  <si>
    <t>Ventilācijas panelis ar diviem ventilatoriem</t>
  </si>
  <si>
    <t>Termostats ventilatoriem</t>
  </si>
  <si>
    <t>Zemējuma komplekts</t>
  </si>
  <si>
    <t>Kabeļu organizatori 1U horizontālie</t>
  </si>
  <si>
    <t>Komutācijas paneļi 24xRJ45 CAT.6</t>
  </si>
  <si>
    <t>Optiskais patch panelis 4 portu</t>
  </si>
  <si>
    <t>Kabeļu marķējums</t>
  </si>
  <si>
    <t>Tīkla mērījumi</t>
  </si>
  <si>
    <t>Spraudnis RJ-45</t>
  </si>
  <si>
    <t>Kabeļu organizators</t>
  </si>
  <si>
    <t>Kabelis 4x2x0,5, 5e kat.</t>
  </si>
  <si>
    <t>Centrālā pulksteņu sistēma</t>
  </si>
  <si>
    <t>Pulksteņu stiprinājuma kronšteini pie sienas</t>
  </si>
  <si>
    <t>Citi materiāli</t>
  </si>
  <si>
    <t>Kabeļu trepe 200mm</t>
  </si>
  <si>
    <t>Kabeļu tīkla testa/ mērījumi, dokumentācija</t>
  </si>
  <si>
    <t>Apsardzes signalizācijas un piekļuves kontroles sistēma</t>
  </si>
  <si>
    <t>Sistēmas ieprogramēšana esošajā sistēma</t>
  </si>
  <si>
    <t>Telefona un datora tīkla sistēmas</t>
  </si>
  <si>
    <t>Elektrības sadalītājs ar 6 rozetēm, 19”, 1U</t>
  </si>
  <si>
    <t>Nepārtraukts barošanas avots, 1,5kW, 1F, 30 min</t>
  </si>
  <si>
    <t>Kabelis 4x2x0,5</t>
  </si>
  <si>
    <t>Instalācijas materiāli</t>
  </si>
  <si>
    <t>Kabeļu trepe 200mm piederumi</t>
  </si>
  <si>
    <t xml:space="preserve">Tāme sastādīta 2017. gada tirgus cenās, pamatojoties uz ŪK daļas rasējumiem. </t>
  </si>
  <si>
    <t>Balss izziņošanas sistēma</t>
  </si>
  <si>
    <t>Elektronisko sakaru sistēma</t>
  </si>
  <si>
    <t>ESS</t>
  </si>
  <si>
    <t>Ugunsdzēsības automātikas sistēmas</t>
  </si>
  <si>
    <t>Elektroapgāde</t>
  </si>
  <si>
    <t>Ūdensapgāde un kanalizācija</t>
  </si>
  <si>
    <t>KARK</t>
  </si>
  <si>
    <t xml:space="preserve">1. stāvs. </t>
  </si>
  <si>
    <t xml:space="preserve">2. stāvs. </t>
  </si>
  <si>
    <t>07-BK</t>
  </si>
  <si>
    <t>Profilētā loksne Ruukki T130-111L-950, t=1,0 S350+Z275</t>
  </si>
  <si>
    <t>Metāla  siju montāža , stiprinot ar bultskrūvēm un metāla ķīļiem,piemetinot pie ieliekamām detaļām</t>
  </si>
  <si>
    <t xml:space="preserve">BŪVE "C". </t>
  </si>
  <si>
    <t>BK-Csk-1 (12.05.2017)</t>
  </si>
  <si>
    <t>BK-Csk-2 (12.05.2017)</t>
  </si>
  <si>
    <t xml:space="preserve">1. un 2. stāvs. </t>
  </si>
  <si>
    <t>BK-Cp-1 (12.05.2017)</t>
  </si>
  <si>
    <t>BK-Cm-1 (12.05.2017)</t>
  </si>
  <si>
    <t>Špaktelēti dzelzsbetona griesti, krāsoti ar matētu  (2vienības) ūdensemulsijas lateksa krāsu balti. Beckers elegant takfarg vai ekvivalenta. Gruntēt ar  Beckers scotte grund.</t>
  </si>
  <si>
    <t>DZ/BETONA GRIESTI</t>
  </si>
  <si>
    <t>ĢIPŠKARTONA GRIESTI</t>
  </si>
  <si>
    <t>Ģipškartona griesti, krāsoti ar matētu  (2vienības) ūdensemulsijas lateksa krāsu balti. Ģipškartons, krāsots ar Beckers elegant takfarg vai ekvivalenta. Gruntēt ar  Beckers scotte grund.</t>
  </si>
  <si>
    <t>Mitrumizturīga ģipškartona, krāsoti ar  mitrumizturīgu ekšdarbu rāsu balti. Mitrumizturīgs ģipškartons, krāsots ar Beckers våtrumstäck vai ekvivalenta, gruntēt ar Beckers våtrumsgrund: va veids (mitrumu neuzsūcošs pārklājums bez auduma līmēšanas).</t>
  </si>
  <si>
    <t>Akustiskie ģipškartona griesti gaiteņos. Skaņas absorbcijas koeficients α=0,85. Atbilstoši LBN 016-15 “Būvakustika” prasībām. Ar 50mm minerālvates slāni. Rigitone Activ`Air 12/25Q - ar nepārtrauktu perforāciju, perforētā platība 23.0 %. Minerālvates slāni iestrādāt saskaņā ar iekaramo griestu ražotāja tehnoloģiju.</t>
  </si>
  <si>
    <t>II kārta 1. stāvs</t>
  </si>
  <si>
    <t xml:space="preserve">Griesti </t>
  </si>
  <si>
    <t>II kārta 2. stāvs</t>
  </si>
  <si>
    <t>S-2</t>
  </si>
  <si>
    <t>Starpsienu izbūve ar ģipškartona šuvju aizpildīšanu, KNAUF karkass 75mm, skaņas izolācija ParocExtra 50mm, ģipškartons Knauf GKB (vai analogs) 12,5mm 2 kārtas no abām pusēm</t>
  </si>
  <si>
    <t>S-3</t>
  </si>
  <si>
    <t>S-4</t>
  </si>
  <si>
    <t>S-5</t>
  </si>
  <si>
    <t>Starpsienu izbūve ar ģipškartona šuvju aizpildīšanu, KNAUF karkass 100 mm, skaņas izolācija ParocExtra 80mm, ģipškartons Knauf GKB (vai analogs) 12,5mm 2 kārtas no abām pusēm</t>
  </si>
  <si>
    <t>Starpsienu izbūve ar ģipškartona šuvju aizpildīšanu, KNAUF karkass 100 mm, skaņas izolācija ParocExtra 60mm, ģipškartons Knauf GKBI (vai analogs) 12,5mm 2 kārtas no abām pusēm</t>
  </si>
  <si>
    <t xml:space="preserve">Sienu apšuvums ar ģipškartona šuvju aizpildīšanu, KNAUF karkass 75mm, skaņas izolācija ParocExtra 50mm, ģipškartons Knauf GKB (vai analogs) 2x12,5mm </t>
  </si>
  <si>
    <t>Sienu izbūve no FIBO blokiem 3 Mpa, b=200 mm</t>
  </si>
  <si>
    <t>S-7</t>
  </si>
  <si>
    <t>Starpsienas (AR-05-01; 02)</t>
  </si>
  <si>
    <t>Iekšsienas (AR-05-01; 02)</t>
  </si>
  <si>
    <t>Sienu izbūve no FIBO blokiem 5 Mpa, b=200 mm</t>
  </si>
  <si>
    <t>S-7.1</t>
  </si>
  <si>
    <t>FTP 5.  Cat</t>
  </si>
  <si>
    <t>Savilces dažādas</t>
  </si>
  <si>
    <t>Marķēšana</t>
  </si>
  <si>
    <t>Programmēšana, ieregulēšana, palaišana, apmācība</t>
  </si>
  <si>
    <t>1. stāvs</t>
  </si>
  <si>
    <t>G1</t>
  </si>
  <si>
    <t xml:space="preserve">Jumta metala sijas </t>
  </si>
  <si>
    <t>Elektroapgādes sadalne SS-12, z/a, IP40</t>
  </si>
  <si>
    <t>Gaismeklis virs izlietnes, IP44, LED, KALIS 65 W SOP 1060 lm 16W 830 575 mm</t>
  </si>
  <si>
    <t>Pamatu plātnes betonēšana no betona C30/37, XC2,XA1 ieskaitot veidņu montāžu, demontāžu, nomu</t>
  </si>
  <si>
    <t>Būve C</t>
  </si>
  <si>
    <t>Pamatu vertikālā hidroizolācija</t>
  </si>
  <si>
    <t>Pamatu siltināšana ar ekstrudētu putupolistirolu Ecoprim XES200,  b=200mm, stiprinot ar dībeļiem, pielīmējot ar javu</t>
  </si>
  <si>
    <t>Metāla konstrukcijas evakuācijas kāpnēm</t>
  </si>
  <si>
    <t>Laukuma segums, cinkots</t>
  </si>
  <si>
    <t>Pakāpieni 1200x300, cinkots</t>
  </si>
  <si>
    <t>Oranžs sienu linolejs sporta ģērbtuvju blokā.ugunsreakcijas klase b-s2 d0. Paredzēt hidroizolāciju.tarkett aquarelle wall hfs kolekcija kiruma, tonis 3942 048, biezums 0,92mm. Līmēt atbilstoši ražotāja tehnoloģijai.</t>
  </si>
  <si>
    <t>Grīdlīste linoleja un vinila grīdām., krāsota oša koka grīdlīste h=100mm, b=20mm, stūru salaidums 45°. Šķautnes maksimālais r=2mm. Tonis - ral 9016, matētas.</t>
  </si>
  <si>
    <t>Homogēns vinila segums . 34.-43. Klase. R9 pretslīdēšanas klase. Bfl-s1 ugunsreakcijas klase , forbo sphera energetic, tonis 50226 mirror. Biezums 2 mm.  Ncs ekvivalents s 1500-n</t>
  </si>
  <si>
    <t>Hidroizolācija zem sienas linoleja, Mapei Mapelastic vai ekvivalenta</t>
  </si>
  <si>
    <t>Dziļi matēta (3 vienības), mazgājama ūdensemulsijas lateksa krāsa iekšdarbiem. Tonis ral 9016, Beckers Beckerplast 3 vai ekvivalenta. Gruntēt ar beckers scotte grund.</t>
  </si>
  <si>
    <t>Dziļi matēta (3 vienības), mazgājama ūdensemulsijas lateksa krāsa iekšdarbiem.   Tonis ral 9016, beckers beckerplast 3 vai ekvivalenta. Gruntēt ar Beckers Scotte Grund.</t>
  </si>
  <si>
    <t>Mitrumizturīgs sienu krāsojums  līdz pārsegumam. Tonējama, tonis    ncs  1000-n.pusspīdīga (55 vienības) ūdensemulsijas akrila kopolimēra lateksa krāsa, Beckers Våtrumstäck vai ekvivalenta, gruntēt ar Beckers Våtrumsgrund: va veids (mitrumu neuzsūcošs pārklājums bez auduma līmēšanas).</t>
  </si>
  <si>
    <t>Hidroizolācija zem sienas linoleja, Mapei mapelastic vai ekvivalenta</t>
  </si>
  <si>
    <t>Kolonnas sporta zālē. Dziļi matēta (3 vienības), mazgājama ūdensemulsijas lateksa krāsa iekšdarbiem.  Melns tonis ral 9005, Beckers Beckerplast 3 vai ekvivalenta. Gruntēt ar Beckers Scotte Grund.</t>
  </si>
  <si>
    <t>Oranžs sienu linolejs sporta ģērbtuvju blokā.ugunsreakcijas klase b-s2 d0. Paredzēt hidroizolāciju., Tarkett Aquarelle Wall HFS kolekcija kiruma, tonis 3942 048, biezums 0,92mm. Līmēt atbilstoši ražotāja tehnoloģijai.</t>
  </si>
  <si>
    <t>Mitrumizturīgs sienu krāsojums  līdz pārsegumam. Tonējama, tonis NCS  1000-N.pusspīdīga (55 vienības) ūdensemulsijas akrila kopolimēra lateksa krāsa, Beckers Våtrumstäck vai ekvivalenta, gruntēt ar Beckers Våtrumsgrund: va veids (mitrumu neuzsūcošs pārklājums bez auduma līmēšanas).</t>
  </si>
  <si>
    <t>Betona pretputekļu pārklājums ,Mapecrete Li Hardener un  Mapecrete Stain Protection, iestrādāt saskaņā ar Mapei tehnoloģiju</t>
  </si>
  <si>
    <t>Gaiši pelēks pamattonis. 34.-43. Klase. R9 pretslīdēšanas klase. Cfl-s1 ugunsreakcijas klase, Forbo Marmoleum, biezums 2.5mm, tonis moonstone 3883, ncs ekvivalents s 2502-g</t>
  </si>
  <si>
    <t>Grīdlīste betona grīdām: alumīnija profils h=40mm , gDione Pro, art. Nr. Jl-40-ng. Vai ekvivalenta.</t>
  </si>
  <si>
    <t>Betona pretputekļu pārklājums, Mapecrete Li Hardener un  Mapecrete Stain Protection, iestrādāt saskaņā ar Mapei tehnoloģiju</t>
  </si>
  <si>
    <t>Gaiši pelēks heterogēns vinila segums mitrām telpām. 34.-43. Klase. R10, c  pretslīdēšanas klase. Bfl-s1 ugunsreakcijas klase, Forbo Safestep Aqua 180012/misty, 2mm. Ncs ekvivalents s 1502-g</t>
  </si>
  <si>
    <t>Uzlocīts vinils mitrām telpām, h=100mm, sadurvietā ar sienu lietot velves veidotāju, Forbo Safestep Aqua 180012/misty, 2mm. Ncs ekvivalents s 1502-g</t>
  </si>
  <si>
    <t>Gaiši pelēks heterogēns vinila segums mitrām telpām. 34.-43. Klase. R10, c  pretslīdēšanas klase. Bfl-s1 ugunsreakcijas klase , Forbo Safestep Aqua 180012/misty, 2mm. Ncs ekvivalents s 1502-g</t>
  </si>
  <si>
    <t>Sporta zāles segums, Neoshok sporta grīda 20 mm, kanādas kļava</t>
  </si>
  <si>
    <t>I1. kārta</t>
  </si>
  <si>
    <t>II.karta</t>
  </si>
  <si>
    <t xml:space="preserve">Siltumizolācija - ekstrudēts putupolistirols EPS 150, b= 100 mm </t>
  </si>
  <si>
    <t>G10</t>
  </si>
  <si>
    <t xml:space="preserve">Skaņas izolācija Paroc SSB 1 vai analogs , b= 50mm </t>
  </si>
  <si>
    <t>G13</t>
  </si>
  <si>
    <t xml:space="preserve"> G5</t>
  </si>
  <si>
    <t>2. stāvs</t>
  </si>
  <si>
    <t xml:space="preserve"> G15</t>
  </si>
  <si>
    <t>II.kārta</t>
  </si>
  <si>
    <t xml:space="preserve"> GSP</t>
  </si>
  <si>
    <t>Fibrobetons, C30/37, fibras 25 kg/m3 - 150 mm</t>
  </si>
  <si>
    <t>G11</t>
  </si>
  <si>
    <t xml:space="preserve"> G17</t>
  </si>
  <si>
    <t>Izlīdzinoša blietētas šķembas  b=150 mm</t>
  </si>
  <si>
    <t>Pamatu plātnes betonēšana no betona C30/37, XC2 ieskaitot veidņu montāžu, demontāžu, nomu</t>
  </si>
  <si>
    <t>Pamatu plātne  PM-1</t>
  </si>
  <si>
    <t>Metāla konstrukciju un margu montāža , stiprinot ar bultskrūvēm un metāla ķīļiem,piemetinot pie ieliekamām detaļām</t>
  </si>
  <si>
    <t>Ķimiskais enkurs D=16 B500B</t>
  </si>
  <si>
    <t>Evakuācijas kāpnes AK-2a (BK-Ck1)</t>
  </si>
  <si>
    <t>Grīdlīste sporta zāles grīdai,  h=100mm, sadurvietā ar sienu lietot velves veidotāju,  grīdlīste sporta zāles grīdai, neoshok atbilstoši ražotāja tehnoloģijai</t>
  </si>
  <si>
    <t>Tāme sastādīta 2017.gada 29. septembrī</t>
  </si>
  <si>
    <t>_________________ Olga  Jasāne /29.09.2017./</t>
  </si>
  <si>
    <t xml:space="preserve"> Vispārējie būvdarbi. II. kārta</t>
  </si>
  <si>
    <t>Jauna skolas ēka Ādažos II.kārta</t>
  </si>
  <si>
    <t>KOPS2</t>
  </si>
  <si>
    <t>Būvniecības koptāme Nr.2</t>
  </si>
  <si>
    <t>_________________ Aleksejs Providenko /29.09.2017./</t>
  </si>
  <si>
    <t>5-00770</t>
  </si>
  <si>
    <t>Tiešās izmaksas kopā</t>
  </si>
  <si>
    <t>Darba nosaukums</t>
  </si>
  <si>
    <t>Kopsavilkuma aprēķini par darbu vai konstruktīvo elementu veidiem Nr. 2</t>
  </si>
  <si>
    <t>Jauna skolas ēka Ādažos</t>
  </si>
  <si>
    <t>Pasūtītāja būvniecības koptāme Nr.2</t>
  </si>
  <si>
    <t>Būves  adrese:</t>
  </si>
  <si>
    <t>Darba veids vai konstruktīvā elementa nosaukums</t>
  </si>
  <si>
    <t>Tāmes izmaksas (euro)</t>
  </si>
  <si>
    <t>Darba alga (euro)</t>
  </si>
  <si>
    <t>Materiāli (euro)</t>
  </si>
  <si>
    <t>Mehānismi (euro)</t>
  </si>
  <si>
    <t>03-00000</t>
  </si>
  <si>
    <t>05-00000</t>
  </si>
  <si>
    <t>13-00000</t>
  </si>
  <si>
    <t>07-00000</t>
  </si>
  <si>
    <t>09-00000</t>
  </si>
  <si>
    <t>08-00000</t>
  </si>
  <si>
    <t>06-00000</t>
  </si>
  <si>
    <t>10-00000</t>
  </si>
  <si>
    <t>21-00000</t>
  </si>
  <si>
    <t>18-00000</t>
  </si>
  <si>
    <t>14-00000</t>
  </si>
  <si>
    <t>16-00000</t>
  </si>
  <si>
    <t>19-00000</t>
  </si>
  <si>
    <t xml:space="preserve">Tvaika izolācijas ieklāšana - filtraudums vai   polietilēna plēve </t>
  </si>
  <si>
    <t xml:space="preserve">Tvaika izolācijas ieklāšana no  polietilēna plēves </t>
  </si>
  <si>
    <t>Tvaka izolācijas ieklāšana - polietilēna plēve 200um</t>
  </si>
  <si>
    <t xml:space="preserve">Kontrolieris COSMOS 4000 OPEN - Variant C2, DS-4000 OPEN </t>
  </si>
  <si>
    <t>JE-LiYCY ,  2*2*0,5</t>
  </si>
  <si>
    <t>PPJ 2*1,0</t>
  </si>
  <si>
    <t>Gofrētā caurule 16 mm</t>
  </si>
  <si>
    <t>Jaudas pastiprinātājs 8x60W, LBB4428/00</t>
  </si>
  <si>
    <t>Līnijas kontroles komplekts, LBB4442/00</t>
  </si>
  <si>
    <t>Sistēmas kabelis L=0.5m, LBB4416/01</t>
  </si>
  <si>
    <t>Skaļrunis 6 W(0,75W, 1,5W,6W), stiprināts pie sienas, LB1-UM06E-1</t>
  </si>
  <si>
    <t>Sienas skaļrunis 20W, LB1-UM20E-L</t>
  </si>
  <si>
    <t>Kabelis 2x0,8+0,8, ugunsdrošs kabelis, 30min nedegošs, RAMCRO</t>
  </si>
  <si>
    <t>Kabelis 3x1,5mm2, (N)HXH-FE 180/E30</t>
  </si>
  <si>
    <t>Piekļuves kontroles durvju modulis DCU plastmasas kārba ESMIKKO</t>
  </si>
  <si>
    <t>Bezkontakta karšu nolasītājs ar tastatūru, RPK40 SE W27 PIN</t>
  </si>
  <si>
    <t>Magnētiskais kontaktu slēdzis , metāla/koka durvīm</t>
  </si>
  <si>
    <t>Detektoru adreses modulis AUI, ESMIKKO</t>
  </si>
  <si>
    <t>Piekļuves līmeņa komutators, CISCO Catalyst 2960, ar 24x pieslēguma portiem, PoE un 2x SPF</t>
  </si>
  <si>
    <t>Optiskais tīkla interfeisa modulis, SFP</t>
  </si>
  <si>
    <t>Wi-Fi piekļuves punkts D-link AIR Premier 108 Mbps A, D-link AIR Premier 108 Mbps A</t>
  </si>
  <si>
    <t>Dubultās kontaktrozetes (montāžai pie sienas), 2xRJ45 (CAT.6)</t>
  </si>
  <si>
    <t>Komutācijas vadi, CAT.6, UTP, RJ45-RJ45</t>
  </si>
  <si>
    <t xml:space="preserve">Optiskais savienotājkabelis, Single Mode1.5- 2.0m </t>
  </si>
  <si>
    <t xml:space="preserve">Telekomunikācijas tīkla kabelis, U/UTP-4x2x0.5(CAT.6) </t>
  </si>
  <si>
    <t>Videokamera box tipa kameras, iekštelpu/ ārtelpu. Izvietotas koridoros un pa ēkas perimetru, DS-2CD2T35FWD-I5/I8</t>
  </si>
  <si>
    <t>Kupola korpusa videokameras iekštelpu kameras, izvietojamas kāpņutelpās+kronšteins+2,8mm lēcas modeli. DS-2CD2135FWD-I(S)</t>
  </si>
  <si>
    <t>Komutators, 24x, PoE, CISCO Catalyst 2960, ar 24x pieslēguma portiem, PoE un 2x SPF</t>
  </si>
  <si>
    <t>Komutācijas vadi , CAT.6, UTP, RJ45-RJ45</t>
  </si>
  <si>
    <t>Elektroniski pulksteņi Ethernet NTP tipa, 400 mm, barošana PoE, Westerstrand</t>
  </si>
  <si>
    <t>Elektroniski pulksteņi Ethernet NTP tipa, 600 mm, barošana PoE (gaiteņos), Westerstrand</t>
  </si>
  <si>
    <t>PVC instalācijas caurule gofrētā d=16...32mm, EVOPIPES</t>
  </si>
  <si>
    <t>PVC Caurules d=16..32 mm piederumi, EVOPIPES</t>
  </si>
  <si>
    <t>PVC caurules d=50, EVOPIPES</t>
  </si>
  <si>
    <t>PVC caurules d=50 piederumi, EVOPIPES</t>
  </si>
  <si>
    <t>Kabeļu marķējums, PARTEX</t>
  </si>
  <si>
    <t>gb.</t>
  </si>
  <si>
    <t>Micro SD/SDHC karte 32gb.</t>
  </si>
  <si>
    <t>kpl.</t>
  </si>
  <si>
    <t>Esošās grunts blietēšana ar rokas vibroblieti</t>
  </si>
  <si>
    <t>Enkurstiegru EST-1 montāža</t>
  </si>
  <si>
    <t>Enkurbloku EB-1 montāža</t>
  </si>
  <si>
    <t>"PEIKKO" HPM 20/L l=350 montāža</t>
  </si>
  <si>
    <t>Lietus ūdens notekas -metāla kvadrātprofils 100x80 mm b=2 mm, matets pulverkrāsojums RAL9005, krāsa Vivacolor Korrostop</t>
  </si>
  <si>
    <t>Caurules montāža,  d=20mm</t>
  </si>
  <si>
    <t>Finanšu rezerves neparedzētiem darbiem (3%)</t>
  </si>
  <si>
    <t>PVN (21%)</t>
  </si>
  <si>
    <t>Cokols: Rūpnieciski ražoti, krāsoti betona paneļi.
Virsma slīpēta, rūpnieciski gludi krāsota.
Tonis RAL 9005. Paneļu risinājumu skatīt detalizētajos mezglos un sienu tipos 
(apzīmējums Nr.4)</t>
  </si>
  <si>
    <t>Rūpnieciski ražoti, krāsoti betona paneļi. 
Virsma slīpēta, rūpnieciski gludi krāsota.
Tonis RAL 9016  (apzīmējums Nr.1)</t>
  </si>
  <si>
    <t>Fasādes apdare ar Trespa Meteon Lumen paneļiem, b=10 mm, tonis L9000 Metropolis Black/Spekular. Paneļi stiprināti ar profiliem atbilstoši ražotāja tehnoloģijai (apzīmējums 2)</t>
  </si>
  <si>
    <r>
      <t>m</t>
    </r>
    <r>
      <rPr>
        <sz val="10"/>
        <color theme="1"/>
        <rFont val="Calibri"/>
        <family val="2"/>
        <charset val="186"/>
      </rPr>
      <t>²</t>
    </r>
  </si>
  <si>
    <r>
      <t>Informācija par mehānisma komplektācijas </t>
    </r>
    <r>
      <rPr>
        <b/>
        <sz val="16"/>
        <color theme="1"/>
        <rFont val="Times New Roman"/>
        <family val="1"/>
        <charset val="186"/>
      </rPr>
      <t>aptuvenajām</t>
    </r>
    <r>
      <rPr>
        <sz val="16"/>
        <color theme="1"/>
        <rFont val="Times New Roman"/>
        <family val="1"/>
        <charset val="186"/>
      </rPr>
      <t> izmaksām un tehniskajām niansēm.</t>
    </r>
  </si>
  <si>
    <r>
      <t>1.Hawa mehānisma izmaksas vienam blokam 2x2 vērtnes ar augšējo sliedes stiprinājumu pie griestiem – </t>
    </r>
    <r>
      <rPr>
        <b/>
        <sz val="16"/>
        <color theme="1"/>
        <rFont val="Times New Roman"/>
        <family val="1"/>
        <charset val="186"/>
      </rPr>
      <t>4173.54Eur+PVN.</t>
    </r>
  </si>
  <si>
    <r>
      <t>Analogs risinājums no ražotāja Geze -  </t>
    </r>
    <r>
      <rPr>
        <b/>
        <sz val="16"/>
        <color theme="1"/>
        <rFont val="Times New Roman"/>
        <family val="1"/>
        <charset val="186"/>
      </rPr>
      <t>2394.04Eur+PVN.</t>
    </r>
  </si>
  <si>
    <r>
      <t>Slēģu panelis ar izmēru 3000x1250 – </t>
    </r>
    <r>
      <rPr>
        <b/>
        <sz val="16"/>
        <color theme="1"/>
        <rFont val="Times New Roman"/>
        <family val="1"/>
        <charset val="186"/>
      </rPr>
      <t>1129.31Eur+PVN</t>
    </r>
    <r>
      <rPr>
        <sz val="16"/>
        <color theme="1"/>
        <rFont val="Times New Roman"/>
        <family val="1"/>
        <charset val="186"/>
      </rPr>
      <t>.Kopējās izmaksas 4 paneļiem – </t>
    </r>
    <r>
      <rPr>
        <b/>
        <sz val="16"/>
        <color theme="1"/>
        <rFont val="Times New Roman"/>
        <family val="1"/>
        <charset val="186"/>
      </rPr>
      <t>4517.24Eur+PVN.</t>
    </r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</si>
  <si>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</si>
  <si>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Vienības izmaksas (euro)</t>
  </si>
  <si>
    <t>Summa (euro)</t>
  </si>
  <si>
    <t>Tāmes izmaksas euro _______________</t>
  </si>
  <si>
    <t>Vienības izmaksas (kopā)</t>
  </si>
  <si>
    <t>Kpā</t>
  </si>
  <si>
    <t>Virsizdevumi (___%)</t>
  </si>
  <si>
    <t>Peļņa (___%)</t>
  </si>
  <si>
    <t>Darba devēja soc. Nodoklis (___%)</t>
  </si>
  <si>
    <t>vai ekvivalents</t>
  </si>
  <si>
    <t>Piezīmes</t>
  </si>
  <si>
    <t>Horizontālā hidroizolācija plātnei Maxseal vai analogs</t>
  </si>
  <si>
    <r>
      <t>Kolonnu  betonēšana no betona C</t>
    </r>
    <r>
      <rPr>
        <sz val="10"/>
        <color rgb="FFFF0000"/>
        <rFont val="Times New Roman"/>
        <family val="1"/>
      </rPr>
      <t>30/37</t>
    </r>
    <r>
      <rPr>
        <sz val="10"/>
        <color theme="1"/>
        <rFont val="Times New Roman"/>
        <family val="1"/>
        <charset val="186"/>
      </rPr>
      <t>, ieskaitot veidņu montāžu, demontāžu, nomu</t>
    </r>
  </si>
  <si>
    <r>
      <t>Monolīto dz/b sienu betonēšana, b=250mm. Betons C</t>
    </r>
    <r>
      <rPr>
        <sz val="10"/>
        <color rgb="FFFF0000"/>
        <rFont val="Times New Roman"/>
        <family val="1"/>
      </rPr>
      <t xml:space="preserve">30/37 </t>
    </r>
    <r>
      <rPr>
        <sz val="10"/>
        <color theme="1"/>
        <rFont val="Times New Roman"/>
        <family val="1"/>
        <charset val="186"/>
      </rPr>
      <t>ieskaitot veidņu montāžu, demontāžu, nomu</t>
    </r>
  </si>
  <si>
    <r>
      <t>Monolīto dz/b pārseguma betonēšana, Betons C</t>
    </r>
    <r>
      <rPr>
        <sz val="10"/>
        <color rgb="FFFF0000"/>
        <rFont val="Times New Roman"/>
        <family val="1"/>
      </rPr>
      <t>30/37</t>
    </r>
    <r>
      <rPr>
        <sz val="10"/>
        <color theme="1"/>
        <rFont val="Times New Roman"/>
        <family val="1"/>
        <charset val="186"/>
      </rPr>
      <t xml:space="preserve"> ieskaitot veidņu montāžu, demontāžu, nomu</t>
    </r>
  </si>
  <si>
    <t xml:space="preserve">Sporta zāle </t>
  </si>
  <si>
    <t>Griestu apšušana ar Ecophon Super G 085 50 mm( melnā krāsā)</t>
  </si>
  <si>
    <t xml:space="preserve">Akustiskais apšuvums: Koka līstes 10x60mm ar 8mm lielām spraugām starp līstēm.  Montētas uz 75 mm koka latu karkasa, pildīta ar 75 mm minerālvati ( &gt;= 17 kg/m3)  </t>
  </si>
  <si>
    <r>
      <t>Stiegrotās betona plātnes izbūve ,</t>
    </r>
    <r>
      <rPr>
        <sz val="10"/>
        <color rgb="FFFF0000"/>
        <rFont val="Times New Roman"/>
        <family val="1"/>
        <charset val="186"/>
      </rPr>
      <t xml:space="preserve"> sk. BK</t>
    </r>
  </si>
  <si>
    <t>BK-Cp-1/k1</t>
  </si>
  <si>
    <t>Ieliekamo detaļu ID-1 montāža</t>
  </si>
  <si>
    <t>Ieliekamo detaļu CS-1 (HDB-12/225-2/320) montāža</t>
  </si>
  <si>
    <t xml:space="preserve">Pamatu plātne </t>
  </si>
  <si>
    <t>BK-CO-1 /k1</t>
  </si>
  <si>
    <t>1-12</t>
  </si>
  <si>
    <t>Sporta iekārtas</t>
  </si>
  <si>
    <t>II kārta</t>
  </si>
  <si>
    <t xml:space="preserve">Hidroplay Official ( Easyplay official)  basketbola grozi ar stiprinājumiem grīdā- </t>
  </si>
  <si>
    <t>30-00000</t>
  </si>
  <si>
    <t>Volejbola tīkla balsti ar spriegotāju (ovāla profila alumīnija balsti ar kapsulām iebetonēšanai, tīkla augstuma regulēšanas iespēja, tīkla spriegošanas iespēja, balstu aizsargpolsteri, komplektā ar sacensību tīklu, stiklšķiedras stieņi, tīkla kontūras nodrošināšanai, 6 stiprinājumu punkti, stiklšķiedras antenas ar kabatām) SPORT SYSTEM/Itālija</t>
  </si>
  <si>
    <t>Basketbola  trenniņgrozi - stiprināmi pie sienas  ar metāla konstrukciju, nolokāmi. Gabarītus sk. AR daļā</t>
  </si>
  <si>
    <t>Laukumu sadalošais tīkls 25x 9m, stiprināts  uz troses  pie jumta kopnēm</t>
  </si>
  <si>
    <t>Logu aizsargtīkli nostiepti uz trosēm, 5200x2250</t>
  </si>
  <si>
    <t>Centrālais sporta spēļu tablo ( BT6525 ALPHA EVOLUTION, izmēri 4280x2000x80mm; tablo saslēdzams ar papildus tablo, lai tas darbojas atsevišķi, gan arī sinhroni ar papildus tablo. Pilnīgi visa informācija, kas nepieciešama starptautiska līmeņa sporta spēļu rīkošanai komandu sporta veidiem - maināmi komandu nosaukumi, spēles laiks, rezultāts, spēlētāju individuālās piezīmes basketbolā, maināmi spēlētāju numuri, soda minūtes handbolā, florbolā, setu rezultāti volejbolā) Ražotājs - BODET/Francija</t>
  </si>
  <si>
    <t>Papildus tablo (BT6625 ALPHA Evolution, izmēri 4000x1000x80mm; tablo saslēdzams ar centrālo tablo, lai tas darbojas atsevišķi, gan arī sinhroni ar centrālo tablo) Ražotājs - BODET/Francija</t>
  </si>
  <si>
    <t>Tablo 14/24 sec. displeji uz galvenajām basketbola grozu konstrukcijām (BT6006, izmēri 720x600x80mm; rāda atlikušo uzbrukuma laiku basketbolā un dublē spēles laiku) Ražotājs - BODET/Francija</t>
  </si>
  <si>
    <t>Kāpšanas siena  1.-4. Klasei.  b=7,90 x  h=2,5 ( traversa siena ar reljefa posmiem).  SIA MURUS  (www.kapsanassienas.lv)</t>
  </si>
  <si>
    <t xml:space="preserve">Sporta zāles tribīnes- Sporta zāles tribīnes alumīnija konstrukcijās ar sēdvietām (Sportsinstallations vai Starkom)- 3 rindas( 180 sēdvietas).  Gabarītus skatīt AR daļā. </t>
  </si>
  <si>
    <t>Sporta zāles balkona margas. Garums 36m, augstums 1.10 – analogas metāla margas kā kāpņu telpām</t>
  </si>
  <si>
    <t>Aulas balkona sēdvietu podests-16,50m x 2,20m. Koka brusas-solis 600mm uz elast. starplikām, dubults saplāksnis 18+25. Parketa segums sk. Grīdu plānus. Gabarītus skatīt IN sadaļa</t>
  </si>
  <si>
    <t xml:space="preserve">Grīdas izlīdzināšana - Estrich 73 mm biezumā </t>
  </si>
  <si>
    <t xml:space="preserve">Grīdas izlīdzināšana - Estrich 68 mm biezumā </t>
  </si>
  <si>
    <r>
      <t>Grīdas izlīdzināšana -</t>
    </r>
    <r>
      <rPr>
        <sz val="10"/>
        <color rgb="FFFF0000"/>
        <rFont val="Times New Roman"/>
        <family val="1"/>
        <charset val="186"/>
      </rPr>
      <t xml:space="preserve"> Estrich</t>
    </r>
    <r>
      <rPr>
        <sz val="10"/>
        <color theme="1"/>
        <rFont val="Times New Roman"/>
        <family val="1"/>
        <charset val="186"/>
      </rPr>
      <t xml:space="preserve"> 75 mm biezumā </t>
    </r>
  </si>
  <si>
    <r>
      <t xml:space="preserve">Grīdas izlīdzināšana - </t>
    </r>
    <r>
      <rPr>
        <sz val="10"/>
        <color rgb="FFFF0000"/>
        <rFont val="Times New Roman"/>
        <family val="1"/>
        <charset val="186"/>
      </rPr>
      <t>Estrich</t>
    </r>
    <r>
      <rPr>
        <sz val="10"/>
        <color theme="1"/>
        <rFont val="Times New Roman"/>
        <family val="1"/>
        <charset val="186"/>
      </rPr>
      <t xml:space="preserve"> 75 mm biezumā  ar ieklātām apkures caurulēm</t>
    </r>
  </si>
  <si>
    <r>
      <t xml:space="preserve">Grīdas izlīdzināšana - </t>
    </r>
    <r>
      <rPr>
        <sz val="10"/>
        <color rgb="FFFF0000"/>
        <rFont val="Times New Roman"/>
        <family val="1"/>
        <charset val="186"/>
      </rPr>
      <t>Estrich</t>
    </r>
    <r>
      <rPr>
        <sz val="10"/>
        <color theme="1"/>
        <rFont val="Times New Roman"/>
        <family val="1"/>
        <charset val="186"/>
      </rPr>
      <t xml:space="preserve"> 73 mm biezumā </t>
    </r>
  </si>
  <si>
    <r>
      <t xml:space="preserve">Grīdas izlīdzināšana - </t>
    </r>
    <r>
      <rPr>
        <sz val="10"/>
        <color rgb="FFFF0000"/>
        <rFont val="Times New Roman"/>
        <family val="1"/>
        <charset val="186"/>
      </rPr>
      <t>Estrich</t>
    </r>
    <r>
      <rPr>
        <sz val="10"/>
        <color theme="1"/>
        <rFont val="Times New Roman"/>
        <family val="1"/>
        <charset val="186"/>
      </rPr>
      <t xml:space="preserve"> 65 mm biezumā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</si>
</sst>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(* #,##0.00_);_(* \(#,##0.00\);_(* &quot;-&quot;??_);_(@_)"/>
    <numFmt numFmtId="165" formatCode="0.0%"/>
    <numFmt numFmtId="166" formatCode="&quot;Tāmes izmaksas &quot;#,##0.00&quot; euro&quot;"/>
    <numFmt numFmtId="167" formatCode="&quot;Kopā &quot;#,##0.00&quot; euro&quot;"/>
    <numFmt numFmtId="168" formatCode="&quot;Par kopējo summu, euro &quot;#,##0.00"/>
    <numFmt numFmtId="169" formatCode="&quot;Kopējā darbietilpība, c/h &quot;#,##0.00"/>
    <numFmt numFmtId="170" formatCode="0.0"/>
    <numFmt numFmtId="171" formatCode="#,##0.0"/>
    <numFmt numFmtId="172" formatCode="#,##0.000"/>
    <numFmt numFmtId="173" formatCode="#,##0.0000"/>
    <numFmt numFmtId="174" formatCode="0.00000"/>
  </numFmts>
  <fonts count="46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"/>
    </font>
    <font>
      <sz val="10"/>
      <name val="Times New Roman"/>
      <family val="1"/>
      <charset val="186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b/>
      <sz val="16"/>
      <name val="Times New Roman"/>
      <family val="1"/>
      <charset val="186"/>
    </font>
    <font>
      <sz val="11"/>
      <name val="Times New Roman"/>
      <family val="1"/>
      <charset val="186"/>
    </font>
    <font>
      <sz val="16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i/>
      <sz val="10"/>
      <name val="Times New Roman"/>
      <family val="1"/>
      <charset val="186"/>
    </font>
    <font>
      <u/>
      <sz val="11"/>
      <color theme="10"/>
      <name val="Calibri"/>
      <family val="2"/>
      <scheme val="minor"/>
    </font>
    <font>
      <b/>
      <sz val="10"/>
      <color theme="0"/>
      <name val="Times New Roman"/>
      <family val="1"/>
      <charset val="186"/>
    </font>
    <font>
      <sz val="9.5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8"/>
      <color theme="1"/>
      <name val="Arial"/>
      <family val="2"/>
      <charset val="186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Calibri"/>
      <family val="2"/>
      <charset val="186"/>
    </font>
    <font>
      <u/>
      <sz val="11"/>
      <color theme="1"/>
      <name val="Calibri"/>
      <family val="2"/>
      <scheme val="minor"/>
    </font>
    <font>
      <vertAlign val="superscript"/>
      <sz val="10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sz val="10"/>
      <color rgb="FFFF0000"/>
      <name val="Times New Roman"/>
      <family val="1"/>
    </font>
    <font>
      <sz val="11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sz val="9.5"/>
      <color rgb="FFFF0000"/>
      <name val="Arial"/>
      <family val="2"/>
      <charset val="186"/>
    </font>
    <font>
      <sz val="9"/>
      <color rgb="FFFF0000"/>
      <name val="Times New Roman"/>
      <family val="1"/>
      <charset val="186"/>
    </font>
    <font>
      <sz val="11"/>
      <color theme="0"/>
      <name val="Times New Roman"/>
      <family val="1"/>
      <charset val="186"/>
    </font>
    <font>
      <sz val="10"/>
      <color theme="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1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 applyNumberFormat="0" applyFont="0" applyBorder="0" applyProtection="0"/>
    <xf numFmtId="0" fontId="12" fillId="0" borderId="0"/>
    <xf numFmtId="0" fontId="1" fillId="0" borderId="0">
      <alignment vertical="center"/>
    </xf>
    <xf numFmtId="0" fontId="13" fillId="0" borderId="0"/>
    <xf numFmtId="0" fontId="1" fillId="0" borderId="0"/>
    <xf numFmtId="0" fontId="1" fillId="0" borderId="0"/>
    <xf numFmtId="0" fontId="1" fillId="0" borderId="0"/>
    <xf numFmtId="0" fontId="15" fillId="0" borderId="0" applyNumberFormat="0" applyFill="0" applyBorder="0" applyAlignment="0" applyProtection="0"/>
    <xf numFmtId="0" fontId="1" fillId="0" borderId="0"/>
    <xf numFmtId="0" fontId="6" fillId="0" borderId="0"/>
  </cellStyleXfs>
  <cellXfs count="628">
    <xf numFmtId="0" fontId="0" fillId="0" borderId="0" xfId="0"/>
    <xf numFmtId="0" fontId="5" fillId="0" borderId="0" xfId="0" applyFont="1" applyFill="1"/>
    <xf numFmtId="4" fontId="5" fillId="0" borderId="2" xfId="0" applyNumberFormat="1" applyFont="1" applyFill="1" applyBorder="1" applyAlignment="1">
      <alignment horizontal="right" vertical="center" shrinkToFit="1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9" fillId="0" borderId="0" xfId="0" applyFont="1" applyFill="1"/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10" xfId="12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vertical="center" shrinkToFit="1"/>
    </xf>
    <xf numFmtId="0" fontId="5" fillId="0" borderId="9" xfId="0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right" vertical="center" shrinkToFit="1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Border="1"/>
    <xf numFmtId="168" fontId="5" fillId="0" borderId="0" xfId="0" applyNumberFormat="1" applyFont="1" applyFill="1" applyAlignment="1">
      <alignment horizontal="left" vertical="center"/>
    </xf>
    <xf numFmtId="168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vertical="center"/>
    </xf>
    <xf numFmtId="169" fontId="5" fillId="0" borderId="0" xfId="0" applyNumberFormat="1" applyFont="1" applyFill="1" applyAlignment="1">
      <alignment horizontal="left" vertical="center"/>
    </xf>
    <xf numFmtId="16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right" vertical="center" shrinkToFit="1"/>
    </xf>
    <xf numFmtId="4" fontId="5" fillId="0" borderId="0" xfId="0" applyNumberFormat="1" applyFont="1" applyFill="1" applyBorder="1" applyAlignment="1">
      <alignment horizontal="right" vertical="center" shrinkToFit="1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right" vertical="center" shrinkToFit="1"/>
    </xf>
    <xf numFmtId="165" fontId="14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 vertical="center"/>
    </xf>
    <xf numFmtId="9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5" fillId="0" borderId="0" xfId="0" applyNumberFormat="1" applyFont="1" applyFill="1" applyBorder="1"/>
    <xf numFmtId="4" fontId="5" fillId="0" borderId="18" xfId="0" applyNumberFormat="1" applyFont="1" applyFill="1" applyBorder="1" applyAlignment="1">
      <alignment horizontal="right" vertical="center" shrinkToFit="1"/>
    </xf>
    <xf numFmtId="4" fontId="14" fillId="0" borderId="18" xfId="0" applyNumberFormat="1" applyFont="1" applyFill="1" applyBorder="1" applyAlignment="1">
      <alignment horizontal="right" vertical="center" shrinkToFit="1"/>
    </xf>
    <xf numFmtId="4" fontId="3" fillId="0" borderId="18" xfId="0" applyNumberFormat="1" applyFont="1" applyFill="1" applyBorder="1" applyAlignment="1">
      <alignment horizontal="right" vertical="center" shrinkToFit="1"/>
    </xf>
    <xf numFmtId="0" fontId="3" fillId="0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Alignment="1">
      <alignment horizontal="center"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horizontal="left" vertical="top"/>
    </xf>
    <xf numFmtId="0" fontId="3" fillId="0" borderId="5" xfId="0" applyNumberFormat="1" applyFont="1" applyFill="1" applyBorder="1" applyAlignment="1">
      <alignment horizontal="center" vertical="center" wrapText="1"/>
    </xf>
    <xf numFmtId="4" fontId="16" fillId="0" borderId="9" xfId="0" applyNumberFormat="1" applyFont="1" applyFill="1" applyBorder="1" applyAlignment="1">
      <alignment horizontal="center" vertical="center"/>
    </xf>
    <xf numFmtId="4" fontId="5" fillId="0" borderId="28" xfId="0" applyNumberFormat="1" applyFont="1" applyFill="1" applyBorder="1" applyAlignment="1">
      <alignment horizontal="right" vertical="center" shrinkToFit="1"/>
    </xf>
    <xf numFmtId="0" fontId="5" fillId="0" borderId="28" xfId="0" applyFont="1" applyFill="1" applyBorder="1" applyAlignment="1">
      <alignment horizontal="center" vertical="center"/>
    </xf>
    <xf numFmtId="0" fontId="5" fillId="0" borderId="28" xfId="0" applyNumberFormat="1" applyFont="1" applyFill="1" applyBorder="1" applyAlignment="1">
      <alignment horizontal="center" vertical="center" wrapText="1"/>
    </xf>
    <xf numFmtId="49" fontId="5" fillId="0" borderId="28" xfId="0" applyNumberFormat="1" applyFont="1" applyFill="1" applyBorder="1" applyAlignment="1">
      <alignment horizontal="center" vertical="center"/>
    </xf>
    <xf numFmtId="0" fontId="5" fillId="0" borderId="28" xfId="0" applyNumberFormat="1" applyFont="1" applyFill="1" applyBorder="1" applyAlignment="1">
      <alignment horizontal="left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10" fontId="5" fillId="0" borderId="32" xfId="0" applyNumberFormat="1" applyFont="1" applyFill="1" applyBorder="1" applyAlignment="1">
      <alignment horizontal="center" vertical="center" wrapText="1"/>
    </xf>
    <xf numFmtId="49" fontId="5" fillId="0" borderId="33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left" vertical="center" wrapText="1" indent="3"/>
    </xf>
    <xf numFmtId="0" fontId="3" fillId="0" borderId="5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7" fillId="0" borderId="28" xfId="0" applyFont="1" applyFill="1" applyBorder="1"/>
    <xf numFmtId="165" fontId="5" fillId="0" borderId="5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18" fillId="0" borderId="0" xfId="0" applyFont="1" applyFill="1"/>
    <xf numFmtId="0" fontId="18" fillId="0" borderId="0" xfId="0" applyFont="1" applyFill="1" applyAlignment="1">
      <alignment horizontal="center"/>
    </xf>
    <xf numFmtId="1" fontId="18" fillId="0" borderId="8" xfId="0" applyNumberFormat="1" applyFont="1" applyFill="1" applyBorder="1" applyAlignment="1">
      <alignment horizontal="center" vertical="center"/>
    </xf>
    <xf numFmtId="1" fontId="18" fillId="0" borderId="8" xfId="0" applyNumberFormat="1" applyFont="1" applyFill="1" applyBorder="1" applyAlignment="1">
      <alignment horizontal="center" vertical="center" wrapText="1"/>
    </xf>
    <xf numFmtId="1" fontId="18" fillId="0" borderId="8" xfId="0" applyNumberFormat="1" applyFont="1" applyFill="1" applyBorder="1" applyAlignment="1">
      <alignment horizontal="center" vertical="center" shrinkToFit="1"/>
    </xf>
    <xf numFmtId="0" fontId="18" fillId="0" borderId="29" xfId="0" applyFont="1" applyFill="1" applyBorder="1" applyAlignment="1">
      <alignment horizontal="center" vertical="center"/>
    </xf>
    <xf numFmtId="0" fontId="18" fillId="0" borderId="29" xfId="1" applyFont="1" applyFill="1" applyBorder="1" applyAlignment="1">
      <alignment horizontal="center" vertical="center" wrapText="1"/>
    </xf>
    <xf numFmtId="1" fontId="18" fillId="0" borderId="29" xfId="0" applyNumberFormat="1" applyFont="1" applyFill="1" applyBorder="1" applyAlignment="1">
      <alignment horizontal="center" vertical="center" wrapText="1"/>
    </xf>
    <xf numFmtId="4" fontId="18" fillId="0" borderId="29" xfId="0" applyNumberFormat="1" applyFont="1" applyFill="1" applyBorder="1" applyAlignment="1">
      <alignment horizontal="center" vertical="center" wrapText="1"/>
    </xf>
    <xf numFmtId="3" fontId="18" fillId="0" borderId="29" xfId="0" applyNumberFormat="1" applyFont="1" applyFill="1" applyBorder="1" applyAlignment="1">
      <alignment horizontal="center" vertical="center" wrapText="1"/>
    </xf>
    <xf numFmtId="4" fontId="18" fillId="0" borderId="28" xfId="0" applyNumberFormat="1" applyFont="1" applyFill="1" applyBorder="1" applyAlignment="1">
      <alignment horizontal="right" vertical="center" wrapText="1" shrinkToFit="1"/>
    </xf>
    <xf numFmtId="2" fontId="18" fillId="0" borderId="9" xfId="7" applyNumberFormat="1" applyFont="1" applyFill="1" applyBorder="1" applyAlignment="1" applyProtection="1">
      <alignment horizontal="right" vertical="center"/>
      <protection locked="0"/>
    </xf>
    <xf numFmtId="4" fontId="18" fillId="0" borderId="18" xfId="0" applyNumberFormat="1" applyFont="1" applyFill="1" applyBorder="1" applyAlignment="1" applyProtection="1">
      <alignment horizontal="right" vertical="center" wrapText="1"/>
    </xf>
    <xf numFmtId="4" fontId="18" fillId="0" borderId="29" xfId="3" applyNumberFormat="1" applyFont="1" applyFill="1" applyBorder="1" applyAlignment="1" applyProtection="1">
      <alignment horizontal="right" vertical="center" wrapText="1"/>
    </xf>
    <xf numFmtId="4" fontId="18" fillId="0" borderId="18" xfId="0" applyNumberFormat="1" applyFont="1" applyFill="1" applyBorder="1" applyAlignment="1">
      <alignment horizontal="right" vertical="center" wrapText="1" shrinkToFit="1"/>
    </xf>
    <xf numFmtId="4" fontId="18" fillId="0" borderId="18" xfId="3" applyNumberFormat="1" applyFont="1" applyFill="1" applyBorder="1" applyAlignment="1" applyProtection="1">
      <alignment horizontal="right" vertical="center" wrapText="1"/>
    </xf>
    <xf numFmtId="0" fontId="18" fillId="0" borderId="18" xfId="0" applyFont="1" applyFill="1" applyBorder="1" applyAlignment="1">
      <alignment horizontal="center" vertical="center"/>
    </xf>
    <xf numFmtId="0" fontId="18" fillId="0" borderId="18" xfId="1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4" fontId="18" fillId="0" borderId="18" xfId="0" applyNumberFormat="1" applyFont="1" applyFill="1" applyBorder="1" applyAlignment="1">
      <alignment horizontal="center" vertical="center" wrapText="1"/>
    </xf>
    <xf numFmtId="3" fontId="18" fillId="0" borderId="18" xfId="0" applyNumberFormat="1" applyFont="1" applyFill="1" applyBorder="1" applyAlignment="1">
      <alignment horizontal="center" vertical="center" wrapText="1"/>
    </xf>
    <xf numFmtId="2" fontId="18" fillId="0" borderId="22" xfId="7" applyNumberFormat="1" applyFont="1" applyFill="1" applyBorder="1" applyAlignment="1" applyProtection="1">
      <alignment horizontal="right" vertical="center"/>
      <protection locked="0"/>
    </xf>
    <xf numFmtId="0" fontId="23" fillId="0" borderId="18" xfId="1" applyFont="1" applyFill="1" applyBorder="1" applyAlignment="1">
      <alignment horizontal="center" vertical="center" wrapText="1"/>
    </xf>
    <xf numFmtId="4" fontId="23" fillId="0" borderId="18" xfId="0" applyNumberFormat="1" applyFont="1" applyFill="1" applyBorder="1" applyAlignment="1">
      <alignment horizontal="center" vertical="center" wrapText="1"/>
    </xf>
    <xf numFmtId="0" fontId="22" fillId="0" borderId="28" xfId="1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left" vertical="center" wrapText="1"/>
    </xf>
    <xf numFmtId="4" fontId="18" fillId="0" borderId="7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left" vertical="center" wrapText="1"/>
    </xf>
    <xf numFmtId="4" fontId="18" fillId="0" borderId="18" xfId="0" applyNumberFormat="1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horizontal="left" vertical="center" wrapText="1"/>
    </xf>
    <xf numFmtId="172" fontId="18" fillId="0" borderId="18" xfId="0" applyNumberFormat="1" applyFont="1" applyFill="1" applyBorder="1" applyAlignment="1">
      <alignment horizontal="center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>
      <alignment horizontal="right" vertical="center" wrapText="1"/>
    </xf>
    <xf numFmtId="0" fontId="18" fillId="0" borderId="23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vertical="center" wrapText="1"/>
    </xf>
    <xf numFmtId="4" fontId="18" fillId="0" borderId="23" xfId="0" applyNumberFormat="1" applyFont="1" applyFill="1" applyBorder="1" applyAlignment="1">
      <alignment horizontal="center" vertical="center" wrapText="1"/>
    </xf>
    <xf numFmtId="3" fontId="18" fillId="0" borderId="23" xfId="0" applyNumberFormat="1" applyFont="1" applyFill="1" applyBorder="1" applyAlignment="1">
      <alignment horizontal="center" vertical="center" wrapText="1"/>
    </xf>
    <xf numFmtId="4" fontId="18" fillId="0" borderId="23" xfId="0" applyNumberFormat="1" applyFont="1" applyFill="1" applyBorder="1" applyAlignment="1">
      <alignment horizontal="right" vertical="center" wrapText="1" shrinkToFit="1"/>
    </xf>
    <xf numFmtId="4" fontId="18" fillId="0" borderId="23" xfId="3" applyNumberFormat="1" applyFont="1" applyFill="1" applyBorder="1" applyAlignment="1" applyProtection="1">
      <alignment horizontal="right" vertical="center" wrapText="1"/>
    </xf>
    <xf numFmtId="0" fontId="18" fillId="0" borderId="28" xfId="0" applyFont="1" applyFill="1" applyBorder="1" applyAlignment="1">
      <alignment horizontal="center" vertical="center"/>
    </xf>
    <xf numFmtId="4" fontId="18" fillId="0" borderId="28" xfId="0" applyNumberFormat="1" applyFont="1" applyFill="1" applyBorder="1" applyAlignment="1">
      <alignment horizontal="center" vertical="center" wrapText="1"/>
    </xf>
    <xf numFmtId="3" fontId="18" fillId="0" borderId="28" xfId="0" applyNumberFormat="1" applyFont="1" applyFill="1" applyBorder="1" applyAlignment="1">
      <alignment horizontal="center" vertical="center" wrapText="1"/>
    </xf>
    <xf numFmtId="2" fontId="18" fillId="0" borderId="28" xfId="7" applyNumberFormat="1" applyFont="1" applyFill="1" applyBorder="1" applyAlignment="1" applyProtection="1">
      <alignment horizontal="right" vertical="center"/>
      <protection locked="0"/>
    </xf>
    <xf numFmtId="2" fontId="18" fillId="0" borderId="18" xfId="7" applyNumberFormat="1" applyFont="1" applyFill="1" applyBorder="1" applyAlignment="1" applyProtection="1">
      <alignment horizontal="right" vertical="center"/>
      <protection locked="0"/>
    </xf>
    <xf numFmtId="0" fontId="1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 wrapText="1"/>
    </xf>
    <xf numFmtId="2" fontId="18" fillId="0" borderId="25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right" vertical="center" wrapText="1" shrinkToFit="1"/>
    </xf>
    <xf numFmtId="4" fontId="18" fillId="0" borderId="7" xfId="0" applyNumberFormat="1" applyFont="1" applyFill="1" applyBorder="1" applyAlignment="1" applyProtection="1">
      <alignment horizontal="right" vertical="center" wrapText="1"/>
    </xf>
    <xf numFmtId="4" fontId="18" fillId="0" borderId="18" xfId="0" applyNumberFormat="1" applyFont="1" applyFill="1" applyBorder="1" applyAlignment="1">
      <alignment horizontal="right" vertical="center"/>
    </xf>
    <xf numFmtId="0" fontId="18" fillId="0" borderId="18" xfId="0" applyFont="1" applyFill="1" applyBorder="1" applyAlignment="1">
      <alignment horizontal="center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 shrinkToFit="1"/>
    </xf>
    <xf numFmtId="4" fontId="18" fillId="0" borderId="2" xfId="0" applyNumberFormat="1" applyFont="1" applyFill="1" applyBorder="1" applyAlignment="1">
      <alignment horizontal="right" vertical="center" shrinkToFit="1"/>
    </xf>
    <xf numFmtId="0" fontId="18" fillId="0" borderId="9" xfId="0" applyFont="1" applyFill="1" applyBorder="1" applyAlignment="1">
      <alignment horizontal="center" vertical="center"/>
    </xf>
    <xf numFmtId="49" fontId="18" fillId="0" borderId="9" xfId="0" applyNumberFormat="1" applyFont="1" applyFill="1" applyBorder="1" applyAlignment="1">
      <alignment horizontal="left" vertical="center" wrapText="1"/>
    </xf>
    <xf numFmtId="49" fontId="18" fillId="0" borderId="9" xfId="0" applyNumberFormat="1" applyFont="1" applyFill="1" applyBorder="1" applyAlignment="1">
      <alignment horizontal="center" vertical="center"/>
    </xf>
    <xf numFmtId="3" fontId="18" fillId="0" borderId="9" xfId="0" applyNumberFormat="1" applyFont="1" applyFill="1" applyBorder="1" applyAlignment="1">
      <alignment horizontal="center" vertical="center" shrinkToFit="1"/>
    </xf>
    <xf numFmtId="4" fontId="18" fillId="0" borderId="9" xfId="0" applyNumberFormat="1" applyFont="1" applyFill="1" applyBorder="1" applyAlignment="1">
      <alignment horizontal="right" vertical="center" shrinkToFit="1"/>
    </xf>
    <xf numFmtId="4" fontId="23" fillId="0" borderId="2" xfId="0" applyNumberFormat="1" applyFont="1" applyFill="1" applyBorder="1" applyAlignment="1">
      <alignment horizontal="right" vertical="center" shrinkToFit="1"/>
    </xf>
    <xf numFmtId="0" fontId="20" fillId="0" borderId="0" xfId="0" applyFont="1" applyFill="1" applyBorder="1"/>
    <xf numFmtId="0" fontId="22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right" vertical="center"/>
    </xf>
    <xf numFmtId="167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Alignment="1">
      <alignment horizontal="center" vertical="top"/>
    </xf>
    <xf numFmtId="0" fontId="22" fillId="0" borderId="0" xfId="0" applyFont="1" applyFill="1" applyAlignment="1">
      <alignment horizontal="left" vertical="top"/>
    </xf>
    <xf numFmtId="0" fontId="18" fillId="0" borderId="0" xfId="0" applyFont="1" applyFill="1" applyAlignment="1">
      <alignment vertical="top"/>
    </xf>
    <xf numFmtId="0" fontId="20" fillId="0" borderId="0" xfId="0" applyFont="1" applyFill="1" applyAlignment="1">
      <alignment horizontal="center"/>
    </xf>
    <xf numFmtId="0" fontId="18" fillId="0" borderId="0" xfId="0" applyFont="1" applyFill="1" applyAlignment="1">
      <alignment wrapText="1"/>
    </xf>
    <xf numFmtId="0" fontId="24" fillId="0" borderId="18" xfId="1" applyFont="1" applyFill="1" applyBorder="1" applyAlignment="1">
      <alignment horizontal="center" vertical="center" wrapText="1"/>
    </xf>
    <xf numFmtId="0" fontId="23" fillId="0" borderId="18" xfId="9" applyFont="1" applyFill="1" applyBorder="1" applyAlignment="1">
      <alignment horizontal="center" wrapText="1"/>
    </xf>
    <xf numFmtId="0" fontId="18" fillId="0" borderId="18" xfId="9" applyNumberFormat="1" applyFont="1" applyFill="1" applyBorder="1" applyAlignment="1">
      <alignment horizontal="center" vertical="center"/>
    </xf>
    <xf numFmtId="2" fontId="18" fillId="0" borderId="18" xfId="9" applyNumberFormat="1" applyFont="1" applyFill="1" applyBorder="1" applyAlignment="1">
      <alignment horizontal="center" vertical="center"/>
    </xf>
    <xf numFmtId="4" fontId="18" fillId="0" borderId="18" xfId="0" applyNumberFormat="1" applyFont="1" applyFill="1" applyBorder="1" applyAlignment="1">
      <alignment horizontal="right" vertical="center" shrinkToFit="1"/>
    </xf>
    <xf numFmtId="4" fontId="18" fillId="0" borderId="18" xfId="0" applyNumberFormat="1" applyFont="1" applyFill="1" applyBorder="1" applyAlignment="1">
      <alignment horizontal="center" vertical="center" shrinkToFit="1"/>
    </xf>
    <xf numFmtId="4" fontId="25" fillId="0" borderId="18" xfId="0" applyNumberFormat="1" applyFont="1" applyFill="1" applyBorder="1" applyAlignment="1">
      <alignment horizontal="right" vertical="center" shrinkToFit="1"/>
    </xf>
    <xf numFmtId="0" fontId="18" fillId="0" borderId="18" xfId="9" applyFont="1" applyFill="1" applyBorder="1" applyAlignment="1">
      <alignment horizontal="left" wrapText="1"/>
    </xf>
    <xf numFmtId="1" fontId="18" fillId="0" borderId="18" xfId="9" applyNumberFormat="1" applyFont="1" applyFill="1" applyBorder="1" applyAlignment="1">
      <alignment horizontal="center" vertical="center"/>
    </xf>
    <xf numFmtId="0" fontId="0" fillId="0" borderId="0" xfId="0" applyFont="1" applyFill="1"/>
    <xf numFmtId="0" fontId="24" fillId="0" borderId="2" xfId="1" applyFont="1" applyFill="1" applyBorder="1" applyAlignment="1">
      <alignment horizontal="center" vertical="center" wrapText="1"/>
    </xf>
    <xf numFmtId="0" fontId="18" fillId="0" borderId="2" xfId="9" applyFont="1" applyFill="1" applyBorder="1" applyAlignment="1">
      <alignment wrapText="1"/>
    </xf>
    <xf numFmtId="0" fontId="18" fillId="0" borderId="2" xfId="9" applyNumberFormat="1" applyFont="1" applyFill="1" applyBorder="1" applyAlignment="1">
      <alignment horizontal="center" vertical="center"/>
    </xf>
    <xf numFmtId="2" fontId="18" fillId="0" borderId="2" xfId="9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 shrinkToFit="1"/>
    </xf>
    <xf numFmtId="0" fontId="20" fillId="0" borderId="0" xfId="0" applyFont="1" applyFill="1" applyAlignment="1">
      <alignment wrapText="1"/>
    </xf>
    <xf numFmtId="4" fontId="20" fillId="0" borderId="0" xfId="0" applyNumberFormat="1" applyFont="1" applyFill="1"/>
    <xf numFmtId="0" fontId="22" fillId="0" borderId="0" xfId="0" applyFont="1" applyFill="1" applyAlignment="1">
      <alignment horizontal="center" vertical="top" wrapText="1"/>
    </xf>
    <xf numFmtId="1" fontId="18" fillId="0" borderId="16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/>
    </xf>
    <xf numFmtId="4" fontId="25" fillId="0" borderId="2" xfId="0" applyNumberFormat="1" applyFont="1" applyFill="1" applyBorder="1" applyAlignment="1">
      <alignment horizontal="center" vertical="center" shrinkToFit="1"/>
    </xf>
    <xf numFmtId="4" fontId="25" fillId="0" borderId="2" xfId="0" applyNumberFormat="1" applyFont="1" applyFill="1" applyBorder="1" applyAlignment="1">
      <alignment horizontal="right" vertical="center" shrinkToFit="1"/>
    </xf>
    <xf numFmtId="49" fontId="25" fillId="0" borderId="2" xfId="0" applyNumberFormat="1" applyFont="1" applyFill="1" applyBorder="1" applyAlignment="1">
      <alignment horizontal="left" vertical="center" wrapText="1"/>
    </xf>
    <xf numFmtId="3" fontId="25" fillId="0" borderId="2" xfId="0" applyNumberFormat="1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vertical="center" wrapText="1"/>
    </xf>
    <xf numFmtId="0" fontId="24" fillId="0" borderId="7" xfId="1" applyFont="1" applyFill="1" applyBorder="1" applyAlignment="1">
      <alignment horizontal="center" vertical="center" wrapText="1"/>
    </xf>
    <xf numFmtId="0" fontId="18" fillId="0" borderId="7" xfId="0" applyFont="1" applyFill="1" applyBorder="1"/>
    <xf numFmtId="4" fontId="18" fillId="0" borderId="7" xfId="0" applyNumberFormat="1" applyFont="1" applyFill="1" applyBorder="1" applyAlignment="1">
      <alignment horizontal="right" vertical="center" shrinkToFit="1"/>
    </xf>
    <xf numFmtId="0" fontId="25" fillId="0" borderId="18" xfId="0" applyFont="1" applyFill="1" applyBorder="1" applyAlignment="1">
      <alignment horizontal="center" vertical="center"/>
    </xf>
    <xf numFmtId="49" fontId="23" fillId="0" borderId="18" xfId="0" applyNumberFormat="1" applyFont="1" applyFill="1" applyBorder="1" applyAlignment="1">
      <alignment horizontal="center" vertical="center" wrapText="1"/>
    </xf>
    <xf numFmtId="49" fontId="18" fillId="0" borderId="18" xfId="0" applyNumberFormat="1" applyFont="1" applyFill="1" applyBorder="1" applyAlignment="1">
      <alignment horizontal="center" vertical="center"/>
    </xf>
    <xf numFmtId="4" fontId="25" fillId="0" borderId="18" xfId="0" applyNumberFormat="1" applyFont="1" applyFill="1" applyBorder="1" applyAlignment="1">
      <alignment horizontal="center" vertical="center" shrinkToFit="1"/>
    </xf>
    <xf numFmtId="49" fontId="25" fillId="0" borderId="18" xfId="0" applyNumberFormat="1" applyFont="1" applyFill="1" applyBorder="1" applyAlignment="1">
      <alignment vertical="center" wrapText="1"/>
    </xf>
    <xf numFmtId="49" fontId="25" fillId="0" borderId="18" xfId="0" applyNumberFormat="1" applyFont="1" applyFill="1" applyBorder="1" applyAlignment="1">
      <alignment horizontal="center" vertical="center"/>
    </xf>
    <xf numFmtId="3" fontId="25" fillId="0" borderId="18" xfId="0" applyNumberFormat="1" applyFont="1" applyFill="1" applyBorder="1" applyAlignment="1">
      <alignment horizontal="center" vertical="center" shrinkToFit="1"/>
    </xf>
    <xf numFmtId="4" fontId="26" fillId="0" borderId="2" xfId="0" applyNumberFormat="1" applyFont="1" applyFill="1" applyBorder="1" applyAlignment="1">
      <alignment horizontal="right" vertical="center" shrinkToFit="1"/>
    </xf>
    <xf numFmtId="0" fontId="18" fillId="0" borderId="0" xfId="0" applyFont="1" applyFill="1" applyAlignment="1">
      <alignment vertical="center"/>
    </xf>
    <xf numFmtId="0" fontId="18" fillId="0" borderId="7" xfId="0" applyNumberFormat="1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right" vertical="top" wrapText="1"/>
    </xf>
    <xf numFmtId="0" fontId="18" fillId="0" borderId="2" xfId="0" applyNumberFormat="1" applyFont="1" applyFill="1" applyBorder="1" applyAlignment="1">
      <alignment horizontal="center" vertical="center" wrapText="1"/>
    </xf>
    <xf numFmtId="49" fontId="18" fillId="0" borderId="33" xfId="0" applyNumberFormat="1" applyFont="1" applyFill="1" applyBorder="1" applyAlignment="1">
      <alignment vertical="center" wrapText="1"/>
    </xf>
    <xf numFmtId="49" fontId="18" fillId="0" borderId="28" xfId="0" applyNumberFormat="1" applyFont="1" applyFill="1" applyBorder="1" applyAlignment="1">
      <alignment vertical="center" wrapText="1"/>
    </xf>
    <xf numFmtId="0" fontId="18" fillId="0" borderId="32" xfId="0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right" vertical="center" wrapText="1"/>
    </xf>
    <xf numFmtId="2" fontId="28" fillId="0" borderId="2" xfId="0" applyNumberFormat="1" applyFont="1" applyFill="1" applyBorder="1" applyAlignment="1">
      <alignment horizontal="right" vertical="top" wrapText="1"/>
    </xf>
    <xf numFmtId="2" fontId="28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vertical="center" wrapText="1"/>
    </xf>
    <xf numFmtId="171" fontId="25" fillId="0" borderId="2" xfId="0" applyNumberFormat="1" applyFont="1" applyFill="1" applyBorder="1" applyAlignment="1">
      <alignment horizontal="center" vertical="center" shrinkToFit="1"/>
    </xf>
    <xf numFmtId="0" fontId="29" fillId="0" borderId="0" xfId="0" applyFont="1" applyFill="1"/>
    <xf numFmtId="49" fontId="23" fillId="0" borderId="23" xfId="0" applyNumberFormat="1" applyFont="1" applyFill="1" applyBorder="1" applyAlignment="1">
      <alignment horizontal="center" vertical="center" wrapText="1"/>
    </xf>
    <xf numFmtId="49" fontId="18" fillId="0" borderId="23" xfId="0" applyNumberFormat="1" applyFont="1" applyFill="1" applyBorder="1" applyAlignment="1">
      <alignment horizontal="center" vertical="center"/>
    </xf>
    <xf numFmtId="3" fontId="18" fillId="0" borderId="23" xfId="0" applyNumberFormat="1" applyFont="1" applyFill="1" applyBorder="1" applyAlignment="1">
      <alignment horizontal="center" vertical="center" shrinkToFit="1"/>
    </xf>
    <xf numFmtId="4" fontId="18" fillId="0" borderId="23" xfId="0" applyNumberFormat="1" applyFont="1" applyFill="1" applyBorder="1" applyAlignment="1">
      <alignment horizontal="right" vertical="center" shrinkToFit="1"/>
    </xf>
    <xf numFmtId="49" fontId="18" fillId="0" borderId="23" xfId="0" applyNumberFormat="1" applyFont="1" applyFill="1" applyBorder="1" applyAlignment="1">
      <alignment horizontal="left" vertical="center" wrapText="1"/>
    </xf>
    <xf numFmtId="4" fontId="18" fillId="0" borderId="23" xfId="0" applyNumberFormat="1" applyFont="1" applyFill="1" applyBorder="1" applyAlignment="1">
      <alignment horizontal="center" vertical="center" shrinkToFit="1"/>
    </xf>
    <xf numFmtId="4" fontId="25" fillId="0" borderId="23" xfId="0" applyNumberFormat="1" applyFont="1" applyFill="1" applyBorder="1" applyAlignment="1">
      <alignment horizontal="right" vertical="center" shrinkToFit="1"/>
    </xf>
    <xf numFmtId="0" fontId="18" fillId="0" borderId="18" xfId="0" applyNumberFormat="1" applyFont="1" applyFill="1" applyBorder="1" applyAlignment="1">
      <alignment horizontal="center" vertical="center"/>
    </xf>
    <xf numFmtId="49" fontId="18" fillId="0" borderId="18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3" fontId="18" fillId="0" borderId="6" xfId="0" applyNumberFormat="1" applyFont="1" applyFill="1" applyBorder="1" applyAlignment="1">
      <alignment horizontal="center" vertical="center" shrinkToFit="1"/>
    </xf>
    <xf numFmtId="4" fontId="18" fillId="0" borderId="6" xfId="0" applyNumberFormat="1" applyFont="1" applyFill="1" applyBorder="1" applyAlignment="1">
      <alignment horizontal="right" vertical="center" shrinkToFit="1"/>
    </xf>
    <xf numFmtId="4" fontId="30" fillId="0" borderId="0" xfId="0" applyNumberFormat="1" applyFont="1" applyFill="1" applyBorder="1"/>
    <xf numFmtId="4" fontId="20" fillId="0" borderId="0" xfId="0" applyNumberFormat="1" applyFont="1" applyFill="1" applyBorder="1"/>
    <xf numFmtId="1" fontId="18" fillId="0" borderId="29" xfId="0" applyNumberFormat="1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shrinkToFit="1"/>
    </xf>
    <xf numFmtId="1" fontId="18" fillId="0" borderId="29" xfId="0" applyNumberFormat="1" applyFont="1" applyFill="1" applyBorder="1" applyAlignment="1">
      <alignment horizontal="center" vertical="center" shrinkToFi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center" vertical="center" wrapText="1"/>
    </xf>
    <xf numFmtId="170" fontId="18" fillId="0" borderId="36" xfId="7" applyNumberFormat="1" applyFont="1" applyFill="1" applyBorder="1" applyAlignment="1" applyProtection="1">
      <alignment vertical="center"/>
      <protection locked="0"/>
    </xf>
    <xf numFmtId="4" fontId="18" fillId="0" borderId="6" xfId="0" applyNumberFormat="1" applyFont="1" applyFill="1" applyBorder="1" applyAlignment="1">
      <alignment vertical="center"/>
    </xf>
    <xf numFmtId="4" fontId="18" fillId="0" borderId="6" xfId="0" applyNumberFormat="1" applyFont="1" applyFill="1" applyBorder="1" applyAlignment="1">
      <alignment vertical="center" wrapText="1" shrinkToFit="1"/>
    </xf>
    <xf numFmtId="0" fontId="18" fillId="0" borderId="29" xfId="0" applyNumberFormat="1" applyFont="1" applyFill="1" applyBorder="1" applyAlignment="1" applyProtection="1">
      <alignment horizontal="center" vertical="center"/>
    </xf>
    <xf numFmtId="4" fontId="24" fillId="0" borderId="29" xfId="1" applyNumberFormat="1" applyFont="1" applyFill="1" applyBorder="1" applyAlignment="1" applyProtection="1">
      <alignment horizontal="center" vertical="center" wrapText="1"/>
    </xf>
    <xf numFmtId="1" fontId="18" fillId="0" borderId="32" xfId="2" applyNumberFormat="1" applyFont="1" applyFill="1" applyBorder="1" applyAlignment="1" applyProtection="1">
      <alignment horizontal="center" vertical="center"/>
    </xf>
    <xf numFmtId="170" fontId="18" fillId="0" borderId="0" xfId="0" applyNumberFormat="1" applyFont="1" applyFill="1" applyBorder="1" applyAlignment="1">
      <alignment horizontal="center" vertical="center"/>
    </xf>
    <xf numFmtId="2" fontId="18" fillId="0" borderId="28" xfId="2" applyNumberFormat="1" applyFont="1" applyFill="1" applyBorder="1" applyAlignment="1" applyProtection="1">
      <alignment vertical="center"/>
    </xf>
    <xf numFmtId="0" fontId="18" fillId="0" borderId="28" xfId="0" applyNumberFormat="1" applyFont="1" applyFill="1" applyBorder="1" applyAlignment="1" applyProtection="1">
      <alignment horizontal="center" vertical="center"/>
    </xf>
    <xf numFmtId="49" fontId="18" fillId="0" borderId="28" xfId="0" applyNumberFormat="1" applyFont="1" applyFill="1" applyBorder="1" applyAlignment="1" applyProtection="1">
      <alignment vertical="center" wrapText="1"/>
    </xf>
    <xf numFmtId="1" fontId="18" fillId="0" borderId="28" xfId="2" applyNumberFormat="1" applyFont="1" applyFill="1" applyBorder="1" applyAlignment="1" applyProtection="1">
      <alignment horizontal="center" vertical="center"/>
    </xf>
    <xf numFmtId="4" fontId="18" fillId="0" borderId="28" xfId="0" applyNumberFormat="1" applyFont="1" applyFill="1" applyBorder="1" applyAlignment="1" applyProtection="1">
      <alignment vertical="center"/>
    </xf>
    <xf numFmtId="4" fontId="18" fillId="0" borderId="28" xfId="2" applyNumberFormat="1" applyFont="1" applyFill="1" applyBorder="1" applyAlignment="1" applyProtection="1">
      <alignment vertical="center"/>
    </xf>
    <xf numFmtId="0" fontId="18" fillId="0" borderId="15" xfId="0" applyNumberFormat="1" applyFont="1" applyFill="1" applyBorder="1" applyAlignment="1" applyProtection="1">
      <alignment horizontal="center" vertical="center"/>
    </xf>
    <xf numFmtId="49" fontId="18" fillId="0" borderId="22" xfId="0" applyNumberFormat="1" applyFont="1" applyFill="1" applyBorder="1" applyAlignment="1">
      <alignment horizontal="left" wrapText="1"/>
    </xf>
    <xf numFmtId="1" fontId="18" fillId="0" borderId="7" xfId="2" applyNumberFormat="1" applyFont="1" applyFill="1" applyBorder="1" applyAlignment="1" applyProtection="1">
      <alignment horizontal="center" vertical="center"/>
    </xf>
    <xf numFmtId="4" fontId="18" fillId="0" borderId="22" xfId="0" applyNumberFormat="1" applyFont="1" applyFill="1" applyBorder="1" applyAlignment="1">
      <alignment horizontal="center" vertical="center"/>
    </xf>
    <xf numFmtId="4" fontId="18" fillId="0" borderId="7" xfId="5" applyNumberFormat="1" applyFont="1" applyFill="1" applyBorder="1" applyAlignment="1" applyProtection="1">
      <alignment vertical="center"/>
    </xf>
    <xf numFmtId="0" fontId="18" fillId="0" borderId="6" xfId="0" applyNumberFormat="1" applyFont="1" applyFill="1" applyBorder="1" applyAlignment="1" applyProtection="1">
      <alignment horizontal="center" vertical="center"/>
    </xf>
    <xf numFmtId="49" fontId="18" fillId="0" borderId="10" xfId="0" applyNumberFormat="1" applyFont="1" applyFill="1" applyBorder="1" applyAlignment="1">
      <alignment vertical="center" wrapText="1"/>
    </xf>
    <xf numFmtId="49" fontId="18" fillId="0" borderId="10" xfId="0" applyNumberFormat="1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2" xfId="2" applyNumberFormat="1" applyFont="1" applyFill="1" applyBorder="1" applyAlignment="1" applyProtection="1">
      <alignment vertical="center"/>
    </xf>
    <xf numFmtId="49" fontId="18" fillId="0" borderId="12" xfId="0" applyNumberFormat="1" applyFont="1" applyFill="1" applyBorder="1" applyAlignment="1">
      <alignment vertical="center" wrapText="1"/>
    </xf>
    <xf numFmtId="1" fontId="18" fillId="0" borderId="2" xfId="2" applyNumberFormat="1" applyFont="1" applyFill="1" applyBorder="1" applyAlignment="1" applyProtection="1">
      <alignment horizontal="center" vertical="center"/>
    </xf>
    <xf numFmtId="170" fontId="18" fillId="0" borderId="10" xfId="0" applyNumberFormat="1" applyFont="1" applyFill="1" applyBorder="1" applyAlignment="1">
      <alignment horizontal="center" vertical="center"/>
    </xf>
    <xf numFmtId="2" fontId="18" fillId="0" borderId="2" xfId="2" applyNumberFormat="1" applyFont="1" applyFill="1" applyBorder="1" applyAlignment="1" applyProtection="1">
      <alignment vertical="center"/>
    </xf>
    <xf numFmtId="0" fontId="18" fillId="0" borderId="2" xfId="0" applyFont="1" applyFill="1" applyBorder="1" applyAlignment="1" applyProtection="1">
      <alignment horizontal="center" vertical="center"/>
    </xf>
    <xf numFmtId="0" fontId="24" fillId="0" borderId="2" xfId="1" applyFont="1" applyFill="1" applyBorder="1" applyAlignment="1" applyProtection="1">
      <alignment horizontal="center" vertical="center" wrapText="1"/>
    </xf>
    <xf numFmtId="170" fontId="18" fillId="0" borderId="8" xfId="2" applyNumberFormat="1" applyFont="1" applyFill="1" applyBorder="1" applyAlignment="1" applyProtection="1">
      <alignment horizontal="center" vertical="center"/>
    </xf>
    <xf numFmtId="4" fontId="18" fillId="0" borderId="2" xfId="0" applyNumberFormat="1" applyFont="1" applyFill="1" applyBorder="1" applyAlignment="1" applyProtection="1">
      <alignment horizontal="right" vertical="center" shrinkToFit="1"/>
    </xf>
    <xf numFmtId="0" fontId="18" fillId="0" borderId="2" xfId="0" applyFont="1" applyFill="1" applyBorder="1"/>
    <xf numFmtId="4" fontId="18" fillId="0" borderId="13" xfId="0" applyNumberFormat="1" applyFont="1" applyFill="1" applyBorder="1" applyAlignment="1">
      <alignment horizontal="center" vertical="center"/>
    </xf>
    <xf numFmtId="170" fontId="18" fillId="0" borderId="10" xfId="2" applyNumberFormat="1" applyFont="1" applyFill="1" applyBorder="1" applyAlignment="1" applyProtection="1">
      <alignment horizontal="center" vertical="center"/>
      <protection locked="0"/>
    </xf>
    <xf numFmtId="2" fontId="18" fillId="0" borderId="10" xfId="2" applyNumberFormat="1" applyFont="1" applyFill="1" applyBorder="1" applyAlignment="1" applyProtection="1">
      <alignment horizontal="center" vertical="center"/>
      <protection locked="0"/>
    </xf>
    <xf numFmtId="2" fontId="18" fillId="0" borderId="2" xfId="2" applyNumberFormat="1" applyFont="1" applyFill="1" applyBorder="1" applyAlignment="1" applyProtection="1">
      <alignment horizontal="center" vertical="center"/>
      <protection locked="0"/>
    </xf>
    <xf numFmtId="4" fontId="18" fillId="0" borderId="2" xfId="0" applyNumberFormat="1" applyFont="1" applyFill="1" applyBorder="1" applyAlignment="1">
      <alignment horizontal="center" vertical="center" wrapText="1" shrinkToFit="1"/>
    </xf>
    <xf numFmtId="0" fontId="23" fillId="0" borderId="0" xfId="0" applyFont="1" applyFill="1"/>
    <xf numFmtId="0" fontId="21" fillId="0" borderId="0" xfId="0" applyFont="1" applyFill="1" applyAlignment="1">
      <alignment vertical="center"/>
    </xf>
    <xf numFmtId="0" fontId="32" fillId="0" borderId="0" xfId="13" applyFont="1" applyFill="1" applyAlignment="1">
      <alignment vertical="center"/>
    </xf>
    <xf numFmtId="0" fontId="19" fillId="0" borderId="0" xfId="0" applyFont="1" applyFill="1"/>
    <xf numFmtId="0" fontId="32" fillId="0" borderId="0" xfId="13" applyFont="1" applyFill="1"/>
    <xf numFmtId="1" fontId="18" fillId="0" borderId="8" xfId="0" applyNumberFormat="1" applyFont="1" applyFill="1" applyBorder="1" applyAlignment="1" applyProtection="1">
      <alignment horizontal="center" vertical="center"/>
    </xf>
    <xf numFmtId="1" fontId="18" fillId="0" borderId="8" xfId="0" applyNumberFormat="1" applyFont="1" applyFill="1" applyBorder="1" applyAlignment="1" applyProtection="1">
      <alignment horizontal="center" vertical="center" wrapText="1"/>
    </xf>
    <xf numFmtId="1" fontId="18" fillId="0" borderId="8" xfId="0" applyNumberFormat="1" applyFont="1" applyFill="1" applyBorder="1" applyAlignment="1" applyProtection="1">
      <alignment horizontal="center" vertical="center" shrinkToFit="1"/>
    </xf>
    <xf numFmtId="0" fontId="18" fillId="0" borderId="7" xfId="0" applyFont="1" applyFill="1" applyBorder="1" applyAlignment="1" applyProtection="1">
      <alignment horizontal="center" vertical="center"/>
    </xf>
    <xf numFmtId="1" fontId="23" fillId="0" borderId="11" xfId="2" applyNumberFormat="1" applyFont="1" applyFill="1" applyBorder="1" applyAlignment="1" applyProtection="1">
      <alignment horizontal="center" vertical="center" wrapText="1"/>
    </xf>
    <xf numFmtId="1" fontId="18" fillId="0" borderId="11" xfId="2" applyNumberFormat="1" applyFont="1" applyFill="1" applyBorder="1" applyAlignment="1" applyProtection="1">
      <alignment horizontal="center" vertical="center"/>
    </xf>
    <xf numFmtId="170" fontId="18" fillId="0" borderId="11" xfId="2" applyNumberFormat="1" applyFont="1" applyFill="1" applyBorder="1" applyAlignment="1" applyProtection="1">
      <alignment horizontal="center" vertical="center"/>
    </xf>
    <xf numFmtId="2" fontId="18" fillId="0" borderId="11" xfId="2" applyNumberFormat="1" applyFont="1" applyFill="1" applyBorder="1" applyAlignment="1" applyProtection="1">
      <alignment horizontal="center" vertical="center"/>
    </xf>
    <xf numFmtId="4" fontId="18" fillId="0" borderId="7" xfId="0" applyNumberFormat="1" applyFont="1" applyFill="1" applyBorder="1" applyAlignment="1" applyProtection="1">
      <alignment horizontal="right" vertical="center" shrinkToFit="1"/>
    </xf>
    <xf numFmtId="1" fontId="23" fillId="0" borderId="10" xfId="2" applyNumberFormat="1" applyFont="1" applyFill="1" applyBorder="1" applyAlignment="1" applyProtection="1">
      <alignment horizontal="center" vertical="center" wrapText="1"/>
    </xf>
    <xf numFmtId="1" fontId="18" fillId="0" borderId="10" xfId="2" applyNumberFormat="1" applyFont="1" applyFill="1" applyBorder="1" applyAlignment="1" applyProtection="1">
      <alignment horizontal="center" vertical="center"/>
    </xf>
    <xf numFmtId="2" fontId="18" fillId="0" borderId="10" xfId="2" applyNumberFormat="1" applyFont="1" applyFill="1" applyBorder="1" applyAlignment="1" applyProtection="1">
      <alignment horizontal="center" vertical="center"/>
    </xf>
    <xf numFmtId="1" fontId="18" fillId="0" borderId="10" xfId="2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vertical="center" wrapText="1"/>
    </xf>
    <xf numFmtId="2" fontId="18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2" fontId="18" fillId="0" borderId="2" xfId="2" applyNumberFormat="1" applyFont="1" applyFill="1" applyBorder="1" applyAlignment="1" applyProtection="1">
      <alignment horizontal="center" vertical="center"/>
    </xf>
    <xf numFmtId="0" fontId="18" fillId="0" borderId="2" xfId="0" applyFont="1" applyFill="1" applyBorder="1" applyAlignment="1" applyProtection="1">
      <alignment vertical="center" wrapText="1"/>
    </xf>
    <xf numFmtId="1" fontId="18" fillId="0" borderId="11" xfId="2" applyNumberFormat="1" applyFont="1" applyFill="1" applyBorder="1" applyAlignment="1" applyProtection="1">
      <alignment horizontal="left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/>
    </xf>
    <xf numFmtId="1" fontId="18" fillId="0" borderId="12" xfId="2" applyNumberFormat="1" applyFont="1" applyFill="1" applyBorder="1" applyAlignment="1" applyProtection="1">
      <alignment horizontal="left" vertical="center" wrapText="1"/>
    </xf>
    <xf numFmtId="0" fontId="18" fillId="0" borderId="20" xfId="0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/>
    </xf>
    <xf numFmtId="2" fontId="18" fillId="0" borderId="12" xfId="2" applyNumberFormat="1" applyFont="1" applyFill="1" applyBorder="1" applyAlignment="1" applyProtection="1">
      <alignment horizontal="center" vertical="center"/>
    </xf>
    <xf numFmtId="1" fontId="23" fillId="0" borderId="2" xfId="2" applyNumberFormat="1" applyFont="1" applyFill="1" applyBorder="1" applyAlignment="1" applyProtection="1">
      <alignment horizontal="center" vertical="center" wrapText="1"/>
    </xf>
    <xf numFmtId="170" fontId="18" fillId="0" borderId="2" xfId="2" applyNumberFormat="1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1" fontId="18" fillId="0" borderId="10" xfId="2" applyNumberFormat="1" applyFont="1" applyFill="1" applyBorder="1" applyAlignment="1" applyProtection="1">
      <alignment horizontal="left" vertical="center" wrapText="1"/>
    </xf>
    <xf numFmtId="1" fontId="18" fillId="0" borderId="2" xfId="2" applyNumberFormat="1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>
      <alignment horizontal="left" vertical="justify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justify"/>
    </xf>
    <xf numFmtId="0" fontId="24" fillId="0" borderId="7" xfId="1" applyFont="1" applyFill="1" applyBorder="1" applyAlignment="1" applyProtection="1">
      <alignment horizontal="center" vertical="center" wrapText="1"/>
    </xf>
    <xf numFmtId="1" fontId="23" fillId="0" borderId="22" xfId="2" applyNumberFormat="1" applyFont="1" applyFill="1" applyBorder="1" applyAlignment="1" applyProtection="1">
      <alignment horizontal="center" vertical="center" wrapText="1"/>
    </xf>
    <xf numFmtId="1" fontId="18" fillId="0" borderId="22" xfId="2" applyNumberFormat="1" applyFont="1" applyFill="1" applyBorder="1" applyAlignment="1" applyProtection="1">
      <alignment horizontal="center" vertical="center"/>
    </xf>
    <xf numFmtId="170" fontId="18" fillId="0" borderId="22" xfId="2" applyNumberFormat="1" applyFont="1" applyFill="1" applyBorder="1" applyAlignment="1" applyProtection="1">
      <alignment horizontal="center" vertical="center"/>
    </xf>
    <xf numFmtId="2" fontId="18" fillId="0" borderId="22" xfId="2" applyNumberFormat="1" applyFont="1" applyFill="1" applyBorder="1" applyAlignment="1" applyProtection="1">
      <alignment horizontal="center" vertical="center"/>
    </xf>
    <xf numFmtId="0" fontId="18" fillId="0" borderId="18" xfId="0" applyFont="1" applyFill="1" applyBorder="1" applyAlignment="1">
      <alignment horizontal="left" vertical="justify" wrapText="1"/>
    </xf>
    <xf numFmtId="2" fontId="18" fillId="0" borderId="18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vertical="justify" wrapText="1"/>
    </xf>
    <xf numFmtId="2" fontId="18" fillId="0" borderId="21" xfId="0" applyNumberFormat="1" applyFont="1" applyFill="1" applyBorder="1" applyAlignment="1">
      <alignment horizontal="center" vertical="center"/>
    </xf>
    <xf numFmtId="2" fontId="18" fillId="0" borderId="24" xfId="2" applyNumberFormat="1" applyFont="1" applyFill="1" applyBorder="1" applyAlignment="1" applyProtection="1">
      <alignment horizontal="center" vertical="center"/>
    </xf>
    <xf numFmtId="2" fontId="18" fillId="0" borderId="18" xfId="2" applyNumberFormat="1" applyFont="1" applyFill="1" applyBorder="1" applyAlignment="1" applyProtection="1">
      <alignment horizontal="center" vertical="center"/>
    </xf>
    <xf numFmtId="0" fontId="18" fillId="0" borderId="2" xfId="0" applyFont="1" applyFill="1" applyBorder="1" applyAlignment="1">
      <alignment horizontal="left" wrapText="1"/>
    </xf>
    <xf numFmtId="0" fontId="24" fillId="0" borderId="28" xfId="1" applyFont="1" applyFill="1" applyBorder="1" applyAlignment="1" applyProtection="1">
      <alignment horizontal="center" vertical="center" wrapText="1"/>
    </xf>
    <xf numFmtId="1" fontId="18" fillId="0" borderId="28" xfId="2" applyNumberFormat="1" applyFont="1" applyFill="1" applyBorder="1" applyAlignment="1" applyProtection="1">
      <alignment horizontal="left" vertical="center" wrapText="1"/>
    </xf>
    <xf numFmtId="2" fontId="18" fillId="0" borderId="28" xfId="0" applyNumberFormat="1" applyFont="1" applyFill="1" applyBorder="1" applyAlignment="1">
      <alignment horizontal="center" vertical="center"/>
    </xf>
    <xf numFmtId="2" fontId="18" fillId="0" borderId="28" xfId="2" applyNumberFormat="1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 vertical="center"/>
    </xf>
    <xf numFmtId="0" fontId="24" fillId="0" borderId="6" xfId="1" applyFont="1" applyFill="1" applyBorder="1" applyAlignment="1">
      <alignment horizontal="center" vertical="center" wrapText="1"/>
    </xf>
    <xf numFmtId="1" fontId="23" fillId="0" borderId="26" xfId="2" applyNumberFormat="1" applyFont="1" applyFill="1" applyBorder="1" applyAlignment="1" applyProtection="1">
      <alignment horizontal="center" vertical="center" wrapText="1"/>
      <protection locked="0"/>
    </xf>
    <xf numFmtId="1" fontId="23" fillId="0" borderId="26" xfId="2" applyNumberFormat="1" applyFont="1" applyFill="1" applyBorder="1" applyAlignment="1" applyProtection="1">
      <alignment horizontal="center" vertical="center"/>
      <protection locked="0"/>
    </xf>
    <xf numFmtId="2" fontId="18" fillId="0" borderId="26" xfId="7" applyNumberFormat="1" applyFont="1" applyFill="1" applyBorder="1" applyAlignment="1" applyProtection="1">
      <alignment horizontal="center" vertical="center"/>
      <protection locked="0"/>
    </xf>
    <xf numFmtId="4" fontId="18" fillId="0" borderId="15" xfId="0" applyNumberFormat="1" applyFont="1" applyFill="1" applyBorder="1" applyAlignment="1">
      <alignment horizontal="right" vertical="center" shrinkToFit="1"/>
    </xf>
    <xf numFmtId="1" fontId="23" fillId="0" borderId="2" xfId="2" applyNumberFormat="1" applyFont="1" applyFill="1" applyBorder="1" applyAlignment="1" applyProtection="1">
      <alignment horizontal="center" vertical="center" wrapText="1"/>
      <protection locked="0"/>
    </xf>
    <xf numFmtId="4" fontId="18" fillId="0" borderId="2" xfId="0" applyNumberFormat="1" applyFont="1" applyFill="1" applyBorder="1" applyAlignment="1">
      <alignment horizontal="center" vertical="center"/>
    </xf>
    <xf numFmtId="2" fontId="18" fillId="0" borderId="2" xfId="7" applyNumberFormat="1" applyFont="1" applyFill="1" applyBorder="1" applyAlignment="1" applyProtection="1">
      <alignment horizontal="center" vertical="center"/>
      <protection locked="0"/>
    </xf>
    <xf numFmtId="164" fontId="18" fillId="0" borderId="2" xfId="3" applyFont="1" applyFill="1" applyBorder="1" applyAlignment="1" applyProtection="1">
      <alignment horizontal="right" vertical="center" wrapText="1"/>
      <protection locked="0"/>
    </xf>
    <xf numFmtId="0" fontId="30" fillId="0" borderId="2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wrapText="1"/>
    </xf>
    <xf numFmtId="1" fontId="18" fillId="0" borderId="7" xfId="2" applyNumberFormat="1" applyFont="1" applyFill="1" applyBorder="1" applyAlignment="1" applyProtection="1">
      <alignment horizontal="right" vertical="center" wrapText="1"/>
      <protection locked="0"/>
    </xf>
    <xf numFmtId="4" fontId="18" fillId="0" borderId="7" xfId="0" applyNumberFormat="1" applyFont="1" applyFill="1" applyBorder="1" applyAlignment="1">
      <alignment horizontal="center" vertical="center"/>
    </xf>
    <xf numFmtId="2" fontId="18" fillId="0" borderId="7" xfId="2" applyNumberFormat="1" applyFont="1" applyFill="1" applyBorder="1" applyAlignment="1" applyProtection="1">
      <alignment horizontal="center" vertical="center"/>
      <protection locked="0"/>
    </xf>
    <xf numFmtId="2" fontId="18" fillId="0" borderId="27" xfId="7" applyNumberFormat="1" applyFont="1" applyFill="1" applyBorder="1" applyAlignment="1" applyProtection="1">
      <alignment horizontal="center" vertical="center"/>
      <protection locked="0"/>
    </xf>
    <xf numFmtId="164" fontId="18" fillId="0" borderId="22" xfId="3" applyFont="1" applyFill="1" applyBorder="1" applyAlignment="1" applyProtection="1">
      <alignment horizontal="right" vertical="center" wrapText="1"/>
      <protection locked="0"/>
    </xf>
    <xf numFmtId="1" fontId="23" fillId="0" borderId="31" xfId="2" applyNumberFormat="1" applyFont="1" applyFill="1" applyBorder="1" applyAlignment="1" applyProtection="1">
      <alignment horizontal="center" vertical="center" wrapText="1"/>
    </xf>
    <xf numFmtId="170" fontId="18" fillId="0" borderId="10" xfId="2" applyNumberFormat="1" applyFont="1" applyFill="1" applyBorder="1" applyAlignment="1" applyProtection="1">
      <alignment horizontal="center" vertical="center"/>
    </xf>
    <xf numFmtId="0" fontId="18" fillId="0" borderId="28" xfId="0" applyFont="1" applyFill="1" applyBorder="1" applyAlignment="1" applyProtection="1">
      <alignment horizontal="center" vertical="center"/>
    </xf>
    <xf numFmtId="1" fontId="18" fillId="0" borderId="31" xfId="2" applyNumberFormat="1" applyFont="1" applyFill="1" applyBorder="1" applyAlignment="1" applyProtection="1">
      <alignment horizontal="center" vertical="center"/>
    </xf>
    <xf numFmtId="2" fontId="18" fillId="0" borderId="31" xfId="2" applyNumberFormat="1" applyFont="1" applyFill="1" applyBorder="1" applyAlignment="1" applyProtection="1">
      <alignment horizontal="center" vertical="center"/>
    </xf>
    <xf numFmtId="2" fontId="18" fillId="0" borderId="2" xfId="0" applyNumberFormat="1" applyFont="1" applyFill="1" applyBorder="1" applyAlignment="1" applyProtection="1">
      <alignment horizontal="center"/>
    </xf>
    <xf numFmtId="170" fontId="18" fillId="0" borderId="28" xfId="2" applyNumberFormat="1" applyFont="1" applyFill="1" applyBorder="1" applyAlignment="1" applyProtection="1">
      <alignment horizontal="center" vertical="center"/>
    </xf>
    <xf numFmtId="1" fontId="18" fillId="0" borderId="31" xfId="2" applyNumberFormat="1" applyFont="1" applyFill="1" applyBorder="1" applyAlignment="1" applyProtection="1">
      <alignment horizontal="left" vertical="center" wrapText="1"/>
    </xf>
    <xf numFmtId="1" fontId="23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18" fillId="0" borderId="2" xfId="0" applyNumberFormat="1" applyFont="1" applyFill="1" applyBorder="1" applyAlignment="1">
      <alignment horizontal="right" vertical="center"/>
    </xf>
    <xf numFmtId="2" fontId="18" fillId="0" borderId="2" xfId="7" applyNumberFormat="1" applyFont="1" applyFill="1" applyBorder="1" applyAlignment="1" applyProtection="1">
      <alignment horizontal="right" vertical="center"/>
      <protection locked="0"/>
    </xf>
    <xf numFmtId="0" fontId="24" fillId="0" borderId="28" xfId="1" applyFont="1" applyFill="1" applyBorder="1" applyAlignment="1">
      <alignment horizontal="center" vertical="center" wrapText="1"/>
    </xf>
    <xf numFmtId="1" fontId="23" fillId="0" borderId="28" xfId="7" applyNumberFormat="1" applyFont="1" applyFill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Fill="1" applyBorder="1" applyAlignment="1">
      <alignment horizontal="center" vertical="center"/>
    </xf>
    <xf numFmtId="4" fontId="18" fillId="0" borderId="28" xfId="0" applyNumberFormat="1" applyFont="1" applyFill="1" applyBorder="1" applyAlignment="1">
      <alignment horizontal="right" vertical="center"/>
    </xf>
    <xf numFmtId="2" fontId="18" fillId="0" borderId="28" xfId="2" applyNumberFormat="1" applyFont="1" applyFill="1" applyBorder="1" applyAlignment="1" applyProtection="1">
      <alignment horizontal="right" vertical="center"/>
      <protection locked="0"/>
    </xf>
    <xf numFmtId="4" fontId="18" fillId="0" borderId="28" xfId="10" applyNumberFormat="1" applyFont="1" applyFill="1" applyBorder="1" applyAlignment="1">
      <alignment horizontal="right" vertical="center" shrinkToFit="1"/>
    </xf>
    <xf numFmtId="0" fontId="18" fillId="0" borderId="6" xfId="0" applyFont="1" applyFill="1" applyBorder="1" applyAlignment="1">
      <alignment horizontal="center" vertical="center"/>
    </xf>
    <xf numFmtId="4" fontId="18" fillId="0" borderId="6" xfId="0" applyNumberFormat="1" applyFont="1" applyFill="1" applyBorder="1" applyAlignment="1">
      <alignment horizontal="center" vertical="center" shrinkToFit="1"/>
    </xf>
    <xf numFmtId="1" fontId="18" fillId="0" borderId="28" xfId="0" applyNumberFormat="1" applyFont="1" applyFill="1" applyBorder="1" applyAlignment="1">
      <alignment horizontal="center" vertical="center" wrapText="1"/>
    </xf>
    <xf numFmtId="1" fontId="18" fillId="0" borderId="28" xfId="2" applyNumberFormat="1" applyFont="1" applyFill="1" applyBorder="1" applyAlignment="1" applyProtection="1">
      <alignment horizontal="center" vertical="center"/>
      <protection locked="0"/>
    </xf>
    <xf numFmtId="170" fontId="18" fillId="0" borderId="28" xfId="2" applyNumberFormat="1" applyFont="1" applyFill="1" applyBorder="1" applyAlignment="1" applyProtection="1">
      <alignment horizontal="center" vertical="center"/>
      <protection locked="0"/>
    </xf>
    <xf numFmtId="4" fontId="18" fillId="0" borderId="28" xfId="0" applyNumberFormat="1" applyFont="1" applyFill="1" applyBorder="1" applyAlignment="1">
      <alignment horizontal="right" vertical="center" shrinkToFit="1"/>
    </xf>
    <xf numFmtId="0" fontId="23" fillId="0" borderId="28" xfId="0" applyFont="1" applyFill="1" applyBorder="1" applyAlignment="1">
      <alignment horizontal="center"/>
    </xf>
    <xf numFmtId="1" fontId="23" fillId="0" borderId="28" xfId="7" applyNumberFormat="1" applyFont="1" applyFill="1" applyBorder="1" applyAlignment="1" applyProtection="1">
      <alignment horizontal="center" vertical="center"/>
      <protection locked="0"/>
    </xf>
    <xf numFmtId="1" fontId="23" fillId="0" borderId="28" xfId="7" applyNumberFormat="1" applyFont="1" applyFill="1" applyBorder="1" applyAlignment="1" applyProtection="1">
      <alignment horizontal="right" vertical="center"/>
      <protection locked="0"/>
    </xf>
    <xf numFmtId="0" fontId="23" fillId="0" borderId="28" xfId="1" applyFont="1" applyFill="1" applyBorder="1" applyAlignment="1">
      <alignment horizontal="center" vertical="center" wrapText="1"/>
    </xf>
    <xf numFmtId="4" fontId="23" fillId="0" borderId="28" xfId="0" applyNumberFormat="1" applyFont="1" applyFill="1" applyBorder="1" applyAlignment="1">
      <alignment horizontal="center" vertical="center" wrapText="1"/>
    </xf>
    <xf numFmtId="0" fontId="18" fillId="0" borderId="28" xfId="7" applyFont="1" applyFill="1" applyBorder="1" applyAlignment="1" applyProtection="1">
      <alignment horizontal="center" vertical="center"/>
    </xf>
    <xf numFmtId="171" fontId="18" fillId="0" borderId="28" xfId="0" applyNumberFormat="1" applyFont="1" applyFill="1" applyBorder="1" applyAlignment="1">
      <alignment horizontal="center" vertical="center" wrapText="1"/>
    </xf>
    <xf numFmtId="0" fontId="18" fillId="0" borderId="28" xfId="0" applyNumberFormat="1" applyFont="1" applyFill="1" applyBorder="1" applyAlignment="1">
      <alignment horizontal="left" vertical="center" wrapText="1"/>
    </xf>
    <xf numFmtId="0" fontId="18" fillId="0" borderId="28" xfId="0" applyFont="1" applyFill="1" applyBorder="1" applyAlignment="1">
      <alignment horizontal="left" vertical="center" wrapText="1"/>
    </xf>
    <xf numFmtId="172" fontId="18" fillId="0" borderId="7" xfId="0" applyNumberFormat="1" applyFont="1" applyFill="1" applyBorder="1" applyAlignment="1">
      <alignment horizontal="center" vertical="center" wrapText="1"/>
    </xf>
    <xf numFmtId="4" fontId="18" fillId="0" borderId="28" xfId="0" applyNumberFormat="1" applyFont="1" applyFill="1" applyBorder="1" applyAlignment="1" applyProtection="1">
      <alignment horizontal="center" vertical="center"/>
    </xf>
    <xf numFmtId="173" fontId="18" fillId="0" borderId="28" xfId="0" applyNumberFormat="1" applyFont="1" applyFill="1" applyBorder="1" applyAlignment="1">
      <alignment horizontal="center" vertical="center"/>
    </xf>
    <xf numFmtId="0" fontId="18" fillId="0" borderId="28" xfId="4" applyFont="1" applyFill="1" applyBorder="1" applyAlignment="1">
      <alignment horizontal="left" vertical="center" wrapText="1"/>
    </xf>
    <xf numFmtId="171" fontId="18" fillId="0" borderId="28" xfId="4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vertical="center" wrapText="1"/>
    </xf>
    <xf numFmtId="1" fontId="18" fillId="0" borderId="22" xfId="2" applyNumberFormat="1" applyFont="1" applyFill="1" applyBorder="1" applyAlignment="1" applyProtection="1">
      <alignment horizontal="center" vertical="center"/>
      <protection locked="0"/>
    </xf>
    <xf numFmtId="170" fontId="18" fillId="0" borderId="22" xfId="2" applyNumberFormat="1" applyFont="1" applyFill="1" applyBorder="1" applyAlignment="1" applyProtection="1">
      <alignment horizontal="center" vertical="center"/>
      <protection locked="0"/>
    </xf>
    <xf numFmtId="2" fontId="18" fillId="0" borderId="22" xfId="2" applyNumberFormat="1" applyFont="1" applyFill="1" applyBorder="1" applyAlignment="1" applyProtection="1">
      <alignment horizontal="right" vertical="center"/>
      <protection locked="0"/>
    </xf>
    <xf numFmtId="1" fontId="18" fillId="0" borderId="30" xfId="2" applyNumberFormat="1" applyFont="1" applyFill="1" applyBorder="1" applyAlignment="1" applyProtection="1">
      <alignment horizontal="left" vertical="center" wrapText="1"/>
      <protection locked="0"/>
    </xf>
    <xf numFmtId="1" fontId="18" fillId="0" borderId="30" xfId="2" applyNumberFormat="1" applyFont="1" applyFill="1" applyBorder="1" applyAlignment="1" applyProtection="1">
      <alignment horizontal="center" vertical="center"/>
      <protection locked="0"/>
    </xf>
    <xf numFmtId="2" fontId="18" fillId="0" borderId="30" xfId="2" applyNumberFormat="1" applyFont="1" applyFill="1" applyBorder="1" applyAlignment="1" applyProtection="1">
      <alignment horizontal="right" vertical="center"/>
      <protection locked="0"/>
    </xf>
    <xf numFmtId="4" fontId="18" fillId="0" borderId="2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right" vertical="center" wrapText="1" shrinkToFit="1"/>
    </xf>
    <xf numFmtId="4" fontId="18" fillId="0" borderId="7" xfId="0" applyNumberFormat="1" applyFont="1" applyFill="1" applyBorder="1" applyAlignment="1">
      <alignment horizontal="right" vertical="center" wrapText="1"/>
    </xf>
    <xf numFmtId="3" fontId="23" fillId="0" borderId="0" xfId="0" applyNumberFormat="1" applyFont="1" applyFill="1" applyBorder="1"/>
    <xf numFmtId="0" fontId="23" fillId="0" borderId="2" xfId="0" applyFont="1" applyFill="1" applyBorder="1" applyAlignment="1">
      <alignment horizontal="center"/>
    </xf>
    <xf numFmtId="4" fontId="18" fillId="0" borderId="2" xfId="0" applyNumberFormat="1" applyFont="1" applyFill="1" applyBorder="1" applyAlignment="1">
      <alignment horizontal="right" vertical="center" wrapText="1"/>
    </xf>
    <xf numFmtId="0" fontId="34" fillId="0" borderId="2" xfId="0" applyFont="1" applyFill="1" applyBorder="1" applyAlignment="1">
      <alignment horizontal="center"/>
    </xf>
    <xf numFmtId="1" fontId="23" fillId="0" borderId="11" xfId="2" applyNumberFormat="1" applyFont="1" applyFill="1" applyBorder="1" applyAlignment="1" applyProtection="1">
      <alignment horizontal="center" vertical="center" wrapText="1"/>
      <protection locked="0"/>
    </xf>
    <xf numFmtId="1" fontId="23" fillId="0" borderId="11" xfId="2" applyNumberFormat="1" applyFont="1" applyFill="1" applyBorder="1" applyAlignment="1" applyProtection="1">
      <alignment horizontal="center" vertical="center"/>
      <protection locked="0"/>
    </xf>
    <xf numFmtId="2" fontId="18" fillId="0" borderId="11" xfId="7" applyNumberFormat="1" applyFont="1" applyFill="1" applyBorder="1" applyAlignment="1" applyProtection="1">
      <alignment horizontal="right" vertical="center"/>
      <protection locked="0"/>
    </xf>
    <xf numFmtId="164" fontId="18" fillId="0" borderId="11" xfId="3" applyFont="1" applyFill="1" applyBorder="1" applyAlignment="1" applyProtection="1">
      <alignment horizontal="right" vertical="center" wrapText="1"/>
      <protection locked="0"/>
    </xf>
    <xf numFmtId="0" fontId="35" fillId="0" borderId="2" xfId="1" applyFont="1" applyFill="1" applyBorder="1" applyAlignment="1">
      <alignment horizontal="center" vertical="center" wrapText="1"/>
    </xf>
    <xf numFmtId="2" fontId="18" fillId="0" borderId="18" xfId="2" applyNumberFormat="1" applyFont="1" applyFill="1" applyBorder="1" applyAlignment="1" applyProtection="1">
      <alignment horizontal="center" vertical="center"/>
      <protection locked="0"/>
    </xf>
    <xf numFmtId="173" fontId="18" fillId="0" borderId="18" xfId="0" applyNumberFormat="1" applyFont="1" applyFill="1" applyBorder="1" applyAlignment="1">
      <alignment horizontal="center" vertical="center" wrapText="1"/>
    </xf>
    <xf numFmtId="3" fontId="23" fillId="0" borderId="2" xfId="0" applyNumberFormat="1" applyFont="1" applyFill="1" applyBorder="1"/>
    <xf numFmtId="1" fontId="23" fillId="0" borderId="22" xfId="2" applyNumberFormat="1" applyFont="1" applyFill="1" applyBorder="1" applyAlignment="1" applyProtection="1">
      <alignment horizontal="center" vertical="center"/>
      <protection locked="0"/>
    </xf>
    <xf numFmtId="174" fontId="18" fillId="0" borderId="18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wrapText="1"/>
    </xf>
    <xf numFmtId="4" fontId="18" fillId="0" borderId="2" xfId="0" applyNumberFormat="1" applyFont="1" applyFill="1" applyBorder="1" applyAlignment="1" applyProtection="1">
      <alignment horizontal="center" vertical="center"/>
    </xf>
    <xf numFmtId="0" fontId="18" fillId="0" borderId="2" xfId="0" applyFont="1" applyFill="1" applyBorder="1" applyAlignment="1">
      <alignment horizontal="center" vertical="center" wrapText="1" shrinkToFit="1"/>
    </xf>
    <xf numFmtId="4" fontId="18" fillId="0" borderId="18" xfId="0" applyNumberFormat="1" applyFont="1" applyFill="1" applyBorder="1" applyAlignment="1" applyProtection="1">
      <alignment horizontal="center" vertical="center"/>
    </xf>
    <xf numFmtId="173" fontId="18" fillId="0" borderId="18" xfId="0" applyNumberFormat="1" applyFont="1" applyFill="1" applyBorder="1" applyAlignment="1">
      <alignment horizontal="center" vertical="center"/>
    </xf>
    <xf numFmtId="4" fontId="18" fillId="0" borderId="18" xfId="10" applyNumberFormat="1" applyFont="1" applyFill="1" applyBorder="1" applyAlignment="1">
      <alignment horizontal="right" vertical="center" shrinkToFit="1"/>
    </xf>
    <xf numFmtId="0" fontId="18" fillId="0" borderId="18" xfId="4" applyFont="1" applyFill="1" applyBorder="1" applyAlignment="1">
      <alignment horizontal="left" vertical="center" wrapText="1"/>
    </xf>
    <xf numFmtId="171" fontId="18" fillId="0" borderId="18" xfId="4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top"/>
    </xf>
    <xf numFmtId="0" fontId="22" fillId="0" borderId="0" xfId="0" applyFont="1" applyFill="1" applyAlignment="1">
      <alignment horizontal="center" vertical="top"/>
    </xf>
    <xf numFmtId="0" fontId="18" fillId="0" borderId="0" xfId="0" applyFont="1" applyFill="1" applyAlignment="1">
      <alignment horizontal="left" vertical="center"/>
    </xf>
    <xf numFmtId="0" fontId="18" fillId="0" borderId="2" xfId="0" applyFont="1" applyFill="1" applyBorder="1" applyAlignment="1" applyProtection="1">
      <alignment horizontal="center" vertical="center" wrapText="1"/>
    </xf>
    <xf numFmtId="49" fontId="23" fillId="0" borderId="25" xfId="0" applyNumberFormat="1" applyFont="1" applyFill="1" applyBorder="1" applyAlignment="1">
      <alignment horizontal="center" vertical="center" wrapText="1"/>
    </xf>
    <xf numFmtId="1" fontId="18" fillId="0" borderId="16" xfId="0" applyNumberFormat="1" applyFont="1" applyFill="1" applyBorder="1" applyAlignment="1">
      <alignment horizontal="center" vertical="center" wrapText="1"/>
    </xf>
    <xf numFmtId="1" fontId="18" fillId="0" borderId="14" xfId="0" applyNumberFormat="1" applyFont="1" applyFill="1" applyBorder="1" applyAlignment="1">
      <alignment horizontal="center" vertical="center" wrapText="1"/>
    </xf>
    <xf numFmtId="0" fontId="18" fillId="0" borderId="28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left"/>
    </xf>
    <xf numFmtId="0" fontId="23" fillId="0" borderId="33" xfId="0" applyFont="1" applyFill="1" applyBorder="1" applyAlignment="1">
      <alignment vertical="center"/>
    </xf>
    <xf numFmtId="0" fontId="23" fillId="0" borderId="34" xfId="0" applyFont="1" applyFill="1" applyBorder="1" applyAlignment="1">
      <alignment vertical="center"/>
    </xf>
    <xf numFmtId="0" fontId="23" fillId="0" borderId="32" xfId="0" applyFont="1" applyFill="1" applyBorder="1" applyAlignment="1">
      <alignment vertical="center"/>
    </xf>
    <xf numFmtId="0" fontId="23" fillId="0" borderId="41" xfId="0" applyFont="1" applyFill="1" applyBorder="1" applyAlignment="1">
      <alignment vertical="center"/>
    </xf>
    <xf numFmtId="0" fontId="23" fillId="0" borderId="4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29" xfId="0" applyFont="1" applyFill="1" applyBorder="1" applyAlignment="1">
      <alignment horizontal="left" vertical="center" wrapText="1"/>
    </xf>
    <xf numFmtId="49" fontId="18" fillId="0" borderId="41" xfId="0" applyNumberFormat="1" applyFont="1" applyFill="1" applyBorder="1" applyAlignment="1">
      <alignment horizontal="left" vertical="center" wrapText="1"/>
    </xf>
    <xf numFmtId="49" fontId="23" fillId="0" borderId="41" xfId="0" applyNumberFormat="1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vertical="center" wrapText="1"/>
    </xf>
    <xf numFmtId="49" fontId="23" fillId="0" borderId="29" xfId="0" applyNumberFormat="1" applyFont="1" applyFill="1" applyBorder="1" applyAlignment="1">
      <alignment horizontal="center" vertical="center" wrapText="1"/>
    </xf>
    <xf numFmtId="49" fontId="18" fillId="0" borderId="29" xfId="0" applyNumberFormat="1" applyFont="1" applyFill="1" applyBorder="1" applyAlignment="1">
      <alignment horizontal="left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  <xf numFmtId="0" fontId="24" fillId="0" borderId="41" xfId="1" applyFont="1" applyFill="1" applyBorder="1" applyAlignment="1" applyProtection="1">
      <alignment horizontal="center" vertical="center" wrapText="1"/>
    </xf>
    <xf numFmtId="0" fontId="18" fillId="0" borderId="0" xfId="0" applyFont="1" applyFill="1" applyBorder="1"/>
    <xf numFmtId="1" fontId="23" fillId="0" borderId="0" xfId="2" applyNumberFormat="1" applyFont="1" applyFill="1" applyBorder="1" applyAlignment="1" applyProtection="1">
      <alignment horizontal="center" vertical="center" wrapText="1"/>
    </xf>
    <xf numFmtId="1" fontId="18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1" fontId="18" fillId="0" borderId="6" xfId="0" applyNumberFormat="1" applyFont="1" applyFill="1" applyBorder="1" applyAlignment="1">
      <alignment horizontal="center" vertical="center" wrapText="1"/>
    </xf>
    <xf numFmtId="1" fontId="23" fillId="0" borderId="22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Fill="1" applyBorder="1" applyAlignment="1">
      <alignment vertical="center"/>
    </xf>
    <xf numFmtId="1" fontId="23" fillId="0" borderId="25" xfId="0" applyNumberFormat="1" applyFont="1" applyFill="1" applyBorder="1" applyAlignment="1">
      <alignment horizontal="center" vertical="center" wrapText="1"/>
    </xf>
    <xf numFmtId="49" fontId="23" fillId="0" borderId="4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0" fontId="23" fillId="0" borderId="2" xfId="9" applyFont="1" applyFill="1" applyBorder="1" applyAlignment="1">
      <alignment horizontal="center" wrapText="1"/>
    </xf>
    <xf numFmtId="0" fontId="18" fillId="0" borderId="2" xfId="9" applyFont="1" applyFill="1" applyBorder="1" applyAlignment="1">
      <alignment horizontal="left" wrapText="1"/>
    </xf>
    <xf numFmtId="0" fontId="23" fillId="0" borderId="43" xfId="0" applyFont="1" applyFill="1" applyBorder="1" applyAlignment="1">
      <alignment horizontal="center"/>
    </xf>
    <xf numFmtId="0" fontId="23" fillId="0" borderId="44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left" vertical="center" wrapText="1"/>
    </xf>
    <xf numFmtId="4" fontId="18" fillId="0" borderId="45" xfId="0" applyNumberFormat="1" applyFont="1" applyFill="1" applyBorder="1" applyAlignment="1" applyProtection="1">
      <alignment horizontal="right" vertical="center" wrapText="1"/>
    </xf>
    <xf numFmtId="4" fontId="18" fillId="0" borderId="45" xfId="0" applyNumberFormat="1" applyFont="1" applyFill="1" applyBorder="1" applyAlignment="1">
      <alignment horizontal="right" vertical="center" wrapText="1" shrinkToFit="1"/>
    </xf>
    <xf numFmtId="4" fontId="18" fillId="0" borderId="45" xfId="0" applyNumberFormat="1" applyFont="1" applyFill="1" applyBorder="1" applyAlignment="1">
      <alignment horizontal="left" vertical="center" wrapText="1"/>
    </xf>
    <xf numFmtId="0" fontId="22" fillId="0" borderId="45" xfId="1" applyFont="1" applyFill="1" applyBorder="1" applyAlignment="1">
      <alignment horizontal="center" vertical="center" wrapText="1"/>
    </xf>
    <xf numFmtId="1" fontId="18" fillId="0" borderId="0" xfId="2" applyNumberFormat="1" applyFont="1" applyFill="1" applyBorder="1" applyAlignment="1" applyProtection="1">
      <alignment horizontal="left" vertical="center" wrapText="1"/>
    </xf>
    <xf numFmtId="0" fontId="18" fillId="0" borderId="46" xfId="0" applyFont="1" applyFill="1" applyBorder="1" applyAlignment="1">
      <alignment horizontal="center" vertical="center" wrapText="1"/>
    </xf>
    <xf numFmtId="2" fontId="18" fillId="0" borderId="45" xfId="0" applyNumberFormat="1" applyFont="1" applyFill="1" applyBorder="1" applyAlignment="1">
      <alignment horizontal="center" vertical="center"/>
    </xf>
    <xf numFmtId="2" fontId="18" fillId="0" borderId="45" xfId="2" applyNumberFormat="1" applyFont="1" applyFill="1" applyBorder="1" applyAlignment="1" applyProtection="1">
      <alignment horizontal="center" vertical="center"/>
    </xf>
    <xf numFmtId="0" fontId="36" fillId="0" borderId="45" xfId="0" applyFont="1" applyFill="1" applyBorder="1" applyAlignment="1" applyProtection="1">
      <alignment horizontal="center" vertical="center"/>
    </xf>
    <xf numFmtId="0" fontId="41" fillId="0" borderId="45" xfId="1" applyFont="1" applyFill="1" applyBorder="1" applyAlignment="1" applyProtection="1">
      <alignment horizontal="center" vertical="center" wrapText="1"/>
    </xf>
    <xf numFmtId="0" fontId="42" fillId="0" borderId="45" xfId="0" applyFont="1" applyFill="1" applyBorder="1" applyAlignment="1">
      <alignment horizontal="center"/>
    </xf>
    <xf numFmtId="0" fontId="36" fillId="0" borderId="45" xfId="0" applyFont="1" applyFill="1" applyBorder="1" applyAlignment="1">
      <alignment horizontal="center" vertical="center" wrapText="1"/>
    </xf>
    <xf numFmtId="2" fontId="36" fillId="0" borderId="45" xfId="0" applyNumberFormat="1" applyFont="1" applyFill="1" applyBorder="1" applyAlignment="1">
      <alignment horizontal="center" vertical="center"/>
    </xf>
    <xf numFmtId="2" fontId="36" fillId="0" borderId="45" xfId="2" applyNumberFormat="1" applyFont="1" applyFill="1" applyBorder="1" applyAlignment="1" applyProtection="1">
      <alignment horizontal="center" vertical="center"/>
    </xf>
    <xf numFmtId="4" fontId="36" fillId="0" borderId="7" xfId="0" applyNumberFormat="1" applyFont="1" applyFill="1" applyBorder="1" applyAlignment="1" applyProtection="1">
      <alignment horizontal="right" vertical="center" shrinkToFit="1"/>
    </xf>
    <xf numFmtId="0" fontId="39" fillId="0" borderId="0" xfId="0" applyFont="1" applyFill="1"/>
    <xf numFmtId="0" fontId="37" fillId="0" borderId="45" xfId="1" applyFont="1" applyFill="1" applyBorder="1" applyAlignment="1">
      <alignment horizontal="center" vertical="center" wrapText="1"/>
    </xf>
    <xf numFmtId="0" fontId="36" fillId="0" borderId="45" xfId="0" applyFont="1" applyFill="1" applyBorder="1" applyAlignment="1" applyProtection="1">
      <alignment vertical="center" wrapText="1"/>
    </xf>
    <xf numFmtId="1" fontId="36" fillId="0" borderId="45" xfId="2" applyNumberFormat="1" applyFont="1" applyFill="1" applyBorder="1" applyAlignment="1" applyProtection="1">
      <alignment horizontal="center" vertical="center"/>
    </xf>
    <xf numFmtId="1" fontId="40" fillId="0" borderId="22" xfId="2" applyNumberFormat="1" applyFont="1" applyFill="1" applyBorder="1" applyAlignment="1" applyProtection="1">
      <alignment horizontal="center" vertical="center" wrapText="1"/>
    </xf>
    <xf numFmtId="1" fontId="40" fillId="0" borderId="45" xfId="2" applyNumberFormat="1" applyFont="1" applyFill="1" applyBorder="1" applyAlignment="1" applyProtection="1">
      <alignment horizontal="center" vertical="center" wrapText="1"/>
    </xf>
    <xf numFmtId="4" fontId="36" fillId="0" borderId="45" xfId="0" applyNumberFormat="1" applyFont="1" applyFill="1" applyBorder="1" applyAlignment="1" applyProtection="1">
      <alignment horizontal="right" vertical="center" shrinkToFit="1"/>
    </xf>
    <xf numFmtId="0" fontId="36" fillId="0" borderId="45" xfId="0" applyFont="1" applyFill="1" applyBorder="1" applyAlignment="1">
      <alignment horizontal="left" vertical="center" wrapText="1"/>
    </xf>
    <xf numFmtId="1" fontId="40" fillId="0" borderId="10" xfId="2" applyNumberFormat="1" applyFont="1" applyFill="1" applyBorder="1" applyAlignment="1" applyProtection="1">
      <alignment horizontal="center" vertical="center"/>
    </xf>
    <xf numFmtId="2" fontId="40" fillId="0" borderId="10" xfId="2" applyNumberFormat="1" applyFont="1" applyFill="1" applyBorder="1" applyAlignment="1" applyProtection="1">
      <alignment horizontal="center" vertical="center"/>
    </xf>
    <xf numFmtId="0" fontId="18" fillId="0" borderId="47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2" fontId="18" fillId="0" borderId="45" xfId="7" applyNumberFormat="1" applyFont="1" applyFill="1" applyBorder="1" applyAlignment="1" applyProtection="1">
      <alignment horizontal="right" vertical="center"/>
      <protection locked="0"/>
    </xf>
    <xf numFmtId="4" fontId="18" fillId="0" borderId="45" xfId="0" applyNumberFormat="1" applyFont="1" applyFill="1" applyBorder="1" applyAlignment="1">
      <alignment horizontal="right" vertical="center" shrinkToFit="1"/>
    </xf>
    <xf numFmtId="4" fontId="18" fillId="0" borderId="45" xfId="0" applyNumberFormat="1" applyFont="1" applyFill="1" applyBorder="1" applyAlignment="1">
      <alignment horizontal="center" vertical="center" wrapText="1"/>
    </xf>
    <xf numFmtId="171" fontId="36" fillId="0" borderId="45" xfId="0" applyNumberFormat="1" applyFont="1" applyFill="1" applyBorder="1" applyAlignment="1">
      <alignment horizontal="center" vertical="center" wrapText="1"/>
    </xf>
    <xf numFmtId="172" fontId="36" fillId="0" borderId="7" xfId="0" applyNumberFormat="1" applyFont="1" applyFill="1" applyBorder="1" applyAlignment="1">
      <alignment horizontal="center" vertical="center" wrapText="1"/>
    </xf>
    <xf numFmtId="0" fontId="20" fillId="0" borderId="45" xfId="0" applyFont="1" applyFill="1" applyBorder="1"/>
    <xf numFmtId="0" fontId="5" fillId="0" borderId="45" xfId="0" applyFont="1" applyFill="1" applyBorder="1" applyAlignment="1">
      <alignment horizontal="left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3" fontId="36" fillId="0" borderId="7" xfId="0" applyNumberFormat="1" applyFont="1" applyFill="1" applyBorder="1" applyAlignment="1">
      <alignment horizontal="center" vertical="center" wrapText="1"/>
    </xf>
    <xf numFmtId="0" fontId="39" fillId="0" borderId="45" xfId="0" applyFont="1" applyFill="1" applyBorder="1"/>
    <xf numFmtId="0" fontId="22" fillId="0" borderId="0" xfId="0" applyFont="1" applyFill="1" applyAlignment="1">
      <alignment horizontal="left" vertical="top"/>
    </xf>
    <xf numFmtId="0" fontId="22" fillId="0" borderId="0" xfId="0" applyFont="1" applyFill="1" applyAlignment="1">
      <alignment horizontal="center" vertical="top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/>
    </xf>
    <xf numFmtId="0" fontId="18" fillId="0" borderId="28" xfId="0" applyFont="1" applyFill="1" applyBorder="1" applyAlignment="1">
      <alignment horizontal="center" vertical="center" wrapText="1"/>
    </xf>
    <xf numFmtId="0" fontId="36" fillId="0" borderId="0" xfId="0" applyFont="1" applyFill="1"/>
    <xf numFmtId="4" fontId="36" fillId="0" borderId="45" xfId="0" applyNumberFormat="1" applyFont="1" applyFill="1" applyBorder="1" applyAlignment="1">
      <alignment horizontal="center" vertical="center" wrapText="1"/>
    </xf>
    <xf numFmtId="2" fontId="36" fillId="0" borderId="7" xfId="0" applyNumberFormat="1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49" fontId="5" fillId="0" borderId="46" xfId="0" applyNumberFormat="1" applyFont="1" applyFill="1" applyBorder="1" applyAlignment="1">
      <alignment horizontal="center" vertical="center"/>
    </xf>
    <xf numFmtId="0" fontId="17" fillId="0" borderId="45" xfId="0" applyFont="1" applyFill="1" applyBorder="1"/>
    <xf numFmtId="0" fontId="5" fillId="0" borderId="45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right" vertical="center" shrinkToFit="1"/>
    </xf>
    <xf numFmtId="0" fontId="36" fillId="0" borderId="2" xfId="0" applyFont="1" applyFill="1" applyBorder="1" applyAlignment="1" applyProtection="1">
      <alignment horizontal="center" vertical="center"/>
    </xf>
    <xf numFmtId="0" fontId="43" fillId="0" borderId="2" xfId="1" applyFont="1" applyFill="1" applyBorder="1" applyAlignment="1" applyProtection="1">
      <alignment horizontal="center" vertical="center" wrapText="1"/>
    </xf>
    <xf numFmtId="1" fontId="40" fillId="0" borderId="10" xfId="2" applyNumberFormat="1" applyFont="1" applyFill="1" applyBorder="1" applyAlignment="1" applyProtection="1">
      <alignment horizontal="center" vertical="center" wrapText="1"/>
    </xf>
    <xf numFmtId="1" fontId="36" fillId="0" borderId="10" xfId="2" applyNumberFormat="1" applyFont="1" applyFill="1" applyBorder="1" applyAlignment="1" applyProtection="1">
      <alignment horizontal="center" vertical="center"/>
    </xf>
    <xf numFmtId="2" fontId="36" fillId="0" borderId="10" xfId="2" applyNumberFormat="1" applyFont="1" applyFill="1" applyBorder="1" applyAlignment="1" applyProtection="1">
      <alignment horizontal="center" vertical="center"/>
    </xf>
    <xf numFmtId="4" fontId="36" fillId="0" borderId="2" xfId="0" applyNumberFormat="1" applyFont="1" applyFill="1" applyBorder="1" applyAlignment="1" applyProtection="1">
      <alignment horizontal="right" vertical="center" shrinkToFit="1"/>
    </xf>
    <xf numFmtId="0" fontId="43" fillId="0" borderId="45" xfId="1" applyFont="1" applyFill="1" applyBorder="1" applyAlignment="1" applyProtection="1">
      <alignment horizontal="center" vertical="center" wrapText="1"/>
    </xf>
    <xf numFmtId="1" fontId="40" fillId="0" borderId="31" xfId="2" applyNumberFormat="1" applyFont="1" applyFill="1" applyBorder="1" applyAlignment="1" applyProtection="1">
      <alignment horizontal="center" vertical="center" wrapText="1"/>
    </xf>
    <xf numFmtId="1" fontId="36" fillId="0" borderId="31" xfId="2" applyNumberFormat="1" applyFont="1" applyFill="1" applyBorder="1" applyAlignment="1" applyProtection="1">
      <alignment horizontal="center" vertical="center"/>
    </xf>
    <xf numFmtId="2" fontId="36" fillId="0" borderId="31" xfId="2" applyNumberFormat="1" applyFont="1" applyFill="1" applyBorder="1" applyAlignment="1" applyProtection="1">
      <alignment horizontal="center" vertical="center"/>
    </xf>
    <xf numFmtId="0" fontId="37" fillId="0" borderId="28" xfId="1" applyFont="1" applyFill="1" applyBorder="1" applyAlignment="1">
      <alignment horizontal="center" vertical="center" wrapText="1"/>
    </xf>
    <xf numFmtId="1" fontId="36" fillId="0" borderId="10" xfId="2" applyNumberFormat="1" applyFont="1" applyFill="1" applyBorder="1" applyAlignment="1" applyProtection="1">
      <alignment horizontal="left" vertical="center" wrapText="1"/>
    </xf>
    <xf numFmtId="0" fontId="36" fillId="0" borderId="10" xfId="0" applyFont="1" applyFill="1" applyBorder="1" applyAlignment="1" applyProtection="1">
      <alignment vertical="center" wrapText="1"/>
    </xf>
    <xf numFmtId="1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Fill="1" applyBorder="1" applyAlignment="1" applyProtection="1">
      <alignment vertical="center" wrapText="1"/>
    </xf>
    <xf numFmtId="2" fontId="36" fillId="0" borderId="2" xfId="2" applyNumberFormat="1" applyFont="1" applyFill="1" applyBorder="1" applyAlignment="1" applyProtection="1">
      <alignment horizontal="center" vertical="center"/>
    </xf>
    <xf numFmtId="1" fontId="36" fillId="0" borderId="11" xfId="2" applyNumberFormat="1" applyFont="1" applyFill="1" applyBorder="1" applyAlignment="1" applyProtection="1">
      <alignment horizontal="left" vertical="center" wrapText="1"/>
    </xf>
    <xf numFmtId="2" fontId="36" fillId="0" borderId="11" xfId="2" applyNumberFormat="1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/>
    </xf>
    <xf numFmtId="1" fontId="36" fillId="0" borderId="12" xfId="2" applyNumberFormat="1" applyFont="1" applyFill="1" applyBorder="1" applyAlignment="1" applyProtection="1">
      <alignment horizontal="left" vertical="center" wrapText="1"/>
    </xf>
    <xf numFmtId="1" fontId="36" fillId="0" borderId="6" xfId="0" applyNumberFormat="1" applyFont="1" applyFill="1" applyBorder="1" applyAlignment="1">
      <alignment horizontal="center" vertical="center"/>
    </xf>
    <xf numFmtId="2" fontId="36" fillId="0" borderId="12" xfId="2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/>
    </xf>
    <xf numFmtId="1" fontId="36" fillId="0" borderId="2" xfId="2" applyNumberFormat="1" applyFont="1" applyFill="1" applyBorder="1" applyAlignment="1" applyProtection="1">
      <alignment horizontal="left" vertical="center" wrapText="1"/>
    </xf>
    <xf numFmtId="0" fontId="22" fillId="0" borderId="0" xfId="0" applyFont="1" applyFill="1" applyAlignment="1">
      <alignment horizontal="left" vertical="top"/>
    </xf>
    <xf numFmtId="0" fontId="22" fillId="0" borderId="0" xfId="0" applyFont="1" applyFill="1" applyAlignment="1">
      <alignment horizontal="center" vertical="top"/>
    </xf>
    <xf numFmtId="0" fontId="18" fillId="0" borderId="0" xfId="0" applyFont="1" applyFill="1" applyAlignment="1">
      <alignment horizontal="left" vertical="center"/>
    </xf>
    <xf numFmtId="0" fontId="18" fillId="0" borderId="28" xfId="0" applyFont="1" applyFill="1" applyBorder="1" applyAlignment="1" applyProtection="1">
      <alignment horizontal="center" vertical="center" wrapText="1"/>
    </xf>
    <xf numFmtId="0" fontId="23" fillId="0" borderId="34" xfId="0" applyFont="1" applyFill="1" applyBorder="1" applyAlignment="1">
      <alignment horizontal="right" vertical="center"/>
    </xf>
    <xf numFmtId="0" fontId="18" fillId="0" borderId="0" xfId="0" applyFont="1" applyFill="1" applyAlignment="1">
      <alignment horizontal="left"/>
    </xf>
    <xf numFmtId="0" fontId="5" fillId="0" borderId="3" xfId="0" applyNumberFormat="1" applyFont="1" applyFill="1" applyBorder="1" applyAlignment="1">
      <alignment horizontal="left" vertical="center" wrapText="1" indent="3"/>
    </xf>
    <xf numFmtId="0" fontId="5" fillId="0" borderId="5" xfId="0" applyNumberFormat="1" applyFont="1" applyFill="1" applyBorder="1" applyAlignment="1">
      <alignment horizontal="left" vertical="center" wrapText="1" indent="3"/>
    </xf>
    <xf numFmtId="0" fontId="3" fillId="0" borderId="3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Fill="1" applyBorder="1" applyAlignment="1">
      <alignment horizontal="righ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vertical="center"/>
    </xf>
    <xf numFmtId="0" fontId="5" fillId="0" borderId="3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right" vertical="center" wrapText="1"/>
    </xf>
    <xf numFmtId="0" fontId="3" fillId="0" borderId="4" xfId="0" applyNumberFormat="1" applyFont="1" applyFill="1" applyBorder="1" applyAlignment="1">
      <alignment horizontal="right" vertical="center" wrapText="1"/>
    </xf>
    <xf numFmtId="0" fontId="5" fillId="0" borderId="33" xfId="0" applyNumberFormat="1" applyFont="1" applyFill="1" applyBorder="1" applyAlignment="1">
      <alignment horizontal="right" vertical="center" wrapText="1"/>
    </xf>
    <xf numFmtId="0" fontId="5" fillId="0" borderId="34" xfId="0" applyNumberFormat="1" applyFont="1" applyFill="1" applyBorder="1" applyAlignment="1">
      <alignment horizontal="right" vertical="center" wrapText="1"/>
    </xf>
    <xf numFmtId="0" fontId="5" fillId="0" borderId="32" xfId="0" applyNumberFormat="1" applyFont="1" applyFill="1" applyBorder="1" applyAlignment="1">
      <alignment horizontal="right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9" fillId="0" borderId="3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right" vertical="center" wrapText="1"/>
    </xf>
    <xf numFmtId="0" fontId="14" fillId="0" borderId="4" xfId="0" applyNumberFormat="1" applyFont="1" applyFill="1" applyBorder="1" applyAlignment="1">
      <alignment horizontal="right" vertical="center" wrapText="1"/>
    </xf>
    <xf numFmtId="0" fontId="14" fillId="0" borderId="5" xfId="0" applyNumberFormat="1" applyFont="1" applyFill="1" applyBorder="1" applyAlignment="1">
      <alignment horizontal="right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horizontal="left"/>
    </xf>
    <xf numFmtId="0" fontId="20" fillId="0" borderId="1" xfId="0" applyFont="1" applyFill="1" applyBorder="1" applyAlignment="1">
      <alignment horizontal="left" vertical="center"/>
    </xf>
    <xf numFmtId="0" fontId="20" fillId="0" borderId="35" xfId="0" applyFont="1" applyFill="1" applyBorder="1" applyAlignment="1">
      <alignment horizontal="left" vertical="center"/>
    </xf>
    <xf numFmtId="0" fontId="22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35" xfId="0" applyFont="1" applyFill="1" applyBorder="1" applyAlignment="1">
      <alignment horizontal="center"/>
    </xf>
    <xf numFmtId="0" fontId="22" fillId="0" borderId="0" xfId="0" applyFont="1" applyFill="1" applyAlignment="1">
      <alignment horizontal="center" vertical="top"/>
    </xf>
    <xf numFmtId="167" fontId="18" fillId="0" borderId="0" xfId="0" applyNumberFormat="1" applyFont="1" applyFill="1" applyAlignment="1">
      <alignment horizontal="left" vertical="center" shrinkToFit="1"/>
    </xf>
    <xf numFmtId="166" fontId="18" fillId="0" borderId="0" xfId="0" applyNumberFormat="1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23" fillId="0" borderId="33" xfId="0" applyFont="1" applyFill="1" applyBorder="1" applyAlignment="1">
      <alignment horizontal="right" vertical="center"/>
    </xf>
    <xf numFmtId="0" fontId="23" fillId="0" borderId="34" xfId="0" applyFont="1" applyFill="1" applyBorder="1" applyAlignment="1">
      <alignment horizontal="right" vertical="center"/>
    </xf>
    <xf numFmtId="0" fontId="23" fillId="0" borderId="4" xfId="0" applyFont="1" applyFill="1" applyBorder="1" applyAlignment="1">
      <alignment horizontal="right" vertical="center"/>
    </xf>
    <xf numFmtId="0" fontId="18" fillId="0" borderId="2" xfId="0" applyFont="1" applyFill="1" applyBorder="1" applyAlignment="1" applyProtection="1">
      <alignment horizontal="center" vertical="center" wrapText="1"/>
    </xf>
    <xf numFmtId="0" fontId="23" fillId="0" borderId="3" xfId="0" applyFont="1" applyFill="1" applyBorder="1" applyAlignment="1">
      <alignment horizontal="right" vertical="center"/>
    </xf>
    <xf numFmtId="1" fontId="18" fillId="0" borderId="16" xfId="0" applyNumberFormat="1" applyFont="1" applyFill="1" applyBorder="1" applyAlignment="1">
      <alignment horizontal="center" vertical="center" wrapText="1"/>
    </xf>
    <xf numFmtId="1" fontId="18" fillId="0" borderId="14" xfId="0" applyNumberFormat="1" applyFont="1" applyFill="1" applyBorder="1" applyAlignment="1">
      <alignment horizontal="center" vertical="center" wrapText="1"/>
    </xf>
    <xf numFmtId="49" fontId="23" fillId="0" borderId="33" xfId="0" applyNumberFormat="1" applyFont="1" applyFill="1" applyBorder="1" applyAlignment="1">
      <alignment horizontal="center" vertical="center" wrapText="1"/>
    </xf>
    <xf numFmtId="49" fontId="23" fillId="0" borderId="32" xfId="0" applyNumberFormat="1" applyFont="1" applyFill="1" applyBorder="1" applyAlignment="1">
      <alignment horizontal="center" vertical="center" wrapText="1"/>
    </xf>
    <xf numFmtId="49" fontId="18" fillId="0" borderId="33" xfId="0" applyNumberFormat="1" applyFont="1" applyFill="1" applyBorder="1" applyAlignment="1">
      <alignment horizontal="center" vertical="center" wrapText="1"/>
    </xf>
    <xf numFmtId="49" fontId="18" fillId="0" borderId="32" xfId="0" applyNumberFormat="1" applyFont="1" applyFill="1" applyBorder="1" applyAlignment="1">
      <alignment horizontal="center" vertical="center" wrapText="1"/>
    </xf>
    <xf numFmtId="1" fontId="23" fillId="0" borderId="39" xfId="0" applyNumberFormat="1" applyFont="1" applyFill="1" applyBorder="1" applyAlignment="1">
      <alignment horizontal="center" vertical="center" wrapText="1"/>
    </xf>
    <xf numFmtId="1" fontId="23" fillId="0" borderId="40" xfId="0" applyNumberFormat="1" applyFont="1" applyFill="1" applyBorder="1" applyAlignment="1">
      <alignment horizontal="center" vertical="center" wrapText="1"/>
    </xf>
    <xf numFmtId="49" fontId="23" fillId="0" borderId="37" xfId="0" applyNumberFormat="1" applyFont="1" applyFill="1" applyBorder="1" applyAlignment="1">
      <alignment horizontal="center" vertical="center" wrapText="1"/>
    </xf>
    <xf numFmtId="49" fontId="23" fillId="0" borderId="25" xfId="0" applyNumberFormat="1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 applyProtection="1">
      <alignment horizontal="center" vertical="center" wrapText="1"/>
    </xf>
    <xf numFmtId="0" fontId="18" fillId="0" borderId="37" xfId="0" applyFont="1" applyFill="1" applyBorder="1" applyAlignment="1" applyProtection="1">
      <alignment horizontal="center" vertical="center" wrapText="1"/>
    </xf>
    <xf numFmtId="0" fontId="18" fillId="0" borderId="38" xfId="0" applyFont="1" applyFill="1" applyBorder="1" applyAlignment="1" applyProtection="1">
      <alignment horizontal="center" vertical="center" wrapText="1"/>
    </xf>
    <xf numFmtId="0" fontId="18" fillId="0" borderId="25" xfId="0" applyFont="1" applyFill="1" applyBorder="1" applyAlignment="1" applyProtection="1">
      <alignment horizontal="center" vertical="center" wrapText="1"/>
    </xf>
    <xf numFmtId="49" fontId="23" fillId="0" borderId="39" xfId="0" applyNumberFormat="1" applyFont="1" applyFill="1" applyBorder="1" applyAlignment="1">
      <alignment horizontal="center" vertical="center" wrapText="1"/>
    </xf>
    <xf numFmtId="49" fontId="23" fillId="0" borderId="40" xfId="0" applyNumberFormat="1" applyFont="1" applyFill="1" applyBorder="1" applyAlignment="1">
      <alignment horizontal="center" vertical="center" wrapText="1"/>
    </xf>
    <xf numFmtId="0" fontId="44" fillId="0" borderId="0" xfId="0" applyFont="1" applyFill="1"/>
    <xf numFmtId="0" fontId="45" fillId="0" borderId="0" xfId="0" applyFont="1" applyFill="1"/>
    <xf numFmtId="0" fontId="36" fillId="0" borderId="18" xfId="0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left" vertical="center" wrapText="1"/>
    </xf>
    <xf numFmtId="0" fontId="36" fillId="0" borderId="18" xfId="0" applyFont="1" applyFill="1" applyBorder="1" applyAlignment="1">
      <alignment horizontal="center" vertical="center" wrapText="1"/>
    </xf>
    <xf numFmtId="4" fontId="36" fillId="0" borderId="45" xfId="0" applyNumberFormat="1" applyFont="1" applyFill="1" applyBorder="1" applyAlignment="1">
      <alignment horizontal="right" vertical="center"/>
    </xf>
    <xf numFmtId="2" fontId="36" fillId="0" borderId="0" xfId="7" applyNumberFormat="1" applyFont="1" applyFill="1" applyBorder="1" applyAlignment="1" applyProtection="1">
      <alignment horizontal="right" vertical="center"/>
      <protection locked="0"/>
    </xf>
    <xf numFmtId="4" fontId="36" fillId="0" borderId="45" xfId="0" applyNumberFormat="1" applyFont="1" applyFill="1" applyBorder="1" applyAlignment="1" applyProtection="1">
      <alignment horizontal="right" vertical="center" wrapText="1"/>
    </xf>
    <xf numFmtId="4" fontId="36" fillId="0" borderId="45" xfId="0" applyNumberFormat="1" applyFont="1" applyFill="1" applyBorder="1" applyAlignment="1">
      <alignment horizontal="right" vertical="center" wrapText="1" shrinkToFit="1"/>
    </xf>
    <xf numFmtId="4" fontId="36" fillId="0" borderId="45" xfId="3" applyNumberFormat="1" applyFont="1" applyFill="1" applyBorder="1" applyAlignment="1" applyProtection="1">
      <alignment horizontal="right" vertical="center" wrapText="1"/>
    </xf>
    <xf numFmtId="0" fontId="3" fillId="0" borderId="45" xfId="0" applyFont="1" applyFill="1" applyBorder="1" applyAlignment="1">
      <alignment horizontal="center"/>
    </xf>
    <xf numFmtId="2" fontId="39" fillId="0" borderId="0" xfId="0" applyNumberFormat="1" applyFont="1" applyFill="1" applyAlignment="1">
      <alignment horizontal="center"/>
    </xf>
    <xf numFmtId="0" fontId="20" fillId="0" borderId="45" xfId="0" applyFont="1" applyFill="1" applyBorder="1" applyAlignment="1">
      <alignment horizontal="center"/>
    </xf>
    <xf numFmtId="0" fontId="23" fillId="0" borderId="41" xfId="0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</cellXfs>
  <cellStyles count="16">
    <cellStyle name="Comma" xfId="3" builtinId="3"/>
    <cellStyle name="Excel Built-in Normal" xfId="7"/>
    <cellStyle name="Excel Built-in Normal 1" xfId="2"/>
    <cellStyle name="Hyperlink" xfId="13" builtinId="8"/>
    <cellStyle name="Normal" xfId="0" builtinId="0"/>
    <cellStyle name="Normal 10" xfId="9"/>
    <cellStyle name="Normal 2" xfId="6"/>
    <cellStyle name="Normal 5" xfId="15"/>
    <cellStyle name="Normal_2009-08-20_BKUS_20.korpuss_Tame_PASUT. 2" xfId="10"/>
    <cellStyle name="Normal_2009-29-07 Tame_Cesu cietums_DARBA VARIANTS" xfId="12"/>
    <cellStyle name="Normal_lokalas tames forma2" xfId="1"/>
    <cellStyle name="Parastais 4" xfId="8"/>
    <cellStyle name="Parasts 2" xfId="14"/>
    <cellStyle name="Style 1" xfId="4"/>
    <cellStyle name="Обычный_33. OZOLNIEKU NOVADA DOME_OZO SKOLA_TELPU, GAITENU, KAPNU TELPU REMONTS_TAME_VADIMS_2011_02_25_melnraksts" xfId="11"/>
    <cellStyle name="Обычный_33. OZOLNIEKU NOVADA DOME_OZO SKOLA_TELPU, GAITENU, KAPNU TELPU REMONTS_TAME_VADIMS_2011_02_25_melnraksts_09. ELITE BRAIN_ZIKI_KUTS BUVNIECIBA_TAME_2013_08_01+EL labots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mailto:maris.krumins@nams.arch.lv" TargetMode="External"/><Relationship Id="rId1" Type="http://schemas.openxmlformats.org/officeDocument/2006/relationships/hyperlink" Target="tel:+371%2026%20525%20003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D228"/>
  <sheetViews>
    <sheetView showZeros="0" topLeftCell="A16" zoomScaleNormal="100" workbookViewId="0">
      <selection activeCell="I41" sqref="I41"/>
    </sheetView>
  </sheetViews>
  <sheetFormatPr defaultColWidth="9.140625" defaultRowHeight="15" outlineLevelRow="1" outlineLevelCol="1" x14ac:dyDescent="0.25"/>
  <cols>
    <col min="1" max="1" width="16" style="5" customWidth="1"/>
    <col min="2" max="2" width="47.7109375" style="5" customWidth="1"/>
    <col min="3" max="3" width="7.7109375" style="5" customWidth="1" outlineLevel="1"/>
    <col min="4" max="4" width="20.7109375" style="5" customWidth="1"/>
    <col min="5" max="16384" width="9.140625" style="5"/>
  </cols>
  <sheetData>
    <row r="1" spans="1:4" x14ac:dyDescent="0.25">
      <c r="D1" s="37" t="s">
        <v>19</v>
      </c>
    </row>
    <row r="2" spans="1:4" x14ac:dyDescent="0.25">
      <c r="D2" s="37"/>
    </row>
    <row r="3" spans="1:4" x14ac:dyDescent="0.25">
      <c r="D3" s="38" t="s">
        <v>57</v>
      </c>
    </row>
    <row r="4" spans="1:4" x14ac:dyDescent="0.25">
      <c r="D4" s="39" t="s">
        <v>20</v>
      </c>
    </row>
    <row r="5" spans="1:4" x14ac:dyDescent="0.25">
      <c r="D5" s="80"/>
    </row>
    <row r="7" spans="1:4" x14ac:dyDescent="0.25">
      <c r="D7" s="37" t="s">
        <v>21</v>
      </c>
    </row>
    <row r="8" spans="1:4" x14ac:dyDescent="0.25">
      <c r="D8" s="37"/>
    </row>
    <row r="9" spans="1:4" x14ac:dyDescent="0.25">
      <c r="D9" s="37" t="s">
        <v>112</v>
      </c>
    </row>
    <row r="10" spans="1:4" x14ac:dyDescent="0.25">
      <c r="D10" s="37"/>
    </row>
    <row r="11" spans="1:4" x14ac:dyDescent="0.25">
      <c r="D11" s="37"/>
    </row>
    <row r="12" spans="1:4" ht="20.25" x14ac:dyDescent="0.3">
      <c r="A12" s="545" t="s">
        <v>399</v>
      </c>
      <c r="B12" s="545"/>
      <c r="C12" s="545"/>
      <c r="D12" s="545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 t="s">
        <v>1</v>
      </c>
      <c r="B16" s="546" t="str">
        <f>KOPS2!C12</f>
        <v>Jauna skolas ēka Ādažos II.kārta</v>
      </c>
      <c r="C16" s="546"/>
      <c r="D16" s="546"/>
    </row>
    <row r="17" spans="1:4" x14ac:dyDescent="0.25">
      <c r="A17" s="1" t="s">
        <v>400</v>
      </c>
      <c r="B17" s="546" t="str">
        <f>KOPS2!C14</f>
        <v>Attekas iela 16, Ādaži, Ādažu novads</v>
      </c>
      <c r="C17" s="546"/>
      <c r="D17" s="546"/>
    </row>
    <row r="18" spans="1:4" x14ac:dyDescent="0.25">
      <c r="A18" s="1" t="s">
        <v>4</v>
      </c>
      <c r="B18" s="546" t="str">
        <f>KOPS2!C15</f>
        <v>16-26</v>
      </c>
      <c r="C18" s="546"/>
      <c r="D18" s="546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43" t="str">
        <f>KOPS2!F21</f>
        <v>Tāme sastādīta 2017.gada 29. septembrī</v>
      </c>
    </row>
    <row r="23" spans="1:4" ht="25.5" x14ac:dyDescent="0.25">
      <c r="A23" s="82" t="s">
        <v>5</v>
      </c>
      <c r="B23" s="82" t="s">
        <v>22</v>
      </c>
      <c r="C23" s="83"/>
      <c r="D23" s="83" t="s">
        <v>23</v>
      </c>
    </row>
    <row r="24" spans="1:4" ht="15.75" thickBot="1" x14ac:dyDescent="0.3">
      <c r="A24" s="25"/>
      <c r="B24" s="26"/>
      <c r="C24" s="26"/>
      <c r="D24" s="28"/>
    </row>
    <row r="25" spans="1:4" ht="25.5" customHeight="1" thickTop="1" x14ac:dyDescent="0.25">
      <c r="A25" s="3">
        <f>1</f>
        <v>1</v>
      </c>
      <c r="B25" s="15" t="str">
        <f>KOPT2!B25</f>
        <v>Jauna skolas ēka Ādažos</v>
      </c>
      <c r="C25" s="6" t="str">
        <f>KOPT2!C25</f>
        <v>KOPS2</v>
      </c>
      <c r="D25" s="2">
        <f>KOPT2!D25</f>
        <v>0</v>
      </c>
    </row>
    <row r="26" spans="1:4" x14ac:dyDescent="0.25">
      <c r="A26" s="3"/>
      <c r="B26" s="15"/>
      <c r="C26" s="6"/>
      <c r="D26" s="2"/>
    </row>
    <row r="27" spans="1:4" ht="15.75" thickBot="1" x14ac:dyDescent="0.3">
      <c r="A27" s="3"/>
      <c r="B27" s="15"/>
      <c r="C27" s="6"/>
      <c r="D27" s="2"/>
    </row>
    <row r="28" spans="1:4" hidden="1" x14ac:dyDescent="0.25">
      <c r="A28" s="3">
        <f>A27+1</f>
        <v>1</v>
      </c>
      <c r="B28" s="15">
        <f>KOPT2!B27</f>
        <v>0</v>
      </c>
      <c r="C28" s="6"/>
      <c r="D28" s="2">
        <f>KOPT2!D27</f>
        <v>0</v>
      </c>
    </row>
    <row r="29" spans="1:4" ht="15.75" hidden="1" thickBot="1" x14ac:dyDescent="0.3">
      <c r="A29" s="3">
        <f>A28+1</f>
        <v>2</v>
      </c>
      <c r="B29" s="15">
        <f>KOPT2!B28</f>
        <v>0</v>
      </c>
      <c r="C29" s="6"/>
      <c r="D29" s="2">
        <f>KOPT2!D28</f>
        <v>0</v>
      </c>
    </row>
    <row r="30" spans="1:4" ht="15.75" thickTop="1" x14ac:dyDescent="0.25">
      <c r="A30" s="9"/>
      <c r="B30" s="32"/>
      <c r="C30" s="32"/>
      <c r="D30" s="10"/>
    </row>
    <row r="31" spans="1:4" ht="22.5" customHeight="1" x14ac:dyDescent="0.25">
      <c r="A31" s="539" t="s">
        <v>58</v>
      </c>
      <c r="B31" s="540"/>
      <c r="C31" s="75"/>
      <c r="D31" s="8">
        <f>SUM(D25:D30)</f>
        <v>0</v>
      </c>
    </row>
    <row r="32" spans="1:4" x14ac:dyDescent="0.25">
      <c r="A32" s="1"/>
      <c r="B32" s="1"/>
      <c r="C32" s="1"/>
      <c r="D32" s="1"/>
    </row>
    <row r="33" spans="1:4" x14ac:dyDescent="0.25">
      <c r="A33" s="541" t="s">
        <v>464</v>
      </c>
      <c r="B33" s="542"/>
      <c r="C33" s="41">
        <v>0.03</v>
      </c>
      <c r="D33" s="2">
        <f>ROUND(D31*C33,2)</f>
        <v>0</v>
      </c>
    </row>
    <row r="34" spans="1:4" hidden="1" outlineLevel="1" x14ac:dyDescent="0.25">
      <c r="A34" s="543" t="s">
        <v>56</v>
      </c>
      <c r="B34" s="544"/>
      <c r="C34" s="75"/>
      <c r="D34" s="8">
        <f>D31+D33</f>
        <v>0</v>
      </c>
    </row>
    <row r="35" spans="1:4" collapsed="1" x14ac:dyDescent="0.25">
      <c r="A35" s="541" t="s">
        <v>465</v>
      </c>
      <c r="B35" s="542"/>
      <c r="C35" s="41">
        <f>KOPT2!C32</f>
        <v>0.21</v>
      </c>
      <c r="D35" s="2">
        <f>ROUND(D34*C35,2)</f>
        <v>0</v>
      </c>
    </row>
    <row r="36" spans="1:4" ht="23.25" customHeight="1" x14ac:dyDescent="0.25">
      <c r="A36" s="539" t="s">
        <v>24</v>
      </c>
      <c r="B36" s="540"/>
      <c r="C36" s="75"/>
      <c r="D36" s="8">
        <f>D31+D33+D35</f>
        <v>0</v>
      </c>
    </row>
    <row r="37" spans="1:4" outlineLevel="1" x14ac:dyDescent="0.25">
      <c r="A37" s="541" t="s">
        <v>25</v>
      </c>
      <c r="B37" s="542"/>
      <c r="C37" s="76"/>
      <c r="D37" s="2"/>
    </row>
    <row r="38" spans="1:4" outlineLevel="1" x14ac:dyDescent="0.25">
      <c r="A38" s="537" t="s">
        <v>26</v>
      </c>
      <c r="B38" s="538"/>
      <c r="C38" s="72">
        <v>2.5000000000000001E-2</v>
      </c>
      <c r="D38" s="64">
        <f>ROUND(D31*C38,2)</f>
        <v>0</v>
      </c>
    </row>
    <row r="39" spans="1:4" outlineLevel="1" x14ac:dyDescent="0.25">
      <c r="A39" s="537" t="s">
        <v>27</v>
      </c>
      <c r="B39" s="538"/>
      <c r="C39" s="72">
        <v>1.4999999999999999E-2</v>
      </c>
      <c r="D39" s="64">
        <f>ROUND(D31*C39,2)</f>
        <v>0</v>
      </c>
    </row>
    <row r="40" spans="1:4" outlineLevel="1" x14ac:dyDescent="0.25">
      <c r="A40" s="537" t="s">
        <v>28</v>
      </c>
      <c r="B40" s="538"/>
      <c r="C40" s="74"/>
      <c r="D40" s="2">
        <v>0</v>
      </c>
    </row>
    <row r="41" spans="1:4" outlineLevel="1" x14ac:dyDescent="0.25">
      <c r="A41" s="537" t="s">
        <v>29</v>
      </c>
      <c r="B41" s="538"/>
      <c r="C41" s="74"/>
      <c r="D41" s="2">
        <v>0</v>
      </c>
    </row>
    <row r="42" spans="1:4" outlineLevel="1" x14ac:dyDescent="0.25">
      <c r="A42" s="539" t="s">
        <v>9</v>
      </c>
      <c r="B42" s="540"/>
      <c r="C42" s="75"/>
      <c r="D42" s="8">
        <f>D38+D39+D40+D41</f>
        <v>0</v>
      </c>
    </row>
    <row r="43" spans="1:4" x14ac:dyDescent="0.25">
      <c r="A43" s="44"/>
      <c r="B43" s="44"/>
      <c r="C43" s="44"/>
      <c r="D43" s="29"/>
    </row>
    <row r="44" spans="1:4" x14ac:dyDescent="0.25">
      <c r="A44" s="42"/>
      <c r="B44" s="42"/>
      <c r="C44" s="42"/>
      <c r="D44" s="29"/>
    </row>
    <row r="45" spans="1:4" x14ac:dyDescent="0.25">
      <c r="A45" s="1"/>
      <c r="B45" s="1"/>
      <c r="C45" s="1"/>
      <c r="D45" s="1"/>
    </row>
    <row r="46" spans="1:4" x14ac:dyDescent="0.25">
      <c r="A46" s="1" t="s">
        <v>10</v>
      </c>
      <c r="B46" s="78" t="str">
        <f>KOPS2!$B$59</f>
        <v>_________________ Olga  Jasāne /29.09.2017./</v>
      </c>
      <c r="C46" s="78"/>
    </row>
    <row r="47" spans="1:4" x14ac:dyDescent="0.25">
      <c r="A47" s="1"/>
      <c r="B47" s="79" t="s">
        <v>13</v>
      </c>
      <c r="C47" s="79"/>
      <c r="D47" s="1"/>
    </row>
    <row r="48" spans="1:4" x14ac:dyDescent="0.25">
      <c r="A48" s="1"/>
      <c r="B48" s="80"/>
      <c r="C48" s="80"/>
      <c r="D48" s="1"/>
    </row>
    <row r="49" spans="1:4" x14ac:dyDescent="0.25">
      <c r="A49" s="1" t="s">
        <v>12</v>
      </c>
      <c r="B49" s="78" t="str">
        <f>KOPS2!$B$61</f>
        <v>20-5021</v>
      </c>
      <c r="C49" s="78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 t="s">
        <v>11</v>
      </c>
      <c r="B52" s="78" t="str">
        <f>KOPS2!$F$59</f>
        <v>_________________ Aleksejs Providenko /29.09.2017./</v>
      </c>
      <c r="C52" s="78"/>
      <c r="D52" s="1"/>
    </row>
    <row r="53" spans="1:4" x14ac:dyDescent="0.25">
      <c r="A53" s="1"/>
      <c r="B53" s="79" t="s">
        <v>13</v>
      </c>
      <c r="C53" s="79"/>
      <c r="D53" s="1"/>
    </row>
    <row r="54" spans="1:4" x14ac:dyDescent="0.25">
      <c r="A54" s="1"/>
      <c r="B54" s="80"/>
      <c r="C54" s="80"/>
      <c r="D54" s="1"/>
    </row>
    <row r="55" spans="1:4" x14ac:dyDescent="0.25">
      <c r="A55" s="1" t="s">
        <v>12</v>
      </c>
      <c r="B55" s="78" t="str">
        <f>KOPS2!$F$61</f>
        <v>5-00770</v>
      </c>
      <c r="C55" s="78"/>
      <c r="D55" s="1"/>
    </row>
    <row r="56" spans="1:4" x14ac:dyDescent="0.25">
      <c r="A56" s="1"/>
      <c r="B56" s="1"/>
      <c r="C56" s="1"/>
      <c r="D56" s="1"/>
    </row>
    <row r="57" spans="1:4" hidden="1" x14ac:dyDescent="0.25">
      <c r="A57" s="1"/>
      <c r="B57" s="1"/>
      <c r="C57" s="1"/>
      <c r="D57" s="1"/>
    </row>
    <row r="58" spans="1:4" hidden="1" x14ac:dyDescent="0.25">
      <c r="A58" s="1" t="s">
        <v>30</v>
      </c>
      <c r="B58" s="45"/>
      <c r="C58" s="46"/>
      <c r="D58" s="1"/>
    </row>
    <row r="59" spans="1:4" hidden="1" x14ac:dyDescent="0.25">
      <c r="A59" s="1"/>
      <c r="B59" s="79" t="s">
        <v>13</v>
      </c>
      <c r="C59" s="79"/>
      <c r="D59" s="1"/>
    </row>
    <row r="60" spans="1:4" hidden="1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</sheetData>
  <mergeCells count="15">
    <mergeCell ref="A12:D12"/>
    <mergeCell ref="B17:D17"/>
    <mergeCell ref="B18:D18"/>
    <mergeCell ref="A39:B39"/>
    <mergeCell ref="B16:D16"/>
    <mergeCell ref="A40:B40"/>
    <mergeCell ref="A41:B41"/>
    <mergeCell ref="A42:B42"/>
    <mergeCell ref="A31:B31"/>
    <mergeCell ref="A35:B35"/>
    <mergeCell ref="A33:B33"/>
    <mergeCell ref="A36:B36"/>
    <mergeCell ref="A37:B37"/>
    <mergeCell ref="A38:B38"/>
    <mergeCell ref="A34:B34"/>
  </mergeCells>
  <pageMargins left="1.1811023622047245" right="0.59055118110236227" top="0.78740157480314965" bottom="0.78740157480314965" header="0.31496062992125984" footer="0.39370078740157483"/>
  <pageSetup paperSize="9" scale="91" fitToHeight="0" orientation="portrait" blackAndWhite="1" r:id="rId1"/>
  <headerFooter>
    <oddFooter>&amp;R&amp;"Times New Roman,Regular"&amp;10&amp;P. lpp. no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74"/>
  <sheetViews>
    <sheetView showZeros="0" topLeftCell="A57" zoomScaleNormal="100" workbookViewId="0">
      <selection activeCell="E75" sqref="E75"/>
    </sheetView>
  </sheetViews>
  <sheetFormatPr defaultColWidth="9.140625" defaultRowHeight="15" outlineLevelRow="1" x14ac:dyDescent="0.25"/>
  <cols>
    <col min="1" max="2" width="8.7109375" style="88" customWidth="1"/>
    <col min="3" max="3" width="46.28515625" style="88" customWidth="1"/>
    <col min="4" max="4" width="14.5703125" style="88" customWidth="1"/>
    <col min="5" max="6" width="9.7109375" style="88" customWidth="1"/>
    <col min="7" max="7" width="15.5703125" style="88" customWidth="1"/>
    <col min="8" max="8" width="13.7109375" style="88" customWidth="1"/>
    <col min="9" max="16384" width="9.140625" style="88"/>
  </cols>
  <sheetData>
    <row r="1" spans="1:8" ht="20.25" x14ac:dyDescent="0.3">
      <c r="A1" s="581" t="str">
        <f>"Lokālā tāme Nr. "&amp;KOPS2!B33</f>
        <v>Lokālā tāme Nr. 1-10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KOPS2!C33</f>
        <v>Iekšējie apdares darbi (griesti, sienas, grīdas)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89"/>
      <c r="D5" s="89"/>
      <c r="E5" s="89"/>
      <c r="F5" s="89"/>
      <c r="G5" s="89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89"/>
      <c r="D10" s="89"/>
      <c r="E10" s="89"/>
      <c r="F10" s="89"/>
      <c r="G10" s="89"/>
    </row>
    <row r="11" spans="1:8" x14ac:dyDescent="0.25">
      <c r="A11" s="89" t="s">
        <v>117</v>
      </c>
      <c r="B11" s="89"/>
      <c r="C11" s="89"/>
      <c r="D11" s="89"/>
      <c r="E11" s="89"/>
      <c r="F11" s="89"/>
      <c r="G11" s="89"/>
    </row>
    <row r="12" spans="1:8" x14ac:dyDescent="0.25">
      <c r="A12" s="577" t="s">
        <v>477</v>
      </c>
      <c r="B12" s="577"/>
      <c r="C12" s="577"/>
      <c r="D12" s="424"/>
      <c r="E12" s="89"/>
      <c r="F12" s="89"/>
      <c r="G12" s="89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24"/>
      <c r="E13" s="89"/>
      <c r="F13" s="89"/>
      <c r="G13" s="89"/>
    </row>
    <row r="15" spans="1:8" ht="15" customHeight="1" x14ac:dyDescent="0.25">
      <c r="A15" s="594" t="s">
        <v>5</v>
      </c>
      <c r="B15" s="594" t="s">
        <v>6</v>
      </c>
      <c r="C15" s="589" t="s">
        <v>396</v>
      </c>
      <c r="D15" s="590" t="s">
        <v>484</v>
      </c>
      <c r="E15" s="589" t="s">
        <v>7</v>
      </c>
      <c r="F15" s="589" t="s">
        <v>8</v>
      </c>
      <c r="G15" s="575" t="s">
        <v>475</v>
      </c>
      <c r="H15" s="575" t="s">
        <v>476</v>
      </c>
    </row>
    <row r="16" spans="1:8" x14ac:dyDescent="0.25">
      <c r="A16" s="594"/>
      <c r="B16" s="594"/>
      <c r="C16" s="589"/>
      <c r="D16" s="576"/>
      <c r="E16" s="589"/>
      <c r="F16" s="589"/>
      <c r="G16" s="576"/>
      <c r="H16" s="576"/>
    </row>
    <row r="17" spans="1:8" ht="15.75" thickBot="1" x14ac:dyDescent="0.3">
      <c r="A17" s="279">
        <v>1</v>
      </c>
      <c r="B17" s="279">
        <v>2</v>
      </c>
      <c r="C17" s="280" t="s">
        <v>60</v>
      </c>
      <c r="D17" s="280"/>
      <c r="E17" s="279" t="s">
        <v>61</v>
      </c>
      <c r="F17" s="281">
        <v>5</v>
      </c>
      <c r="G17" s="281">
        <v>6</v>
      </c>
      <c r="H17" s="281">
        <v>7</v>
      </c>
    </row>
    <row r="18" spans="1:8" ht="15.75" thickTop="1" x14ac:dyDescent="0.25">
      <c r="A18" s="282"/>
      <c r="B18" s="265"/>
      <c r="C18" s="283" t="s">
        <v>315</v>
      </c>
      <c r="D18" s="314"/>
      <c r="E18" s="284"/>
      <c r="F18" s="285"/>
      <c r="G18" s="284"/>
      <c r="H18" s="287"/>
    </row>
    <row r="19" spans="1:8" x14ac:dyDescent="0.25">
      <c r="A19" s="264"/>
      <c r="B19" s="265"/>
      <c r="C19" s="288" t="s">
        <v>314</v>
      </c>
      <c r="D19" s="288"/>
      <c r="E19" s="289"/>
      <c r="F19" s="290"/>
      <c r="G19" s="290"/>
      <c r="H19" s="267">
        <f>ROUND(F19*G19,2)</f>
        <v>0</v>
      </c>
    </row>
    <row r="20" spans="1:8" x14ac:dyDescent="0.25">
      <c r="A20" s="264"/>
      <c r="B20" s="265"/>
      <c r="C20" s="291" t="s">
        <v>309</v>
      </c>
      <c r="D20" s="291"/>
      <c r="E20" s="289"/>
      <c r="F20" s="290"/>
      <c r="G20" s="289"/>
      <c r="H20" s="267">
        <f>ROUND(F20*G20,2)</f>
        <v>0</v>
      </c>
    </row>
    <row r="21" spans="1:8" ht="51" x14ac:dyDescent="0.25">
      <c r="A21" s="264">
        <v>1</v>
      </c>
      <c r="B21" s="113" t="s">
        <v>413</v>
      </c>
      <c r="C21" s="292" t="s">
        <v>308</v>
      </c>
      <c r="D21" s="308" t="s">
        <v>483</v>
      </c>
      <c r="E21" s="289" t="s">
        <v>67</v>
      </c>
      <c r="F21" s="293">
        <v>145.43</v>
      </c>
      <c r="G21" s="290"/>
      <c r="H21" s="267"/>
    </row>
    <row r="22" spans="1:8" x14ac:dyDescent="0.25">
      <c r="A22" s="264"/>
      <c r="B22" s="265"/>
      <c r="C22" s="294" t="s">
        <v>310</v>
      </c>
      <c r="D22" s="419"/>
      <c r="E22" s="295"/>
      <c r="F22" s="293"/>
      <c r="G22" s="296"/>
      <c r="H22" s="267"/>
    </row>
    <row r="23" spans="1:8" ht="51" x14ac:dyDescent="0.25">
      <c r="A23" s="264">
        <f>A21+1</f>
        <v>2</v>
      </c>
      <c r="B23" s="113" t="s">
        <v>413</v>
      </c>
      <c r="C23" s="297" t="s">
        <v>311</v>
      </c>
      <c r="D23" s="308" t="s">
        <v>483</v>
      </c>
      <c r="E23" s="295" t="s">
        <v>67</v>
      </c>
      <c r="F23" s="293">
        <v>12.285</v>
      </c>
      <c r="G23" s="296"/>
      <c r="H23" s="267"/>
    </row>
    <row r="24" spans="1:8" ht="63.75" x14ac:dyDescent="0.25">
      <c r="A24" s="264">
        <f>1+A23</f>
        <v>3</v>
      </c>
      <c r="B24" s="113" t="s">
        <v>413</v>
      </c>
      <c r="C24" s="298" t="s">
        <v>312</v>
      </c>
      <c r="D24" s="308" t="s">
        <v>483</v>
      </c>
      <c r="E24" s="299" t="s">
        <v>67</v>
      </c>
      <c r="F24" s="293">
        <v>35.07</v>
      </c>
      <c r="G24" s="286"/>
      <c r="H24" s="267"/>
    </row>
    <row r="25" spans="1:8" ht="76.5" x14ac:dyDescent="0.25">
      <c r="A25" s="300">
        <f t="shared" ref="A25" si="0">A24+1</f>
        <v>4</v>
      </c>
      <c r="B25" s="113" t="s">
        <v>413</v>
      </c>
      <c r="C25" s="301" t="s">
        <v>313</v>
      </c>
      <c r="D25" s="308" t="s">
        <v>483</v>
      </c>
      <c r="E25" s="302" t="s">
        <v>67</v>
      </c>
      <c r="F25" s="303">
        <v>73.5</v>
      </c>
      <c r="G25" s="304"/>
      <c r="H25" s="267"/>
    </row>
    <row r="26" spans="1:8" x14ac:dyDescent="0.25">
      <c r="A26" s="264"/>
      <c r="B26" s="265"/>
      <c r="C26" s="288" t="s">
        <v>316</v>
      </c>
      <c r="D26" s="441"/>
      <c r="E26" s="295"/>
      <c r="F26" s="293"/>
      <c r="G26" s="296"/>
      <c r="H26" s="267"/>
    </row>
    <row r="27" spans="1:8" x14ac:dyDescent="0.25">
      <c r="A27" s="264"/>
      <c r="B27" s="265"/>
      <c r="C27" s="294" t="s">
        <v>310</v>
      </c>
      <c r="D27" s="419"/>
      <c r="E27" s="295"/>
      <c r="F27" s="293"/>
      <c r="G27" s="296"/>
      <c r="H27" s="267"/>
    </row>
    <row r="28" spans="1:8" ht="51" x14ac:dyDescent="0.25">
      <c r="A28" s="264">
        <f>1+A25</f>
        <v>5</v>
      </c>
      <c r="B28" s="113" t="s">
        <v>413</v>
      </c>
      <c r="C28" s="297" t="s">
        <v>311</v>
      </c>
      <c r="D28" s="308" t="s">
        <v>483</v>
      </c>
      <c r="E28" s="295" t="s">
        <v>67</v>
      </c>
      <c r="F28" s="293">
        <v>18.899999999999999</v>
      </c>
      <c r="G28" s="296"/>
      <c r="H28" s="267"/>
    </row>
    <row r="29" spans="1:8" ht="63.75" x14ac:dyDescent="0.25">
      <c r="A29" s="264">
        <f>1+A28</f>
        <v>6</v>
      </c>
      <c r="B29" s="113" t="s">
        <v>413</v>
      </c>
      <c r="C29" s="298" t="s">
        <v>312</v>
      </c>
      <c r="D29" s="308" t="s">
        <v>483</v>
      </c>
      <c r="E29" s="299" t="s">
        <v>67</v>
      </c>
      <c r="F29" s="293">
        <v>9.4499999999999993</v>
      </c>
      <c r="G29" s="286"/>
      <c r="H29" s="267"/>
    </row>
    <row r="30" spans="1:8" x14ac:dyDescent="0.25">
      <c r="A30" s="264"/>
      <c r="B30" s="265"/>
      <c r="C30" s="305" t="s">
        <v>70</v>
      </c>
      <c r="D30" s="305"/>
      <c r="E30" s="261"/>
      <c r="F30" s="306"/>
      <c r="G30" s="296"/>
      <c r="H30" s="267"/>
    </row>
    <row r="31" spans="1:8" x14ac:dyDescent="0.25">
      <c r="A31" s="264"/>
      <c r="B31" s="265"/>
      <c r="C31" s="288" t="s">
        <v>314</v>
      </c>
      <c r="D31" s="441"/>
      <c r="E31" s="261"/>
      <c r="F31" s="306"/>
      <c r="G31" s="296"/>
      <c r="H31" s="267"/>
    </row>
    <row r="32" spans="1:8" ht="25.5" x14ac:dyDescent="0.25">
      <c r="A32" s="264">
        <f>1+A29</f>
        <v>7</v>
      </c>
      <c r="B32" s="113" t="s">
        <v>413</v>
      </c>
      <c r="C32" s="298" t="s">
        <v>354</v>
      </c>
      <c r="D32" s="308" t="s">
        <v>483</v>
      </c>
      <c r="E32" s="307" t="s">
        <v>67</v>
      </c>
      <c r="F32" s="293">
        <v>108.49</v>
      </c>
      <c r="G32" s="286"/>
      <c r="H32" s="267"/>
    </row>
    <row r="33" spans="1:8" ht="63.75" x14ac:dyDescent="0.25">
      <c r="A33" s="264">
        <f t="shared" ref="A33:A36" si="1">A32+1</f>
        <v>8</v>
      </c>
      <c r="B33" s="113" t="s">
        <v>413</v>
      </c>
      <c r="C33" s="308" t="s">
        <v>347</v>
      </c>
      <c r="D33" s="308" t="s">
        <v>483</v>
      </c>
      <c r="E33" s="307" t="s">
        <v>67</v>
      </c>
      <c r="F33" s="293">
        <v>108.49</v>
      </c>
      <c r="G33" s="290"/>
      <c r="H33" s="267"/>
    </row>
    <row r="34" spans="1:8" ht="51" x14ac:dyDescent="0.25">
      <c r="A34" s="264">
        <f t="shared" si="1"/>
        <v>9</v>
      </c>
      <c r="B34" s="113" t="s">
        <v>413</v>
      </c>
      <c r="C34" s="308" t="s">
        <v>352</v>
      </c>
      <c r="D34" s="308" t="s">
        <v>483</v>
      </c>
      <c r="E34" s="307" t="s">
        <v>67</v>
      </c>
      <c r="F34" s="293">
        <v>1828.25</v>
      </c>
      <c r="G34" s="290"/>
      <c r="H34" s="267"/>
    </row>
    <row r="35" spans="1:8" ht="51" x14ac:dyDescent="0.25">
      <c r="A35" s="264">
        <f t="shared" si="1"/>
        <v>10</v>
      </c>
      <c r="B35" s="113" t="s">
        <v>413</v>
      </c>
      <c r="C35" s="301" t="s">
        <v>355</v>
      </c>
      <c r="D35" s="308" t="s">
        <v>483</v>
      </c>
      <c r="E35" s="302" t="s">
        <v>67</v>
      </c>
      <c r="F35" s="303">
        <v>162.72</v>
      </c>
      <c r="G35" s="304"/>
      <c r="H35" s="267"/>
    </row>
    <row r="36" spans="1:8" ht="76.5" x14ac:dyDescent="0.25">
      <c r="A36" s="264">
        <f t="shared" si="1"/>
        <v>11</v>
      </c>
      <c r="B36" s="113" t="s">
        <v>413</v>
      </c>
      <c r="C36" s="309" t="s">
        <v>353</v>
      </c>
      <c r="D36" s="308" t="s">
        <v>483</v>
      </c>
      <c r="E36" s="295" t="s">
        <v>67</v>
      </c>
      <c r="F36" s="293">
        <v>422.97</v>
      </c>
      <c r="G36" s="296"/>
      <c r="H36" s="267"/>
    </row>
    <row r="37" spans="1:8" x14ac:dyDescent="0.25">
      <c r="A37" s="264"/>
      <c r="B37" s="265"/>
      <c r="C37" s="288" t="s">
        <v>316</v>
      </c>
      <c r="D37" s="441"/>
      <c r="E37" s="295"/>
      <c r="F37" s="293"/>
      <c r="G37" s="296"/>
      <c r="H37" s="267"/>
    </row>
    <row r="38" spans="1:8" ht="25.5" x14ac:dyDescent="0.25">
      <c r="A38" s="264">
        <f>1+A36</f>
        <v>12</v>
      </c>
      <c r="B38" s="113" t="s">
        <v>413</v>
      </c>
      <c r="C38" s="310" t="s">
        <v>350</v>
      </c>
      <c r="D38" s="308" t="s">
        <v>483</v>
      </c>
      <c r="E38" s="311" t="s">
        <v>67</v>
      </c>
      <c r="F38" s="293">
        <v>42.37</v>
      </c>
      <c r="G38" s="286"/>
      <c r="H38" s="267"/>
    </row>
    <row r="39" spans="1:8" ht="63.75" x14ac:dyDescent="0.25">
      <c r="A39" s="264">
        <f t="shared" ref="A39:A41" si="2">A38+1</f>
        <v>13</v>
      </c>
      <c r="B39" s="113" t="s">
        <v>413</v>
      </c>
      <c r="C39" s="312" t="s">
        <v>356</v>
      </c>
      <c r="D39" s="308" t="s">
        <v>483</v>
      </c>
      <c r="E39" s="311" t="s">
        <v>67</v>
      </c>
      <c r="F39" s="293">
        <v>42.37</v>
      </c>
      <c r="G39" s="290"/>
      <c r="H39" s="267"/>
    </row>
    <row r="40" spans="1:8" ht="51" x14ac:dyDescent="0.25">
      <c r="A40" s="264">
        <f t="shared" si="2"/>
        <v>14</v>
      </c>
      <c r="B40" s="113" t="s">
        <v>413</v>
      </c>
      <c r="C40" s="310" t="s">
        <v>351</v>
      </c>
      <c r="D40" s="308" t="s">
        <v>483</v>
      </c>
      <c r="E40" s="311" t="s">
        <v>67</v>
      </c>
      <c r="F40" s="293">
        <v>368.56</v>
      </c>
      <c r="G40" s="290"/>
      <c r="H40" s="267"/>
    </row>
    <row r="41" spans="1:8" ht="76.5" x14ac:dyDescent="0.25">
      <c r="A41" s="264">
        <f t="shared" si="2"/>
        <v>15</v>
      </c>
      <c r="B41" s="113" t="s">
        <v>413</v>
      </c>
      <c r="C41" s="310" t="s">
        <v>357</v>
      </c>
      <c r="D41" s="308" t="s">
        <v>483</v>
      </c>
      <c r="E41" s="311" t="s">
        <v>67</v>
      </c>
      <c r="F41" s="293">
        <v>552.07000000000005</v>
      </c>
      <c r="G41" s="296"/>
      <c r="H41" s="267"/>
    </row>
    <row r="42" spans="1:8" x14ac:dyDescent="0.25">
      <c r="A42" s="264"/>
      <c r="B42" s="265"/>
      <c r="C42" s="305" t="s">
        <v>71</v>
      </c>
      <c r="D42" s="305"/>
      <c r="E42" s="261"/>
      <c r="F42" s="306"/>
      <c r="G42" s="296"/>
      <c r="H42" s="267"/>
    </row>
    <row r="43" spans="1:8" x14ac:dyDescent="0.25">
      <c r="A43" s="264"/>
      <c r="B43" s="313"/>
      <c r="C43" s="314" t="s">
        <v>72</v>
      </c>
      <c r="D43" s="314"/>
      <c r="E43" s="315"/>
      <c r="F43" s="316"/>
      <c r="G43" s="317"/>
      <c r="H43" s="267"/>
    </row>
    <row r="44" spans="1:8" x14ac:dyDescent="0.25">
      <c r="A44" s="264"/>
      <c r="B44" s="265"/>
      <c r="C44" s="288" t="s">
        <v>314</v>
      </c>
      <c r="D44" s="441"/>
      <c r="E44" s="295"/>
      <c r="F44" s="293"/>
      <c r="G44" s="296"/>
      <c r="H44" s="267"/>
    </row>
    <row r="45" spans="1:8" ht="51" x14ac:dyDescent="0.25">
      <c r="A45" s="264">
        <f>1+A41</f>
        <v>16</v>
      </c>
      <c r="B45" s="113" t="s">
        <v>413</v>
      </c>
      <c r="C45" s="318" t="s">
        <v>362</v>
      </c>
      <c r="D45" s="308" t="s">
        <v>483</v>
      </c>
      <c r="E45" s="311" t="s">
        <v>67</v>
      </c>
      <c r="F45" s="319">
        <v>114.77</v>
      </c>
      <c r="G45" s="290"/>
      <c r="H45" s="267"/>
    </row>
    <row r="46" spans="1:8" ht="25.5" x14ac:dyDescent="0.25">
      <c r="A46" s="264">
        <f t="shared" ref="A46:A58" si="3">A45+1</f>
        <v>17</v>
      </c>
      <c r="B46" s="113" t="s">
        <v>413</v>
      </c>
      <c r="C46" s="318" t="s">
        <v>365</v>
      </c>
      <c r="D46" s="308" t="s">
        <v>483</v>
      </c>
      <c r="E46" s="311" t="s">
        <v>67</v>
      </c>
      <c r="F46" s="319">
        <v>967.89</v>
      </c>
      <c r="G46" s="290"/>
      <c r="H46" s="267"/>
    </row>
    <row r="47" spans="1:8" ht="38.25" x14ac:dyDescent="0.25">
      <c r="A47" s="264">
        <f t="shared" si="3"/>
        <v>18</v>
      </c>
      <c r="B47" s="113" t="s">
        <v>413</v>
      </c>
      <c r="C47" s="318" t="s">
        <v>361</v>
      </c>
      <c r="D47" s="308" t="s">
        <v>483</v>
      </c>
      <c r="E47" s="311" t="s">
        <v>67</v>
      </c>
      <c r="F47" s="319">
        <v>65.73</v>
      </c>
      <c r="G47" s="290"/>
      <c r="H47" s="267"/>
    </row>
    <row r="48" spans="1:8" ht="51" x14ac:dyDescent="0.25">
      <c r="A48" s="264">
        <f t="shared" si="3"/>
        <v>19</v>
      </c>
      <c r="B48" s="113" t="s">
        <v>413</v>
      </c>
      <c r="C48" s="318" t="s">
        <v>359</v>
      </c>
      <c r="D48" s="308" t="s">
        <v>483</v>
      </c>
      <c r="E48" s="311" t="s">
        <v>67</v>
      </c>
      <c r="F48" s="319">
        <v>85.79</v>
      </c>
      <c r="G48" s="290"/>
      <c r="H48" s="267"/>
    </row>
    <row r="49" spans="1:8" ht="38.25" x14ac:dyDescent="0.25">
      <c r="A49" s="264">
        <f t="shared" si="3"/>
        <v>20</v>
      </c>
      <c r="B49" s="113" t="s">
        <v>413</v>
      </c>
      <c r="C49" s="318" t="s">
        <v>348</v>
      </c>
      <c r="D49" s="308" t="s">
        <v>483</v>
      </c>
      <c r="E49" s="311" t="s">
        <v>65</v>
      </c>
      <c r="F49" s="319">
        <v>116.84</v>
      </c>
      <c r="G49" s="290"/>
      <c r="H49" s="267"/>
    </row>
    <row r="50" spans="1:8" ht="38.25" x14ac:dyDescent="0.25">
      <c r="A50" s="264">
        <f t="shared" si="3"/>
        <v>21</v>
      </c>
      <c r="B50" s="113" t="s">
        <v>413</v>
      </c>
      <c r="C50" s="320" t="s">
        <v>386</v>
      </c>
      <c r="D50" s="308" t="s">
        <v>483</v>
      </c>
      <c r="E50" s="302" t="s">
        <v>65</v>
      </c>
      <c r="F50" s="321">
        <v>136.5</v>
      </c>
      <c r="G50" s="322"/>
      <c r="H50" s="267"/>
    </row>
    <row r="51" spans="1:8" ht="38.25" x14ac:dyDescent="0.25">
      <c r="A51" s="264">
        <f t="shared" si="3"/>
        <v>22</v>
      </c>
      <c r="B51" s="113" t="s">
        <v>413</v>
      </c>
      <c r="C51" s="318" t="s">
        <v>363</v>
      </c>
      <c r="D51" s="308" t="s">
        <v>483</v>
      </c>
      <c r="E51" s="139" t="s">
        <v>65</v>
      </c>
      <c r="F51" s="319">
        <v>155.11000000000001</v>
      </c>
      <c r="G51" s="323"/>
      <c r="H51" s="267"/>
    </row>
    <row r="52" spans="1:8" x14ac:dyDescent="0.25">
      <c r="A52" s="264"/>
      <c r="B52" s="265"/>
      <c r="C52" s="288" t="s">
        <v>316</v>
      </c>
      <c r="D52" s="441"/>
      <c r="E52" s="295"/>
      <c r="F52" s="293"/>
      <c r="G52" s="296"/>
      <c r="H52" s="267"/>
    </row>
    <row r="53" spans="1:8" ht="51" x14ac:dyDescent="0.25">
      <c r="A53" s="264">
        <f>A51+1</f>
        <v>23</v>
      </c>
      <c r="B53" s="113" t="s">
        <v>413</v>
      </c>
      <c r="C53" s="118" t="s">
        <v>364</v>
      </c>
      <c r="D53" s="308" t="s">
        <v>483</v>
      </c>
      <c r="E53" s="311" t="s">
        <v>67</v>
      </c>
      <c r="F53" s="293">
        <v>28.35</v>
      </c>
      <c r="G53" s="290"/>
      <c r="H53" s="267"/>
    </row>
    <row r="54" spans="1:8" ht="45" customHeight="1" x14ac:dyDescent="0.25">
      <c r="A54" s="264">
        <f t="shared" si="3"/>
        <v>24</v>
      </c>
      <c r="B54" s="113" t="s">
        <v>413</v>
      </c>
      <c r="C54" s="324" t="s">
        <v>349</v>
      </c>
      <c r="D54" s="308" t="s">
        <v>483</v>
      </c>
      <c r="E54" s="311" t="s">
        <v>67</v>
      </c>
      <c r="F54" s="293">
        <v>174.09</v>
      </c>
      <c r="G54" s="290"/>
      <c r="H54" s="267"/>
    </row>
    <row r="55" spans="1:8" ht="38.25" x14ac:dyDescent="0.25">
      <c r="A55" s="264">
        <f t="shared" si="3"/>
        <v>25</v>
      </c>
      <c r="B55" s="113" t="s">
        <v>413</v>
      </c>
      <c r="C55" s="310" t="s">
        <v>358</v>
      </c>
      <c r="D55" s="308" t="s">
        <v>483</v>
      </c>
      <c r="E55" s="311" t="s">
        <v>67</v>
      </c>
      <c r="F55" s="293">
        <v>70.875</v>
      </c>
      <c r="G55" s="290"/>
      <c r="H55" s="267"/>
    </row>
    <row r="56" spans="1:8" ht="38.25" x14ac:dyDescent="0.25">
      <c r="A56" s="264">
        <f t="shared" si="3"/>
        <v>26</v>
      </c>
      <c r="B56" s="113" t="s">
        <v>413</v>
      </c>
      <c r="C56" s="310" t="s">
        <v>348</v>
      </c>
      <c r="D56" s="308" t="s">
        <v>483</v>
      </c>
      <c r="E56" s="311" t="s">
        <v>65</v>
      </c>
      <c r="F56" s="293">
        <v>54.51</v>
      </c>
      <c r="G56" s="290"/>
      <c r="H56" s="267"/>
    </row>
    <row r="57" spans="1:8" ht="25.5" x14ac:dyDescent="0.25">
      <c r="A57" s="264">
        <f t="shared" si="3"/>
        <v>27</v>
      </c>
      <c r="B57" s="113" t="s">
        <v>413</v>
      </c>
      <c r="C57" s="310" t="s">
        <v>360</v>
      </c>
      <c r="D57" s="308" t="s">
        <v>483</v>
      </c>
      <c r="E57" s="311" t="s">
        <v>65</v>
      </c>
      <c r="F57" s="293">
        <v>66.89</v>
      </c>
      <c r="G57" s="322"/>
      <c r="H57" s="267"/>
    </row>
    <row r="58" spans="1:8" ht="38.25" x14ac:dyDescent="0.25">
      <c r="A58" s="264">
        <f t="shared" si="3"/>
        <v>28</v>
      </c>
      <c r="B58" s="113" t="s">
        <v>413</v>
      </c>
      <c r="C58" s="310" t="s">
        <v>363</v>
      </c>
      <c r="D58" s="308" t="s">
        <v>483</v>
      </c>
      <c r="E58" s="311" t="s">
        <v>65</v>
      </c>
      <c r="F58" s="293">
        <v>48.8</v>
      </c>
      <c r="G58" s="323"/>
      <c r="H58" s="267"/>
    </row>
    <row r="59" spans="1:8" x14ac:dyDescent="0.25">
      <c r="A59" s="282"/>
      <c r="B59" s="459"/>
      <c r="C59" s="475" t="s">
        <v>315</v>
      </c>
      <c r="D59" s="460"/>
      <c r="E59" s="461"/>
      <c r="F59" s="462"/>
      <c r="G59" s="463"/>
      <c r="H59" s="287"/>
    </row>
    <row r="60" spans="1:8" s="471" customFormat="1" x14ac:dyDescent="0.25">
      <c r="A60" s="464"/>
      <c r="B60" s="465"/>
      <c r="C60" s="466" t="s">
        <v>489</v>
      </c>
      <c r="D60" s="466"/>
      <c r="E60" s="467"/>
      <c r="F60" s="468"/>
      <c r="G60" s="469"/>
      <c r="H60" s="470"/>
    </row>
    <row r="61" spans="1:8" s="471" customFormat="1" ht="25.5" x14ac:dyDescent="0.25">
      <c r="A61" s="464">
        <f>1+A58</f>
        <v>29</v>
      </c>
      <c r="B61" s="472" t="s">
        <v>413</v>
      </c>
      <c r="C61" s="473" t="s">
        <v>490</v>
      </c>
      <c r="D61" s="473"/>
      <c r="E61" s="474" t="s">
        <v>67</v>
      </c>
      <c r="F61" s="468">
        <v>1200</v>
      </c>
      <c r="G61" s="469"/>
      <c r="H61" s="470"/>
    </row>
    <row r="62" spans="1:8" x14ac:dyDescent="0.25">
      <c r="A62" s="282"/>
      <c r="B62" s="459"/>
      <c r="C62" s="476" t="s">
        <v>70</v>
      </c>
      <c r="D62" s="460"/>
      <c r="E62" s="461"/>
      <c r="F62" s="462"/>
      <c r="G62" s="463"/>
      <c r="H62" s="287"/>
    </row>
    <row r="63" spans="1:8" s="471" customFormat="1" x14ac:dyDescent="0.25">
      <c r="A63" s="464"/>
      <c r="B63" s="465"/>
      <c r="C63" s="466" t="s">
        <v>489</v>
      </c>
      <c r="D63" s="466"/>
      <c r="E63" s="467"/>
      <c r="F63" s="468"/>
      <c r="G63" s="469"/>
      <c r="H63" s="477"/>
    </row>
    <row r="64" spans="1:8" s="471" customFormat="1" ht="38.25" x14ac:dyDescent="0.25">
      <c r="A64" s="464">
        <f>1+A61</f>
        <v>30</v>
      </c>
      <c r="B64" s="472" t="s">
        <v>413</v>
      </c>
      <c r="C64" s="473" t="s">
        <v>491</v>
      </c>
      <c r="D64" s="478" t="s">
        <v>483</v>
      </c>
      <c r="E64" s="474" t="s">
        <v>67</v>
      </c>
      <c r="F64" s="468">
        <v>475</v>
      </c>
      <c r="G64" s="469"/>
      <c r="H64" s="477"/>
    </row>
    <row r="65" spans="1:8" ht="15.75" thickBot="1" x14ac:dyDescent="0.3">
      <c r="A65" s="282"/>
      <c r="B65" s="325"/>
      <c r="C65" s="326"/>
      <c r="D65" s="309"/>
      <c r="E65" s="87"/>
      <c r="F65" s="327"/>
      <c r="G65" s="328"/>
      <c r="H65" s="287"/>
    </row>
    <row r="66" spans="1:8" ht="15.75" thickTop="1" x14ac:dyDescent="0.25">
      <c r="A66" s="147"/>
      <c r="B66" s="147"/>
      <c r="C66" s="148"/>
      <c r="D66" s="148"/>
      <c r="E66" s="149"/>
      <c r="F66" s="150"/>
      <c r="G66" s="151"/>
      <c r="H66" s="151"/>
    </row>
    <row r="67" spans="1:8" x14ac:dyDescent="0.25">
      <c r="A67" s="591" t="s">
        <v>395</v>
      </c>
      <c r="B67" s="592"/>
      <c r="C67" s="592"/>
      <c r="D67" s="593"/>
      <c r="E67" s="592"/>
      <c r="F67" s="592"/>
      <c r="G67" s="592"/>
      <c r="H67" s="152">
        <f>SUM(H18:H66)</f>
        <v>0</v>
      </c>
    </row>
    <row r="68" spans="1:8" outlineLevel="1" x14ac:dyDescent="0.25">
      <c r="A68" s="89"/>
      <c r="B68" s="89"/>
      <c r="C68" s="89"/>
      <c r="D68" s="89"/>
      <c r="E68" s="89"/>
      <c r="F68" s="89"/>
      <c r="G68" s="89"/>
      <c r="H68" s="89"/>
    </row>
    <row r="69" spans="1:8" outlineLevel="1" x14ac:dyDescent="0.25">
      <c r="E69" s="89"/>
      <c r="F69" s="89"/>
      <c r="H69" s="155"/>
    </row>
    <row r="70" spans="1:8" outlineLevel="1" x14ac:dyDescent="0.25">
      <c r="A70" s="88" t="str">
        <f>"Sastādīja: "&amp;KOPS2!$B$59</f>
        <v>Sastādīja: _________________ Olga  Jasāne /29.09.2017./</v>
      </c>
      <c r="E70" s="157"/>
      <c r="F70" s="162"/>
      <c r="G70" s="159"/>
    </row>
    <row r="71" spans="1:8" outlineLevel="1" x14ac:dyDescent="0.25">
      <c r="B71" s="580" t="s">
        <v>13</v>
      </c>
      <c r="C71" s="580"/>
      <c r="D71" s="416"/>
      <c r="E71" s="89"/>
      <c r="F71" s="161"/>
      <c r="G71" s="161"/>
    </row>
    <row r="72" spans="1:8" outlineLevel="1" x14ac:dyDescent="0.25">
      <c r="A72" s="89"/>
      <c r="B72" s="162"/>
      <c r="C72" s="160"/>
      <c r="D72" s="417"/>
      <c r="E72" s="89"/>
      <c r="F72" s="89"/>
    </row>
    <row r="73" spans="1:8" x14ac:dyDescent="0.25">
      <c r="A73" s="157" t="str">
        <f>"Pārbaudīja: "&amp;KOPS2!$F$59</f>
        <v>Pārbaudīja: _________________ Aleksejs Providenko /29.09.2017./</v>
      </c>
      <c r="B73" s="158"/>
      <c r="C73" s="159"/>
      <c r="D73" s="159"/>
      <c r="E73" s="159"/>
      <c r="F73" s="159"/>
      <c r="H73" s="89"/>
    </row>
    <row r="74" spans="1:8" x14ac:dyDescent="0.25">
      <c r="A74" s="89"/>
      <c r="B74" s="160" t="s">
        <v>13</v>
      </c>
      <c r="C74" s="161"/>
      <c r="D74" s="416"/>
      <c r="E74" s="161"/>
      <c r="F74" s="161"/>
      <c r="H74" s="89"/>
    </row>
    <row r="75" spans="1:8" x14ac:dyDescent="0.25">
      <c r="A75" s="89" t="str">
        <f>"Sertifikāta Nr.: "&amp;KOPS2!$F$61</f>
        <v>Sertifikāta Nr.: 5-00770</v>
      </c>
      <c r="B75" s="90"/>
      <c r="E75" s="89"/>
      <c r="H75" s="89"/>
    </row>
    <row r="76" spans="1:8" x14ac:dyDescent="0.25">
      <c r="A76" s="89"/>
      <c r="B76" s="89"/>
      <c r="C76" s="89"/>
      <c r="D76" s="89"/>
      <c r="E76" s="89"/>
      <c r="F76" s="89"/>
      <c r="G76" s="89"/>
      <c r="H76" s="89"/>
    </row>
    <row r="77" spans="1:8" x14ac:dyDescent="0.25">
      <c r="A77" s="89"/>
      <c r="B77" s="89"/>
      <c r="C77" s="89"/>
      <c r="D77" s="89"/>
      <c r="E77" s="89"/>
      <c r="F77" s="89"/>
      <c r="G77" s="89"/>
      <c r="H77" s="89"/>
    </row>
    <row r="78" spans="1:8" x14ac:dyDescent="0.25">
      <c r="A78" s="89"/>
      <c r="B78" s="89"/>
      <c r="C78" s="89"/>
      <c r="D78" s="89"/>
      <c r="E78" s="89"/>
      <c r="F78" s="89"/>
      <c r="G78" s="89"/>
      <c r="H78" s="89"/>
    </row>
    <row r="79" spans="1:8" x14ac:dyDescent="0.25">
      <c r="A79" s="89"/>
      <c r="B79" s="89"/>
      <c r="C79" s="89"/>
      <c r="D79" s="89"/>
      <c r="E79" s="89"/>
      <c r="F79" s="89"/>
      <c r="G79" s="89"/>
      <c r="H79" s="89"/>
    </row>
    <row r="80" spans="1:8" x14ac:dyDescent="0.25">
      <c r="A80" s="89"/>
      <c r="B80" s="89"/>
      <c r="C80" s="89"/>
      <c r="D80" s="89"/>
      <c r="E80" s="89"/>
      <c r="F80" s="89"/>
      <c r="G80" s="89"/>
      <c r="H80" s="89"/>
    </row>
    <row r="81" spans="1:8" x14ac:dyDescent="0.25">
      <c r="A81" s="89"/>
      <c r="B81" s="89"/>
      <c r="C81" s="89"/>
      <c r="D81" s="89"/>
      <c r="E81" s="89"/>
      <c r="F81" s="89"/>
      <c r="G81" s="89"/>
      <c r="H81" s="89"/>
    </row>
    <row r="82" spans="1:8" x14ac:dyDescent="0.25">
      <c r="A82" s="89"/>
      <c r="B82" s="89"/>
      <c r="C82" s="89"/>
      <c r="D82" s="89"/>
      <c r="E82" s="89"/>
      <c r="F82" s="89"/>
      <c r="G82" s="89"/>
      <c r="H82" s="89"/>
    </row>
    <row r="83" spans="1:8" x14ac:dyDescent="0.25">
      <c r="A83" s="89"/>
      <c r="B83" s="89"/>
      <c r="C83" s="89"/>
      <c r="D83" s="89"/>
      <c r="E83" s="89"/>
      <c r="F83" s="89"/>
      <c r="G83" s="89"/>
      <c r="H83" s="89"/>
    </row>
    <row r="84" spans="1:8" x14ac:dyDescent="0.25">
      <c r="A84" s="89"/>
      <c r="B84" s="89"/>
      <c r="C84" s="89"/>
      <c r="D84" s="89"/>
      <c r="E84" s="89"/>
      <c r="F84" s="89"/>
      <c r="G84" s="89"/>
      <c r="H84" s="89"/>
    </row>
    <row r="85" spans="1:8" x14ac:dyDescent="0.25">
      <c r="A85" s="89"/>
      <c r="B85" s="89"/>
      <c r="C85" s="89"/>
      <c r="D85" s="89"/>
      <c r="E85" s="89"/>
      <c r="F85" s="89"/>
      <c r="G85" s="89"/>
      <c r="H85" s="89"/>
    </row>
    <row r="86" spans="1:8" x14ac:dyDescent="0.25">
      <c r="A86" s="89"/>
      <c r="B86" s="89"/>
      <c r="C86" s="89"/>
      <c r="D86" s="89"/>
      <c r="E86" s="89"/>
      <c r="F86" s="89"/>
      <c r="G86" s="89"/>
      <c r="H86" s="89"/>
    </row>
    <row r="87" spans="1:8" x14ac:dyDescent="0.25">
      <c r="A87" s="89"/>
      <c r="B87" s="89"/>
      <c r="C87" s="89"/>
      <c r="D87" s="89"/>
      <c r="E87" s="89"/>
      <c r="F87" s="89"/>
      <c r="G87" s="89"/>
      <c r="H87" s="89"/>
    </row>
    <row r="88" spans="1:8" x14ac:dyDescent="0.25">
      <c r="A88" s="89"/>
      <c r="B88" s="89"/>
      <c r="C88" s="89"/>
      <c r="D88" s="89"/>
      <c r="E88" s="89"/>
      <c r="F88" s="89"/>
      <c r="G88" s="89"/>
      <c r="H88" s="89"/>
    </row>
    <row r="89" spans="1:8" x14ac:dyDescent="0.25">
      <c r="A89" s="89"/>
      <c r="B89" s="89"/>
      <c r="C89" s="89"/>
      <c r="D89" s="89"/>
      <c r="E89" s="89"/>
      <c r="F89" s="89"/>
      <c r="G89" s="89"/>
      <c r="H89" s="89"/>
    </row>
    <row r="90" spans="1:8" x14ac:dyDescent="0.25">
      <c r="A90" s="89"/>
      <c r="B90" s="89"/>
      <c r="C90" s="89"/>
      <c r="D90" s="89"/>
      <c r="E90" s="89"/>
      <c r="F90" s="89"/>
      <c r="G90" s="89"/>
      <c r="H90" s="89"/>
    </row>
    <row r="91" spans="1:8" x14ac:dyDescent="0.25">
      <c r="A91" s="89"/>
      <c r="B91" s="89"/>
      <c r="C91" s="89"/>
      <c r="D91" s="89"/>
      <c r="E91" s="89"/>
      <c r="F91" s="89"/>
      <c r="G91" s="89"/>
      <c r="H91" s="89"/>
    </row>
    <row r="92" spans="1:8" x14ac:dyDescent="0.25">
      <c r="A92" s="89"/>
      <c r="B92" s="89"/>
      <c r="C92" s="89"/>
      <c r="D92" s="89"/>
      <c r="E92" s="89"/>
      <c r="F92" s="89"/>
      <c r="G92" s="89"/>
      <c r="H92" s="89"/>
    </row>
    <row r="93" spans="1:8" x14ac:dyDescent="0.25">
      <c r="A93" s="89"/>
      <c r="B93" s="89"/>
      <c r="C93" s="89"/>
      <c r="D93" s="89"/>
      <c r="E93" s="89"/>
      <c r="F93" s="89"/>
      <c r="G93" s="89"/>
      <c r="H93" s="89"/>
    </row>
    <row r="94" spans="1:8" x14ac:dyDescent="0.25">
      <c r="A94" s="89"/>
      <c r="B94" s="89"/>
      <c r="C94" s="89"/>
      <c r="D94" s="89"/>
      <c r="E94" s="89"/>
      <c r="F94" s="89"/>
      <c r="G94" s="89"/>
      <c r="H94" s="89"/>
    </row>
    <row r="95" spans="1:8" x14ac:dyDescent="0.25">
      <c r="A95" s="89"/>
      <c r="B95" s="89"/>
      <c r="C95" s="89"/>
      <c r="D95" s="89"/>
      <c r="E95" s="89"/>
      <c r="F95" s="89"/>
      <c r="G95" s="89"/>
      <c r="H95" s="89"/>
    </row>
    <row r="96" spans="1:8" x14ac:dyDescent="0.25">
      <c r="A96" s="89"/>
      <c r="B96" s="89"/>
      <c r="C96" s="89"/>
      <c r="D96" s="89"/>
      <c r="E96" s="89"/>
      <c r="F96" s="89"/>
      <c r="G96" s="89"/>
      <c r="H96" s="89"/>
    </row>
    <row r="97" spans="1:8" x14ac:dyDescent="0.25">
      <c r="A97" s="89"/>
      <c r="B97" s="89"/>
      <c r="C97" s="89"/>
      <c r="D97" s="89"/>
      <c r="E97" s="89"/>
      <c r="F97" s="89"/>
      <c r="G97" s="89"/>
      <c r="H97" s="89"/>
    </row>
    <row r="98" spans="1:8" x14ac:dyDescent="0.25">
      <c r="A98" s="89"/>
      <c r="B98" s="89"/>
      <c r="C98" s="89"/>
      <c r="D98" s="89"/>
      <c r="E98" s="89"/>
      <c r="F98" s="89"/>
      <c r="G98" s="89"/>
      <c r="H98" s="89"/>
    </row>
    <row r="99" spans="1:8" x14ac:dyDescent="0.25">
      <c r="A99" s="89"/>
      <c r="B99" s="89"/>
      <c r="C99" s="89"/>
      <c r="D99" s="89"/>
      <c r="E99" s="89"/>
      <c r="F99" s="89"/>
      <c r="G99" s="89"/>
      <c r="H99" s="89"/>
    </row>
    <row r="100" spans="1:8" x14ac:dyDescent="0.25">
      <c r="A100" s="89"/>
      <c r="B100" s="89"/>
      <c r="C100" s="89"/>
      <c r="D100" s="89"/>
      <c r="E100" s="89"/>
      <c r="F100" s="89"/>
      <c r="G100" s="89"/>
      <c r="H100" s="89"/>
    </row>
    <row r="101" spans="1:8" x14ac:dyDescent="0.25">
      <c r="A101" s="89"/>
      <c r="B101" s="89"/>
      <c r="C101" s="89"/>
      <c r="D101" s="89"/>
      <c r="E101" s="89"/>
      <c r="F101" s="89"/>
      <c r="G101" s="89"/>
      <c r="H101" s="89"/>
    </row>
    <row r="102" spans="1:8" x14ac:dyDescent="0.25">
      <c r="A102" s="89"/>
      <c r="B102" s="89"/>
      <c r="C102" s="89"/>
      <c r="D102" s="89"/>
      <c r="E102" s="89"/>
      <c r="F102" s="89"/>
      <c r="G102" s="89"/>
      <c r="H102" s="89"/>
    </row>
    <row r="103" spans="1:8" x14ac:dyDescent="0.25">
      <c r="A103" s="89"/>
      <c r="B103" s="89"/>
      <c r="C103" s="89"/>
      <c r="D103" s="89"/>
      <c r="E103" s="89"/>
      <c r="F103" s="89"/>
      <c r="G103" s="89"/>
      <c r="H103" s="89"/>
    </row>
    <row r="104" spans="1:8" x14ac:dyDescent="0.25">
      <c r="A104" s="89"/>
      <c r="B104" s="89"/>
      <c r="C104" s="89"/>
      <c r="D104" s="89"/>
      <c r="E104" s="89"/>
      <c r="F104" s="89"/>
      <c r="G104" s="89"/>
      <c r="H104" s="89"/>
    </row>
    <row r="105" spans="1:8" x14ac:dyDescent="0.25">
      <c r="A105" s="89"/>
      <c r="B105" s="89"/>
      <c r="C105" s="89"/>
      <c r="D105" s="89"/>
      <c r="E105" s="89"/>
      <c r="F105" s="89"/>
      <c r="G105" s="89"/>
      <c r="H105" s="89"/>
    </row>
    <row r="106" spans="1:8" x14ac:dyDescent="0.25">
      <c r="A106" s="89"/>
      <c r="B106" s="89"/>
      <c r="C106" s="89"/>
      <c r="D106" s="89"/>
      <c r="E106" s="89"/>
      <c r="F106" s="89"/>
      <c r="G106" s="89"/>
      <c r="H106" s="89"/>
    </row>
    <row r="107" spans="1:8" x14ac:dyDescent="0.25">
      <c r="A107" s="89"/>
      <c r="B107" s="89"/>
      <c r="C107" s="89"/>
      <c r="D107" s="89"/>
      <c r="E107" s="89"/>
      <c r="F107" s="89"/>
      <c r="G107" s="89"/>
      <c r="H107" s="89"/>
    </row>
    <row r="108" spans="1:8" x14ac:dyDescent="0.25">
      <c r="A108" s="89"/>
      <c r="B108" s="89"/>
      <c r="C108" s="89"/>
      <c r="D108" s="89"/>
      <c r="E108" s="89"/>
      <c r="F108" s="89"/>
      <c r="G108" s="89"/>
      <c r="H108" s="89"/>
    </row>
    <row r="109" spans="1:8" x14ac:dyDescent="0.25">
      <c r="A109" s="89"/>
      <c r="B109" s="89"/>
      <c r="C109" s="89"/>
      <c r="D109" s="89"/>
      <c r="E109" s="89"/>
      <c r="F109" s="89"/>
      <c r="G109" s="89"/>
      <c r="H109" s="89"/>
    </row>
    <row r="110" spans="1:8" x14ac:dyDescent="0.25">
      <c r="A110" s="89"/>
      <c r="B110" s="89"/>
      <c r="C110" s="89"/>
      <c r="D110" s="89"/>
      <c r="E110" s="89"/>
      <c r="F110" s="89"/>
      <c r="G110" s="89"/>
      <c r="H110" s="89"/>
    </row>
    <row r="111" spans="1:8" x14ac:dyDescent="0.25">
      <c r="A111" s="89"/>
      <c r="B111" s="89"/>
      <c r="C111" s="89"/>
      <c r="D111" s="89"/>
      <c r="E111" s="89"/>
      <c r="F111" s="89"/>
      <c r="G111" s="89"/>
      <c r="H111" s="89"/>
    </row>
    <row r="112" spans="1:8" x14ac:dyDescent="0.25">
      <c r="A112" s="89"/>
      <c r="B112" s="89"/>
      <c r="C112" s="89"/>
      <c r="D112" s="89"/>
      <c r="E112" s="89"/>
      <c r="F112" s="89"/>
      <c r="G112" s="89"/>
      <c r="H112" s="89"/>
    </row>
    <row r="113" spans="1:8" x14ac:dyDescent="0.25">
      <c r="A113" s="89"/>
      <c r="B113" s="89"/>
      <c r="C113" s="89"/>
      <c r="D113" s="89"/>
      <c r="E113" s="89"/>
      <c r="F113" s="89"/>
      <c r="G113" s="89"/>
      <c r="H113" s="89"/>
    </row>
    <row r="114" spans="1:8" x14ac:dyDescent="0.25">
      <c r="A114" s="89"/>
      <c r="B114" s="89"/>
      <c r="C114" s="89"/>
      <c r="D114" s="89"/>
      <c r="E114" s="89"/>
      <c r="F114" s="89"/>
      <c r="G114" s="89"/>
      <c r="H114" s="89"/>
    </row>
    <row r="115" spans="1:8" x14ac:dyDescent="0.25">
      <c r="A115" s="89"/>
      <c r="B115" s="89"/>
      <c r="C115" s="89"/>
      <c r="D115" s="89"/>
      <c r="E115" s="89"/>
      <c r="F115" s="89"/>
      <c r="G115" s="89"/>
      <c r="H115" s="89"/>
    </row>
    <row r="116" spans="1:8" x14ac:dyDescent="0.25">
      <c r="A116" s="89"/>
      <c r="B116" s="89"/>
      <c r="C116" s="89"/>
      <c r="D116" s="89"/>
      <c r="E116" s="89"/>
      <c r="F116" s="89"/>
      <c r="G116" s="89"/>
      <c r="H116" s="89"/>
    </row>
    <row r="117" spans="1:8" x14ac:dyDescent="0.25">
      <c r="A117" s="89"/>
      <c r="B117" s="89"/>
      <c r="C117" s="89"/>
      <c r="D117" s="89"/>
      <c r="E117" s="89"/>
      <c r="F117" s="89"/>
      <c r="G117" s="89"/>
      <c r="H117" s="89"/>
    </row>
    <row r="118" spans="1:8" x14ac:dyDescent="0.25">
      <c r="A118" s="89"/>
      <c r="B118" s="89"/>
      <c r="C118" s="89"/>
      <c r="D118" s="89"/>
      <c r="E118" s="89"/>
      <c r="F118" s="89"/>
      <c r="G118" s="89"/>
      <c r="H118" s="89"/>
    </row>
    <row r="119" spans="1:8" x14ac:dyDescent="0.25">
      <c r="A119" s="89"/>
      <c r="B119" s="89"/>
      <c r="C119" s="89"/>
      <c r="D119" s="89"/>
      <c r="E119" s="89"/>
      <c r="F119" s="89"/>
      <c r="G119" s="89"/>
      <c r="H119" s="89"/>
    </row>
    <row r="120" spans="1:8" x14ac:dyDescent="0.25">
      <c r="A120" s="89"/>
      <c r="B120" s="89"/>
      <c r="C120" s="89"/>
      <c r="D120" s="89"/>
      <c r="E120" s="89"/>
      <c r="F120" s="89"/>
      <c r="G120" s="89"/>
      <c r="H120" s="89"/>
    </row>
    <row r="121" spans="1:8" x14ac:dyDescent="0.25">
      <c r="A121" s="89"/>
      <c r="B121" s="89"/>
      <c r="C121" s="89"/>
      <c r="D121" s="89"/>
      <c r="E121" s="89"/>
      <c r="F121" s="89"/>
      <c r="G121" s="89"/>
      <c r="H121" s="89"/>
    </row>
    <row r="122" spans="1:8" x14ac:dyDescent="0.25">
      <c r="A122" s="89"/>
      <c r="B122" s="89"/>
      <c r="C122" s="89"/>
      <c r="D122" s="89"/>
      <c r="E122" s="89"/>
      <c r="F122" s="89"/>
      <c r="G122" s="89"/>
      <c r="H122" s="89"/>
    </row>
    <row r="123" spans="1:8" x14ac:dyDescent="0.25">
      <c r="A123" s="89"/>
      <c r="B123" s="89"/>
      <c r="C123" s="89"/>
      <c r="D123" s="89"/>
      <c r="E123" s="89"/>
      <c r="F123" s="89"/>
      <c r="G123" s="89"/>
      <c r="H123" s="89"/>
    </row>
    <row r="124" spans="1:8" x14ac:dyDescent="0.25">
      <c r="A124" s="89"/>
      <c r="B124" s="89"/>
      <c r="C124" s="89"/>
      <c r="D124" s="89"/>
      <c r="E124" s="89"/>
      <c r="F124" s="89"/>
      <c r="G124" s="89"/>
      <c r="H124" s="89"/>
    </row>
    <row r="125" spans="1:8" x14ac:dyDescent="0.25">
      <c r="A125" s="89"/>
      <c r="B125" s="89"/>
      <c r="C125" s="89"/>
      <c r="D125" s="89"/>
      <c r="E125" s="89"/>
      <c r="F125" s="89"/>
      <c r="G125" s="89"/>
      <c r="H125" s="89"/>
    </row>
    <row r="126" spans="1:8" x14ac:dyDescent="0.25">
      <c r="A126" s="89"/>
      <c r="B126" s="89"/>
      <c r="C126" s="89"/>
      <c r="D126" s="89"/>
      <c r="E126" s="89"/>
      <c r="F126" s="89"/>
      <c r="G126" s="89"/>
      <c r="H126" s="89"/>
    </row>
    <row r="127" spans="1:8" x14ac:dyDescent="0.25">
      <c r="A127" s="89"/>
      <c r="B127" s="89"/>
      <c r="C127" s="89"/>
      <c r="D127" s="89"/>
      <c r="E127" s="89"/>
      <c r="F127" s="89"/>
      <c r="G127" s="89"/>
      <c r="H127" s="89"/>
    </row>
    <row r="128" spans="1:8" x14ac:dyDescent="0.25">
      <c r="A128" s="89"/>
      <c r="B128" s="89"/>
      <c r="C128" s="89"/>
      <c r="D128" s="89"/>
      <c r="E128" s="89"/>
      <c r="F128" s="89"/>
      <c r="G128" s="89"/>
      <c r="H128" s="89"/>
    </row>
    <row r="129" spans="1:8" x14ac:dyDescent="0.25">
      <c r="A129" s="89"/>
      <c r="B129" s="89"/>
      <c r="C129" s="89"/>
      <c r="D129" s="89"/>
      <c r="E129" s="89"/>
      <c r="F129" s="89"/>
      <c r="G129" s="89"/>
      <c r="H129" s="89"/>
    </row>
    <row r="130" spans="1:8" x14ac:dyDescent="0.25">
      <c r="A130" s="89"/>
      <c r="B130" s="89"/>
      <c r="C130" s="89"/>
      <c r="D130" s="89"/>
      <c r="E130" s="89"/>
      <c r="F130" s="89"/>
      <c r="G130" s="89"/>
      <c r="H130" s="89"/>
    </row>
    <row r="131" spans="1:8" x14ac:dyDescent="0.25">
      <c r="A131" s="89"/>
      <c r="B131" s="89"/>
      <c r="C131" s="89"/>
      <c r="D131" s="89"/>
      <c r="E131" s="89"/>
      <c r="F131" s="89"/>
      <c r="G131" s="89"/>
      <c r="H131" s="89"/>
    </row>
    <row r="132" spans="1:8" x14ac:dyDescent="0.25">
      <c r="A132" s="89"/>
      <c r="B132" s="89"/>
      <c r="C132" s="89"/>
      <c r="D132" s="89"/>
      <c r="E132" s="89"/>
      <c r="F132" s="89"/>
      <c r="G132" s="89"/>
      <c r="H132" s="89"/>
    </row>
    <row r="133" spans="1:8" x14ac:dyDescent="0.25">
      <c r="A133" s="89"/>
      <c r="B133" s="89"/>
      <c r="C133" s="89"/>
      <c r="D133" s="89"/>
      <c r="E133" s="89"/>
      <c r="F133" s="89"/>
      <c r="G133" s="89"/>
      <c r="H133" s="89"/>
    </row>
    <row r="134" spans="1:8" x14ac:dyDescent="0.25">
      <c r="A134" s="89"/>
      <c r="B134" s="89"/>
      <c r="C134" s="89"/>
      <c r="D134" s="89"/>
      <c r="E134" s="89"/>
      <c r="F134" s="89"/>
      <c r="G134" s="89"/>
      <c r="H134" s="89"/>
    </row>
    <row r="135" spans="1:8" x14ac:dyDescent="0.25">
      <c r="A135" s="89"/>
      <c r="B135" s="89"/>
      <c r="C135" s="89"/>
      <c r="D135" s="89"/>
      <c r="E135" s="89"/>
      <c r="F135" s="89"/>
      <c r="G135" s="89"/>
      <c r="H135" s="89"/>
    </row>
    <row r="136" spans="1:8" x14ac:dyDescent="0.25">
      <c r="A136" s="89"/>
      <c r="B136" s="89"/>
      <c r="C136" s="89"/>
      <c r="D136" s="89"/>
      <c r="E136" s="89"/>
      <c r="F136" s="89"/>
      <c r="G136" s="89"/>
      <c r="H136" s="89"/>
    </row>
    <row r="137" spans="1:8" x14ac:dyDescent="0.25">
      <c r="A137" s="89"/>
      <c r="B137" s="89"/>
      <c r="C137" s="89"/>
      <c r="D137" s="89"/>
      <c r="E137" s="89"/>
      <c r="F137" s="89"/>
      <c r="G137" s="89"/>
      <c r="H137" s="89"/>
    </row>
    <row r="138" spans="1:8" x14ac:dyDescent="0.25">
      <c r="A138" s="89"/>
      <c r="B138" s="89"/>
      <c r="C138" s="89"/>
      <c r="D138" s="89"/>
      <c r="E138" s="89"/>
      <c r="F138" s="89"/>
      <c r="G138" s="89"/>
      <c r="H138" s="89"/>
    </row>
    <row r="139" spans="1:8" x14ac:dyDescent="0.25">
      <c r="A139" s="89"/>
      <c r="B139" s="89"/>
      <c r="C139" s="89"/>
      <c r="D139" s="89"/>
      <c r="E139" s="89"/>
      <c r="F139" s="89"/>
      <c r="G139" s="89"/>
      <c r="H139" s="89"/>
    </row>
    <row r="140" spans="1:8" x14ac:dyDescent="0.25">
      <c r="A140" s="89"/>
      <c r="B140" s="89"/>
      <c r="C140" s="89"/>
      <c r="D140" s="89"/>
      <c r="E140" s="89"/>
      <c r="F140" s="89"/>
      <c r="G140" s="89"/>
      <c r="H140" s="89"/>
    </row>
    <row r="141" spans="1:8" x14ac:dyDescent="0.25">
      <c r="A141" s="89"/>
      <c r="B141" s="89"/>
      <c r="C141" s="89"/>
      <c r="D141" s="89"/>
      <c r="E141" s="89"/>
      <c r="F141" s="89"/>
      <c r="G141" s="89"/>
      <c r="H141" s="89"/>
    </row>
    <row r="142" spans="1:8" x14ac:dyDescent="0.25">
      <c r="A142" s="89"/>
      <c r="B142" s="89"/>
      <c r="C142" s="89"/>
      <c r="D142" s="89"/>
      <c r="E142" s="89"/>
      <c r="F142" s="89"/>
      <c r="G142" s="89"/>
      <c r="H142" s="89"/>
    </row>
    <row r="143" spans="1:8" x14ac:dyDescent="0.25">
      <c r="A143" s="89"/>
      <c r="B143" s="89"/>
      <c r="C143" s="89"/>
      <c r="D143" s="89"/>
      <c r="E143" s="89"/>
      <c r="F143" s="89"/>
      <c r="G143" s="89"/>
      <c r="H143" s="89"/>
    </row>
    <row r="144" spans="1:8" x14ac:dyDescent="0.25">
      <c r="A144" s="89"/>
      <c r="B144" s="89"/>
      <c r="C144" s="89"/>
      <c r="D144" s="89"/>
      <c r="E144" s="89"/>
      <c r="F144" s="89"/>
      <c r="G144" s="89"/>
      <c r="H144" s="89"/>
    </row>
    <row r="145" spans="1:8" x14ac:dyDescent="0.25">
      <c r="A145" s="89"/>
      <c r="B145" s="89"/>
      <c r="C145" s="89"/>
      <c r="D145" s="89"/>
      <c r="E145" s="89"/>
      <c r="F145" s="89"/>
      <c r="G145" s="89"/>
      <c r="H145" s="89"/>
    </row>
    <row r="146" spans="1:8" x14ac:dyDescent="0.25">
      <c r="A146" s="89"/>
      <c r="B146" s="89"/>
      <c r="C146" s="89"/>
      <c r="D146" s="89"/>
      <c r="E146" s="89"/>
      <c r="F146" s="89"/>
      <c r="G146" s="89"/>
      <c r="H146" s="89"/>
    </row>
    <row r="147" spans="1:8" x14ac:dyDescent="0.25">
      <c r="A147" s="89"/>
      <c r="B147" s="89"/>
      <c r="C147" s="89"/>
      <c r="D147" s="89"/>
      <c r="E147" s="89"/>
      <c r="F147" s="89"/>
      <c r="G147" s="89"/>
      <c r="H147" s="89"/>
    </row>
    <row r="148" spans="1:8" x14ac:dyDescent="0.25">
      <c r="A148" s="89"/>
      <c r="B148" s="89"/>
      <c r="C148" s="89"/>
      <c r="D148" s="89"/>
      <c r="E148" s="89"/>
      <c r="F148" s="89"/>
      <c r="G148" s="89"/>
      <c r="H148" s="89"/>
    </row>
    <row r="149" spans="1:8" x14ac:dyDescent="0.25">
      <c r="A149" s="89"/>
      <c r="B149" s="89"/>
      <c r="C149" s="89"/>
      <c r="D149" s="89"/>
      <c r="E149" s="89"/>
      <c r="F149" s="89"/>
      <c r="G149" s="89"/>
      <c r="H149" s="89"/>
    </row>
    <row r="150" spans="1:8" x14ac:dyDescent="0.25">
      <c r="A150" s="89"/>
      <c r="B150" s="89"/>
      <c r="C150" s="89"/>
      <c r="D150" s="89"/>
      <c r="E150" s="89"/>
      <c r="F150" s="89"/>
      <c r="G150" s="89"/>
      <c r="H150" s="89"/>
    </row>
    <row r="151" spans="1:8" x14ac:dyDescent="0.25">
      <c r="A151" s="89"/>
      <c r="B151" s="89"/>
      <c r="C151" s="89"/>
      <c r="D151" s="89"/>
      <c r="E151" s="89"/>
      <c r="F151" s="89"/>
      <c r="G151" s="89"/>
      <c r="H151" s="89"/>
    </row>
    <row r="152" spans="1:8" x14ac:dyDescent="0.25">
      <c r="A152" s="89"/>
      <c r="B152" s="89"/>
      <c r="C152" s="89"/>
      <c r="D152" s="89"/>
      <c r="E152" s="89"/>
      <c r="F152" s="89"/>
      <c r="G152" s="89"/>
      <c r="H152" s="89"/>
    </row>
    <row r="153" spans="1:8" x14ac:dyDescent="0.25">
      <c r="A153" s="89"/>
      <c r="B153" s="89"/>
      <c r="C153" s="89"/>
      <c r="D153" s="89"/>
      <c r="E153" s="89"/>
      <c r="F153" s="89"/>
      <c r="G153" s="89"/>
      <c r="H153" s="89"/>
    </row>
    <row r="154" spans="1:8" x14ac:dyDescent="0.25">
      <c r="A154" s="89"/>
      <c r="B154" s="89"/>
      <c r="C154" s="89"/>
      <c r="D154" s="89"/>
      <c r="E154" s="89"/>
      <c r="F154" s="89"/>
      <c r="G154" s="89"/>
      <c r="H154" s="89"/>
    </row>
    <row r="155" spans="1:8" x14ac:dyDescent="0.25">
      <c r="A155" s="89"/>
      <c r="B155" s="89"/>
      <c r="C155" s="89"/>
      <c r="D155" s="89"/>
      <c r="E155" s="89"/>
      <c r="F155" s="89"/>
      <c r="G155" s="89"/>
      <c r="H155" s="89"/>
    </row>
    <row r="156" spans="1:8" x14ac:dyDescent="0.25">
      <c r="A156" s="89"/>
      <c r="B156" s="89"/>
      <c r="C156" s="89"/>
      <c r="D156" s="89"/>
      <c r="E156" s="89"/>
      <c r="F156" s="89"/>
      <c r="G156" s="89"/>
      <c r="H156" s="89"/>
    </row>
    <row r="157" spans="1:8" x14ac:dyDescent="0.25">
      <c r="A157" s="89"/>
      <c r="B157" s="89"/>
      <c r="C157" s="89"/>
      <c r="D157" s="89"/>
      <c r="E157" s="89"/>
      <c r="F157" s="89"/>
      <c r="G157" s="89"/>
      <c r="H157" s="89"/>
    </row>
    <row r="158" spans="1:8" x14ac:dyDescent="0.25">
      <c r="A158" s="89"/>
      <c r="B158" s="89"/>
      <c r="C158" s="89"/>
      <c r="D158" s="89"/>
      <c r="E158" s="89"/>
      <c r="F158" s="89"/>
      <c r="G158" s="89"/>
      <c r="H158" s="89"/>
    </row>
    <row r="159" spans="1:8" x14ac:dyDescent="0.25">
      <c r="A159" s="89"/>
      <c r="B159" s="89"/>
      <c r="C159" s="89"/>
      <c r="D159" s="89"/>
      <c r="E159" s="89"/>
      <c r="F159" s="89"/>
      <c r="G159" s="89"/>
      <c r="H159" s="89"/>
    </row>
    <row r="160" spans="1:8" x14ac:dyDescent="0.25">
      <c r="A160" s="89"/>
      <c r="B160" s="89"/>
      <c r="C160" s="89"/>
      <c r="D160" s="89"/>
      <c r="E160" s="89"/>
      <c r="F160" s="89"/>
      <c r="G160" s="89"/>
      <c r="H160" s="89"/>
    </row>
    <row r="161" spans="1:8" x14ac:dyDescent="0.25">
      <c r="A161" s="89"/>
      <c r="B161" s="89"/>
      <c r="C161" s="89"/>
      <c r="D161" s="89"/>
      <c r="E161" s="89"/>
      <c r="F161" s="89"/>
      <c r="G161" s="89"/>
      <c r="H161" s="89"/>
    </row>
    <row r="162" spans="1:8" x14ac:dyDescent="0.25">
      <c r="A162" s="89"/>
      <c r="B162" s="89"/>
      <c r="C162" s="89"/>
      <c r="D162" s="89"/>
      <c r="E162" s="89"/>
      <c r="F162" s="89"/>
      <c r="G162" s="89"/>
      <c r="H162" s="89"/>
    </row>
    <row r="163" spans="1:8" x14ac:dyDescent="0.25">
      <c r="A163" s="89"/>
      <c r="B163" s="89"/>
      <c r="C163" s="89"/>
      <c r="D163" s="89"/>
      <c r="E163" s="89"/>
      <c r="F163" s="89"/>
      <c r="G163" s="89"/>
      <c r="H163" s="89"/>
    </row>
    <row r="164" spans="1:8" x14ac:dyDescent="0.25">
      <c r="A164" s="89"/>
      <c r="B164" s="89"/>
      <c r="C164" s="89"/>
      <c r="D164" s="89"/>
      <c r="E164" s="89"/>
      <c r="F164" s="89"/>
      <c r="G164" s="89"/>
      <c r="H164" s="89"/>
    </row>
    <row r="165" spans="1:8" x14ac:dyDescent="0.25">
      <c r="A165" s="89"/>
      <c r="B165" s="89"/>
      <c r="C165" s="89"/>
      <c r="D165" s="89"/>
      <c r="E165" s="89"/>
      <c r="F165" s="89"/>
      <c r="G165" s="89"/>
      <c r="H165" s="89"/>
    </row>
    <row r="166" spans="1:8" x14ac:dyDescent="0.25">
      <c r="A166" s="89"/>
      <c r="B166" s="89"/>
      <c r="C166" s="89"/>
      <c r="D166" s="89"/>
      <c r="E166" s="89"/>
      <c r="F166" s="89"/>
      <c r="G166" s="89"/>
      <c r="H166" s="89"/>
    </row>
    <row r="167" spans="1:8" x14ac:dyDescent="0.25">
      <c r="A167" s="89"/>
      <c r="B167" s="89"/>
      <c r="C167" s="89"/>
      <c r="D167" s="89"/>
      <c r="E167" s="89"/>
      <c r="F167" s="89"/>
      <c r="G167" s="89"/>
      <c r="H167" s="89"/>
    </row>
    <row r="168" spans="1:8" x14ac:dyDescent="0.25">
      <c r="A168" s="89"/>
      <c r="B168" s="89"/>
      <c r="C168" s="89"/>
      <c r="D168" s="89"/>
      <c r="E168" s="89"/>
      <c r="F168" s="89"/>
      <c r="G168" s="89"/>
      <c r="H168" s="89"/>
    </row>
    <row r="169" spans="1:8" x14ac:dyDescent="0.25">
      <c r="A169" s="89"/>
      <c r="B169" s="89"/>
      <c r="C169" s="89"/>
      <c r="D169" s="89"/>
      <c r="E169" s="89"/>
      <c r="F169" s="89"/>
      <c r="G169" s="89"/>
      <c r="H169" s="89"/>
    </row>
    <row r="170" spans="1:8" x14ac:dyDescent="0.25">
      <c r="A170" s="89"/>
      <c r="B170" s="89"/>
      <c r="C170" s="89"/>
      <c r="D170" s="89"/>
      <c r="E170" s="89"/>
      <c r="F170" s="89"/>
      <c r="G170" s="89"/>
      <c r="H170" s="89"/>
    </row>
    <row r="171" spans="1:8" x14ac:dyDescent="0.25">
      <c r="A171" s="89"/>
      <c r="B171" s="89"/>
      <c r="C171" s="89"/>
      <c r="D171" s="89"/>
      <c r="E171" s="89"/>
      <c r="F171" s="89"/>
      <c r="G171" s="89"/>
      <c r="H171" s="89"/>
    </row>
    <row r="172" spans="1:8" x14ac:dyDescent="0.25">
      <c r="A172" s="89"/>
      <c r="B172" s="89"/>
      <c r="C172" s="89"/>
      <c r="D172" s="89"/>
      <c r="E172" s="89"/>
      <c r="F172" s="89"/>
      <c r="G172" s="89"/>
      <c r="H172" s="89"/>
    </row>
    <row r="173" spans="1:8" x14ac:dyDescent="0.25">
      <c r="A173" s="89"/>
      <c r="B173" s="89"/>
      <c r="C173" s="89"/>
      <c r="D173" s="89"/>
      <c r="E173" s="89"/>
      <c r="F173" s="89"/>
      <c r="G173" s="89"/>
      <c r="H173" s="89"/>
    </row>
    <row r="174" spans="1:8" x14ac:dyDescent="0.25">
      <c r="A174" s="89"/>
      <c r="B174" s="89"/>
      <c r="C174" s="89"/>
      <c r="D174" s="89"/>
      <c r="E174" s="89"/>
      <c r="F174" s="89"/>
      <c r="G174" s="89"/>
      <c r="H174" s="89"/>
    </row>
    <row r="175" spans="1:8" x14ac:dyDescent="0.25">
      <c r="A175" s="89"/>
      <c r="B175" s="89"/>
      <c r="C175" s="89"/>
      <c r="D175" s="89"/>
      <c r="E175" s="89"/>
      <c r="F175" s="89"/>
      <c r="G175" s="89"/>
      <c r="H175" s="89"/>
    </row>
    <row r="176" spans="1:8" x14ac:dyDescent="0.25">
      <c r="A176" s="89"/>
      <c r="B176" s="89"/>
      <c r="C176" s="89"/>
      <c r="D176" s="89"/>
      <c r="E176" s="89"/>
      <c r="F176" s="89"/>
      <c r="G176" s="89"/>
      <c r="H176" s="89"/>
    </row>
    <row r="177" spans="1:8" x14ac:dyDescent="0.25">
      <c r="A177" s="89"/>
      <c r="B177" s="89"/>
      <c r="C177" s="89"/>
      <c r="D177" s="89"/>
      <c r="E177" s="89"/>
      <c r="F177" s="89"/>
      <c r="G177" s="89"/>
      <c r="H177" s="89"/>
    </row>
    <row r="178" spans="1:8" x14ac:dyDescent="0.25">
      <c r="A178" s="89"/>
      <c r="B178" s="89"/>
      <c r="C178" s="89"/>
      <c r="D178" s="89"/>
      <c r="E178" s="89"/>
      <c r="F178" s="89"/>
      <c r="G178" s="89"/>
      <c r="H178" s="89"/>
    </row>
    <row r="179" spans="1:8" x14ac:dyDescent="0.25">
      <c r="A179" s="89"/>
      <c r="B179" s="89"/>
      <c r="C179" s="89"/>
      <c r="D179" s="89"/>
      <c r="E179" s="89"/>
      <c r="F179" s="89"/>
      <c r="G179" s="89"/>
      <c r="H179" s="89"/>
    </row>
    <row r="180" spans="1:8" x14ac:dyDescent="0.25">
      <c r="A180" s="89"/>
      <c r="B180" s="89"/>
      <c r="C180" s="89"/>
      <c r="D180" s="89"/>
      <c r="E180" s="89"/>
      <c r="F180" s="89"/>
      <c r="G180" s="89"/>
      <c r="H180" s="89"/>
    </row>
    <row r="181" spans="1:8" x14ac:dyDescent="0.25">
      <c r="A181" s="89"/>
      <c r="B181" s="89"/>
      <c r="C181" s="89"/>
      <c r="D181" s="89"/>
      <c r="E181" s="89"/>
      <c r="F181" s="89"/>
      <c r="G181" s="89"/>
      <c r="H181" s="89"/>
    </row>
    <row r="182" spans="1:8" x14ac:dyDescent="0.25">
      <c r="A182" s="89"/>
      <c r="B182" s="89"/>
      <c r="C182" s="89"/>
      <c r="D182" s="89"/>
      <c r="E182" s="89"/>
      <c r="F182" s="89"/>
      <c r="G182" s="89"/>
      <c r="H182" s="89"/>
    </row>
    <row r="183" spans="1:8" x14ac:dyDescent="0.25">
      <c r="A183" s="89"/>
      <c r="B183" s="89"/>
      <c r="C183" s="89"/>
      <c r="D183" s="89"/>
      <c r="E183" s="89"/>
      <c r="F183" s="89"/>
      <c r="G183" s="89"/>
      <c r="H183" s="89"/>
    </row>
    <row r="184" spans="1:8" x14ac:dyDescent="0.25">
      <c r="A184" s="89"/>
      <c r="B184" s="89"/>
      <c r="C184" s="89"/>
      <c r="D184" s="89"/>
      <c r="E184" s="89"/>
      <c r="F184" s="89"/>
      <c r="G184" s="89"/>
      <c r="H184" s="89"/>
    </row>
    <row r="185" spans="1:8" x14ac:dyDescent="0.25">
      <c r="A185" s="89"/>
      <c r="B185" s="89"/>
      <c r="C185" s="89"/>
      <c r="D185" s="89"/>
      <c r="E185" s="89"/>
      <c r="F185" s="89"/>
      <c r="G185" s="89"/>
      <c r="H185" s="89"/>
    </row>
    <row r="186" spans="1:8" x14ac:dyDescent="0.25">
      <c r="A186" s="89"/>
      <c r="B186" s="89"/>
      <c r="C186" s="89"/>
      <c r="D186" s="89"/>
      <c r="E186" s="89"/>
      <c r="F186" s="89"/>
      <c r="G186" s="89"/>
      <c r="H186" s="89"/>
    </row>
    <row r="187" spans="1:8" x14ac:dyDescent="0.25">
      <c r="A187" s="89"/>
      <c r="B187" s="89"/>
      <c r="C187" s="89"/>
      <c r="D187" s="89"/>
      <c r="E187" s="89"/>
      <c r="F187" s="89"/>
      <c r="G187" s="89"/>
      <c r="H187" s="89"/>
    </row>
    <row r="188" spans="1:8" x14ac:dyDescent="0.25">
      <c r="A188" s="89"/>
      <c r="B188" s="89"/>
      <c r="C188" s="89"/>
      <c r="D188" s="89"/>
      <c r="E188" s="89"/>
      <c r="F188" s="89"/>
      <c r="G188" s="89"/>
      <c r="H188" s="89"/>
    </row>
    <row r="189" spans="1:8" x14ac:dyDescent="0.25">
      <c r="A189" s="89"/>
      <c r="B189" s="89"/>
      <c r="C189" s="89"/>
      <c r="D189" s="89"/>
      <c r="E189" s="89"/>
      <c r="F189" s="89"/>
      <c r="G189" s="89"/>
      <c r="H189" s="89"/>
    </row>
    <row r="190" spans="1:8" x14ac:dyDescent="0.25">
      <c r="A190" s="89"/>
      <c r="B190" s="89"/>
      <c r="C190" s="89"/>
      <c r="D190" s="89"/>
      <c r="E190" s="89"/>
      <c r="F190" s="89"/>
      <c r="G190" s="89"/>
      <c r="H190" s="89"/>
    </row>
    <row r="191" spans="1:8" x14ac:dyDescent="0.25">
      <c r="A191" s="89"/>
      <c r="B191" s="89"/>
      <c r="C191" s="89"/>
      <c r="D191" s="89"/>
      <c r="E191" s="89"/>
      <c r="F191" s="89"/>
      <c r="G191" s="89"/>
      <c r="H191" s="89"/>
    </row>
    <row r="192" spans="1:8" x14ac:dyDescent="0.25">
      <c r="A192" s="89"/>
      <c r="B192" s="89"/>
      <c r="C192" s="89"/>
      <c r="D192" s="89"/>
      <c r="E192" s="89"/>
      <c r="F192" s="89"/>
      <c r="G192" s="89"/>
      <c r="H192" s="89"/>
    </row>
    <row r="193" spans="1:8" x14ac:dyDescent="0.25">
      <c r="A193" s="89"/>
      <c r="B193" s="89"/>
      <c r="C193" s="89"/>
      <c r="D193" s="89"/>
      <c r="E193" s="89"/>
      <c r="F193" s="89"/>
      <c r="G193" s="89"/>
      <c r="H193" s="89"/>
    </row>
    <row r="194" spans="1:8" x14ac:dyDescent="0.25">
      <c r="A194" s="89"/>
      <c r="B194" s="89"/>
      <c r="C194" s="89"/>
      <c r="D194" s="89"/>
      <c r="E194" s="89"/>
      <c r="F194" s="89"/>
      <c r="G194" s="89"/>
      <c r="H194" s="89"/>
    </row>
    <row r="195" spans="1:8" x14ac:dyDescent="0.25">
      <c r="A195" s="89"/>
      <c r="B195" s="89"/>
      <c r="C195" s="89"/>
      <c r="D195" s="89"/>
      <c r="E195" s="89"/>
      <c r="F195" s="89"/>
      <c r="G195" s="89"/>
      <c r="H195" s="89"/>
    </row>
    <row r="196" spans="1:8" x14ac:dyDescent="0.25">
      <c r="A196" s="89"/>
      <c r="B196" s="89"/>
      <c r="C196" s="89"/>
      <c r="D196" s="89"/>
      <c r="E196" s="89"/>
      <c r="F196" s="89"/>
      <c r="G196" s="89"/>
      <c r="H196" s="89"/>
    </row>
    <row r="197" spans="1:8" x14ac:dyDescent="0.25">
      <c r="A197" s="89"/>
      <c r="B197" s="89"/>
      <c r="C197" s="89"/>
      <c r="D197" s="89"/>
      <c r="E197" s="89"/>
      <c r="F197" s="89"/>
      <c r="G197" s="89"/>
      <c r="H197" s="89"/>
    </row>
    <row r="198" spans="1:8" x14ac:dyDescent="0.25">
      <c r="A198" s="89"/>
      <c r="B198" s="89"/>
      <c r="C198" s="89"/>
      <c r="D198" s="89"/>
      <c r="E198" s="89"/>
      <c r="F198" s="89"/>
      <c r="G198" s="89"/>
      <c r="H198" s="89"/>
    </row>
    <row r="199" spans="1:8" x14ac:dyDescent="0.25">
      <c r="A199" s="89"/>
      <c r="B199" s="89"/>
      <c r="C199" s="89"/>
      <c r="D199" s="89"/>
      <c r="E199" s="89"/>
      <c r="F199" s="89"/>
      <c r="G199" s="89"/>
      <c r="H199" s="89"/>
    </row>
    <row r="200" spans="1:8" x14ac:dyDescent="0.25">
      <c r="A200" s="89"/>
      <c r="B200" s="89"/>
      <c r="C200" s="89"/>
      <c r="D200" s="89"/>
      <c r="E200" s="89"/>
      <c r="F200" s="89"/>
      <c r="G200" s="89"/>
      <c r="H200" s="89"/>
    </row>
    <row r="201" spans="1:8" x14ac:dyDescent="0.25">
      <c r="A201" s="89"/>
      <c r="B201" s="89"/>
      <c r="C201" s="89"/>
      <c r="D201" s="89"/>
      <c r="E201" s="89"/>
      <c r="F201" s="89"/>
      <c r="G201" s="89"/>
      <c r="H201" s="89"/>
    </row>
    <row r="202" spans="1:8" x14ac:dyDescent="0.25">
      <c r="A202" s="89"/>
      <c r="B202" s="89"/>
      <c r="C202" s="89"/>
      <c r="D202" s="89"/>
      <c r="E202" s="89"/>
      <c r="F202" s="89"/>
      <c r="G202" s="89"/>
      <c r="H202" s="89"/>
    </row>
    <row r="203" spans="1:8" x14ac:dyDescent="0.25">
      <c r="A203" s="89"/>
      <c r="B203" s="89"/>
      <c r="C203" s="89"/>
      <c r="D203" s="89"/>
      <c r="E203" s="89"/>
      <c r="F203" s="89"/>
      <c r="G203" s="89"/>
      <c r="H203" s="89"/>
    </row>
    <row r="204" spans="1:8" x14ac:dyDescent="0.25">
      <c r="A204" s="89"/>
      <c r="B204" s="89"/>
      <c r="C204" s="89"/>
      <c r="D204" s="89"/>
      <c r="E204" s="89"/>
      <c r="F204" s="89"/>
      <c r="G204" s="89"/>
      <c r="H204" s="89"/>
    </row>
    <row r="205" spans="1:8" x14ac:dyDescent="0.25">
      <c r="A205" s="89"/>
      <c r="B205" s="89"/>
      <c r="C205" s="89"/>
      <c r="D205" s="89"/>
      <c r="E205" s="89"/>
      <c r="F205" s="89"/>
      <c r="G205" s="89"/>
      <c r="H205" s="89"/>
    </row>
    <row r="206" spans="1:8" x14ac:dyDescent="0.25">
      <c r="A206" s="89"/>
      <c r="B206" s="89"/>
      <c r="C206" s="89"/>
      <c r="D206" s="89"/>
      <c r="E206" s="89"/>
      <c r="F206" s="89"/>
      <c r="G206" s="89"/>
      <c r="H206" s="89"/>
    </row>
    <row r="207" spans="1:8" x14ac:dyDescent="0.25">
      <c r="A207" s="89"/>
      <c r="B207" s="89"/>
      <c r="C207" s="89"/>
      <c r="D207" s="89"/>
      <c r="E207" s="89"/>
      <c r="F207" s="89"/>
      <c r="G207" s="89"/>
      <c r="H207" s="89"/>
    </row>
    <row r="208" spans="1:8" x14ac:dyDescent="0.25">
      <c r="A208" s="89"/>
      <c r="B208" s="89"/>
      <c r="C208" s="89"/>
      <c r="D208" s="89"/>
      <c r="E208" s="89"/>
      <c r="F208" s="89"/>
      <c r="G208" s="89"/>
      <c r="H208" s="89"/>
    </row>
    <row r="209" spans="1:8" x14ac:dyDescent="0.25">
      <c r="A209" s="89"/>
      <c r="B209" s="89"/>
      <c r="C209" s="89"/>
      <c r="D209" s="89"/>
      <c r="E209" s="89"/>
      <c r="F209" s="89"/>
      <c r="G209" s="89"/>
      <c r="H209" s="89"/>
    </row>
    <row r="210" spans="1:8" x14ac:dyDescent="0.25">
      <c r="A210" s="89"/>
      <c r="B210" s="89"/>
      <c r="C210" s="89"/>
      <c r="D210" s="89"/>
      <c r="E210" s="89"/>
      <c r="F210" s="89"/>
      <c r="G210" s="89"/>
      <c r="H210" s="89"/>
    </row>
    <row r="211" spans="1:8" x14ac:dyDescent="0.25">
      <c r="A211" s="89"/>
      <c r="B211" s="89"/>
      <c r="C211" s="89"/>
      <c r="D211" s="89"/>
      <c r="E211" s="89"/>
      <c r="F211" s="89"/>
      <c r="G211" s="89"/>
      <c r="H211" s="89"/>
    </row>
    <row r="212" spans="1:8" x14ac:dyDescent="0.25">
      <c r="A212" s="89"/>
      <c r="B212" s="89"/>
      <c r="C212" s="89"/>
      <c r="D212" s="89"/>
      <c r="E212" s="89"/>
      <c r="F212" s="89"/>
      <c r="G212" s="89"/>
      <c r="H212" s="89"/>
    </row>
    <row r="213" spans="1:8" x14ac:dyDescent="0.25">
      <c r="A213" s="89"/>
      <c r="B213" s="89"/>
      <c r="C213" s="89"/>
      <c r="D213" s="89"/>
      <c r="E213" s="89"/>
      <c r="F213" s="89"/>
      <c r="G213" s="89"/>
      <c r="H213" s="89"/>
    </row>
    <row r="214" spans="1:8" x14ac:dyDescent="0.25">
      <c r="A214" s="89"/>
      <c r="B214" s="89"/>
      <c r="C214" s="89"/>
      <c r="D214" s="89"/>
      <c r="E214" s="89"/>
      <c r="F214" s="89"/>
      <c r="G214" s="89"/>
      <c r="H214" s="89"/>
    </row>
    <row r="215" spans="1:8" x14ac:dyDescent="0.25">
      <c r="A215" s="89"/>
      <c r="B215" s="89"/>
      <c r="C215" s="89"/>
      <c r="D215" s="89"/>
      <c r="E215" s="89"/>
      <c r="F215" s="89"/>
      <c r="G215" s="89"/>
      <c r="H215" s="89"/>
    </row>
    <row r="216" spans="1:8" x14ac:dyDescent="0.25">
      <c r="A216" s="89"/>
      <c r="B216" s="89"/>
      <c r="C216" s="89"/>
      <c r="D216" s="89"/>
      <c r="E216" s="89"/>
      <c r="F216" s="89"/>
      <c r="G216" s="89"/>
      <c r="H216" s="89"/>
    </row>
    <row r="217" spans="1:8" x14ac:dyDescent="0.25">
      <c r="A217" s="89"/>
      <c r="B217" s="89"/>
      <c r="C217" s="89"/>
      <c r="D217" s="89"/>
      <c r="E217" s="89"/>
      <c r="F217" s="89"/>
      <c r="G217" s="89"/>
      <c r="H217" s="89"/>
    </row>
    <row r="218" spans="1:8" x14ac:dyDescent="0.25">
      <c r="A218" s="89"/>
      <c r="B218" s="89"/>
      <c r="C218" s="89"/>
      <c r="D218" s="89"/>
      <c r="E218" s="89"/>
      <c r="F218" s="89"/>
      <c r="G218" s="89"/>
      <c r="H218" s="89"/>
    </row>
    <row r="219" spans="1:8" x14ac:dyDescent="0.25">
      <c r="A219" s="89"/>
      <c r="B219" s="89"/>
      <c r="C219" s="89"/>
      <c r="D219" s="89"/>
      <c r="E219" s="89"/>
      <c r="F219" s="89"/>
      <c r="G219" s="89"/>
      <c r="H219" s="89"/>
    </row>
    <row r="220" spans="1:8" x14ac:dyDescent="0.25">
      <c r="A220" s="89"/>
      <c r="B220" s="89"/>
      <c r="C220" s="89"/>
      <c r="D220" s="89"/>
      <c r="E220" s="89"/>
      <c r="F220" s="89"/>
      <c r="G220" s="89"/>
      <c r="H220" s="89"/>
    </row>
    <row r="221" spans="1:8" x14ac:dyDescent="0.25">
      <c r="A221" s="89"/>
      <c r="B221" s="89"/>
      <c r="C221" s="89"/>
      <c r="D221" s="89"/>
      <c r="E221" s="89"/>
      <c r="F221" s="89"/>
      <c r="G221" s="89"/>
      <c r="H221" s="89"/>
    </row>
    <row r="222" spans="1:8" x14ac:dyDescent="0.25">
      <c r="A222" s="89"/>
      <c r="B222" s="89"/>
      <c r="C222" s="89"/>
      <c r="D222" s="89"/>
      <c r="E222" s="89"/>
      <c r="F222" s="89"/>
      <c r="G222" s="89"/>
      <c r="H222" s="89"/>
    </row>
    <row r="223" spans="1:8" x14ac:dyDescent="0.25">
      <c r="A223" s="89"/>
      <c r="B223" s="89"/>
      <c r="C223" s="89"/>
      <c r="D223" s="89"/>
      <c r="E223" s="89"/>
      <c r="F223" s="89"/>
      <c r="G223" s="89"/>
      <c r="H223" s="89"/>
    </row>
    <row r="224" spans="1:8" x14ac:dyDescent="0.25">
      <c r="A224" s="89"/>
      <c r="B224" s="89"/>
      <c r="C224" s="89"/>
      <c r="D224" s="89"/>
      <c r="E224" s="89"/>
      <c r="F224" s="89"/>
      <c r="G224" s="89"/>
      <c r="H224" s="89"/>
    </row>
    <row r="225" spans="1:8" x14ac:dyDescent="0.25">
      <c r="A225" s="89"/>
      <c r="B225" s="89"/>
      <c r="C225" s="89"/>
      <c r="D225" s="89"/>
      <c r="E225" s="89"/>
      <c r="F225" s="89"/>
      <c r="G225" s="89"/>
      <c r="H225" s="89"/>
    </row>
    <row r="226" spans="1:8" x14ac:dyDescent="0.25">
      <c r="A226" s="89"/>
      <c r="B226" s="89"/>
      <c r="C226" s="89"/>
      <c r="D226" s="89"/>
      <c r="E226" s="89"/>
      <c r="F226" s="89"/>
      <c r="G226" s="89"/>
      <c r="H226" s="89"/>
    </row>
    <row r="227" spans="1:8" x14ac:dyDescent="0.25">
      <c r="A227" s="89"/>
      <c r="B227" s="89"/>
      <c r="C227" s="89"/>
      <c r="D227" s="89"/>
      <c r="E227" s="89"/>
      <c r="F227" s="89"/>
      <c r="G227" s="89"/>
      <c r="H227" s="89"/>
    </row>
    <row r="228" spans="1:8" x14ac:dyDescent="0.25">
      <c r="A228" s="89"/>
      <c r="B228" s="89"/>
      <c r="C228" s="89"/>
      <c r="D228" s="89"/>
      <c r="E228" s="89"/>
      <c r="F228" s="89"/>
      <c r="G228" s="89"/>
      <c r="H228" s="89"/>
    </row>
    <row r="229" spans="1:8" x14ac:dyDescent="0.25">
      <c r="A229" s="89"/>
      <c r="B229" s="89"/>
      <c r="C229" s="89"/>
      <c r="D229" s="89"/>
      <c r="E229" s="89"/>
      <c r="F229" s="89"/>
      <c r="G229" s="89"/>
      <c r="H229" s="89"/>
    </row>
    <row r="230" spans="1:8" x14ac:dyDescent="0.25">
      <c r="A230" s="89"/>
      <c r="B230" s="89"/>
      <c r="C230" s="89"/>
      <c r="D230" s="89"/>
      <c r="E230" s="89"/>
      <c r="F230" s="89"/>
      <c r="G230" s="89"/>
      <c r="H230" s="89"/>
    </row>
    <row r="231" spans="1:8" x14ac:dyDescent="0.25">
      <c r="A231" s="89"/>
      <c r="B231" s="89"/>
      <c r="C231" s="89"/>
      <c r="D231" s="89"/>
      <c r="E231" s="89"/>
      <c r="F231" s="89"/>
      <c r="G231" s="89"/>
      <c r="H231" s="89"/>
    </row>
    <row r="232" spans="1:8" x14ac:dyDescent="0.25">
      <c r="A232" s="89"/>
      <c r="B232" s="89"/>
      <c r="C232" s="89"/>
      <c r="D232" s="89"/>
      <c r="E232" s="89"/>
      <c r="F232" s="89"/>
      <c r="G232" s="89"/>
      <c r="H232" s="89"/>
    </row>
    <row r="233" spans="1:8" x14ac:dyDescent="0.25">
      <c r="A233" s="89"/>
      <c r="B233" s="89"/>
      <c r="C233" s="89"/>
      <c r="D233" s="89"/>
      <c r="E233" s="89"/>
      <c r="F233" s="89"/>
      <c r="G233" s="89"/>
      <c r="H233" s="89"/>
    </row>
    <row r="234" spans="1:8" x14ac:dyDescent="0.25">
      <c r="A234" s="89"/>
      <c r="B234" s="89"/>
      <c r="C234" s="89"/>
      <c r="D234" s="89"/>
      <c r="E234" s="89"/>
      <c r="F234" s="89"/>
      <c r="G234" s="89"/>
      <c r="H234" s="89"/>
    </row>
    <row r="235" spans="1:8" x14ac:dyDescent="0.25">
      <c r="A235" s="89"/>
      <c r="B235" s="89"/>
      <c r="C235" s="89"/>
      <c r="D235" s="89"/>
      <c r="E235" s="89"/>
      <c r="F235" s="89"/>
      <c r="G235" s="89"/>
      <c r="H235" s="89"/>
    </row>
    <row r="236" spans="1:8" x14ac:dyDescent="0.25">
      <c r="A236" s="89"/>
      <c r="B236" s="89"/>
      <c r="C236" s="89"/>
      <c r="D236" s="89"/>
      <c r="E236" s="89"/>
      <c r="F236" s="89"/>
      <c r="G236" s="89"/>
      <c r="H236" s="89"/>
    </row>
    <row r="237" spans="1:8" x14ac:dyDescent="0.25">
      <c r="A237" s="89"/>
      <c r="B237" s="89"/>
      <c r="C237" s="89"/>
      <c r="D237" s="89"/>
      <c r="E237" s="89"/>
      <c r="F237" s="89"/>
      <c r="G237" s="89"/>
      <c r="H237" s="89"/>
    </row>
    <row r="238" spans="1:8" x14ac:dyDescent="0.25">
      <c r="A238" s="89"/>
      <c r="B238" s="89"/>
      <c r="C238" s="89"/>
      <c r="D238" s="89"/>
      <c r="E238" s="89"/>
      <c r="F238" s="89"/>
      <c r="G238" s="89"/>
      <c r="H238" s="89"/>
    </row>
    <row r="239" spans="1:8" x14ac:dyDescent="0.25">
      <c r="A239" s="89"/>
      <c r="B239" s="89"/>
      <c r="C239" s="89"/>
      <c r="D239" s="89"/>
      <c r="E239" s="89"/>
      <c r="F239" s="89"/>
      <c r="G239" s="89"/>
      <c r="H239" s="89"/>
    </row>
    <row r="240" spans="1:8" x14ac:dyDescent="0.25">
      <c r="A240" s="89"/>
      <c r="B240" s="89"/>
      <c r="C240" s="89"/>
      <c r="D240" s="89"/>
      <c r="E240" s="89"/>
      <c r="F240" s="89"/>
      <c r="G240" s="89"/>
      <c r="H240" s="89"/>
    </row>
    <row r="241" spans="1:8" x14ac:dyDescent="0.25">
      <c r="A241" s="89"/>
      <c r="B241" s="89"/>
      <c r="C241" s="89"/>
      <c r="D241" s="89"/>
      <c r="E241" s="89"/>
      <c r="F241" s="89"/>
      <c r="G241" s="89"/>
      <c r="H241" s="89"/>
    </row>
    <row r="242" spans="1:8" x14ac:dyDescent="0.25">
      <c r="A242" s="89"/>
      <c r="B242" s="89"/>
      <c r="C242" s="89"/>
      <c r="D242" s="89"/>
      <c r="E242" s="89"/>
      <c r="F242" s="89"/>
      <c r="G242" s="89"/>
      <c r="H242" s="89"/>
    </row>
    <row r="243" spans="1:8" x14ac:dyDescent="0.25">
      <c r="A243" s="89"/>
      <c r="B243" s="89"/>
      <c r="C243" s="89"/>
      <c r="D243" s="89"/>
      <c r="E243" s="89"/>
      <c r="F243" s="89"/>
      <c r="G243" s="89"/>
      <c r="H243" s="89"/>
    </row>
    <row r="244" spans="1:8" x14ac:dyDescent="0.25">
      <c r="A244" s="89"/>
      <c r="B244" s="89"/>
      <c r="C244" s="89"/>
      <c r="D244" s="89"/>
      <c r="E244" s="89"/>
      <c r="F244" s="89"/>
      <c r="G244" s="89"/>
      <c r="H244" s="89"/>
    </row>
    <row r="245" spans="1:8" x14ac:dyDescent="0.25">
      <c r="A245" s="89"/>
      <c r="B245" s="89"/>
      <c r="C245" s="89"/>
      <c r="D245" s="89"/>
      <c r="E245" s="89"/>
      <c r="F245" s="89"/>
      <c r="G245" s="89"/>
      <c r="H245" s="89"/>
    </row>
    <row r="246" spans="1:8" x14ac:dyDescent="0.25">
      <c r="A246" s="89"/>
      <c r="B246" s="89"/>
      <c r="C246" s="89"/>
      <c r="D246" s="89"/>
      <c r="E246" s="89"/>
      <c r="F246" s="89"/>
      <c r="G246" s="89"/>
      <c r="H246" s="89"/>
    </row>
    <row r="247" spans="1:8" x14ac:dyDescent="0.25">
      <c r="A247" s="89"/>
      <c r="B247" s="89"/>
      <c r="C247" s="89"/>
      <c r="D247" s="89"/>
      <c r="E247" s="89"/>
      <c r="F247" s="89"/>
      <c r="G247" s="89"/>
      <c r="H247" s="89"/>
    </row>
    <row r="248" spans="1:8" x14ac:dyDescent="0.25">
      <c r="A248" s="89"/>
      <c r="B248" s="89"/>
      <c r="C248" s="89"/>
      <c r="D248" s="89"/>
      <c r="E248" s="89"/>
      <c r="F248" s="89"/>
      <c r="G248" s="89"/>
      <c r="H248" s="89"/>
    </row>
    <row r="249" spans="1:8" x14ac:dyDescent="0.25">
      <c r="A249" s="89"/>
      <c r="B249" s="89"/>
      <c r="C249" s="89"/>
      <c r="D249" s="89"/>
      <c r="E249" s="89"/>
      <c r="F249" s="89"/>
      <c r="G249" s="89"/>
      <c r="H249" s="89"/>
    </row>
    <row r="250" spans="1:8" x14ac:dyDescent="0.25">
      <c r="A250" s="89"/>
      <c r="B250" s="89"/>
      <c r="C250" s="89"/>
      <c r="D250" s="89"/>
      <c r="E250" s="89"/>
      <c r="F250" s="89"/>
      <c r="G250" s="89"/>
      <c r="H250" s="89"/>
    </row>
    <row r="251" spans="1:8" x14ac:dyDescent="0.25">
      <c r="A251" s="89"/>
      <c r="B251" s="89"/>
      <c r="C251" s="89"/>
      <c r="D251" s="89"/>
      <c r="E251" s="89"/>
      <c r="F251" s="89"/>
      <c r="G251" s="89"/>
      <c r="H251" s="89"/>
    </row>
    <row r="252" spans="1:8" x14ac:dyDescent="0.25">
      <c r="A252" s="89"/>
      <c r="B252" s="89"/>
      <c r="C252" s="89"/>
      <c r="D252" s="89"/>
      <c r="E252" s="89"/>
      <c r="F252" s="89"/>
      <c r="G252" s="89"/>
      <c r="H252" s="89"/>
    </row>
    <row r="253" spans="1:8" x14ac:dyDescent="0.25">
      <c r="A253" s="89"/>
      <c r="B253" s="89"/>
      <c r="C253" s="89"/>
      <c r="D253" s="89"/>
      <c r="E253" s="89"/>
      <c r="F253" s="89"/>
      <c r="G253" s="89"/>
      <c r="H253" s="89"/>
    </row>
    <row r="254" spans="1:8" x14ac:dyDescent="0.25">
      <c r="A254" s="89"/>
      <c r="B254" s="89"/>
      <c r="C254" s="89"/>
      <c r="D254" s="89"/>
      <c r="E254" s="89"/>
      <c r="F254" s="89"/>
      <c r="G254" s="89"/>
      <c r="H254" s="89"/>
    </row>
    <row r="255" spans="1:8" x14ac:dyDescent="0.25">
      <c r="A255" s="89"/>
      <c r="B255" s="89"/>
      <c r="C255" s="89"/>
      <c r="D255" s="89"/>
      <c r="E255" s="89"/>
      <c r="F255" s="89"/>
      <c r="G255" s="89"/>
      <c r="H255" s="89"/>
    </row>
    <row r="256" spans="1:8" x14ac:dyDescent="0.25">
      <c r="A256" s="89"/>
      <c r="B256" s="89"/>
      <c r="C256" s="89"/>
      <c r="D256" s="89"/>
      <c r="E256" s="89"/>
      <c r="F256" s="89"/>
      <c r="G256" s="89"/>
      <c r="H256" s="89"/>
    </row>
    <row r="257" spans="1:8" x14ac:dyDescent="0.25">
      <c r="A257" s="89"/>
      <c r="B257" s="89"/>
      <c r="C257" s="89"/>
      <c r="D257" s="89"/>
      <c r="E257" s="89"/>
      <c r="F257" s="89"/>
      <c r="G257" s="89"/>
      <c r="H257" s="89"/>
    </row>
    <row r="258" spans="1:8" x14ac:dyDescent="0.25">
      <c r="A258" s="89"/>
      <c r="B258" s="89"/>
      <c r="C258" s="89"/>
      <c r="D258" s="89"/>
      <c r="E258" s="89"/>
      <c r="F258" s="89"/>
      <c r="G258" s="89"/>
      <c r="H258" s="89"/>
    </row>
    <row r="259" spans="1:8" x14ac:dyDescent="0.25">
      <c r="A259" s="89"/>
      <c r="B259" s="89"/>
      <c r="C259" s="89"/>
      <c r="D259" s="89"/>
      <c r="E259" s="89"/>
      <c r="F259" s="89"/>
      <c r="G259" s="89"/>
      <c r="H259" s="89"/>
    </row>
    <row r="260" spans="1:8" x14ac:dyDescent="0.25">
      <c r="A260" s="89"/>
      <c r="B260" s="89"/>
      <c r="C260" s="89"/>
      <c r="D260" s="89"/>
      <c r="E260" s="89"/>
      <c r="F260" s="89"/>
      <c r="G260" s="89"/>
      <c r="H260" s="89"/>
    </row>
    <row r="261" spans="1:8" x14ac:dyDescent="0.25">
      <c r="A261" s="89"/>
      <c r="B261" s="89"/>
      <c r="C261" s="89"/>
      <c r="D261" s="89"/>
      <c r="E261" s="89"/>
      <c r="F261" s="89"/>
      <c r="G261" s="89"/>
      <c r="H261" s="89"/>
    </row>
    <row r="262" spans="1:8" x14ac:dyDescent="0.25">
      <c r="A262" s="89"/>
      <c r="B262" s="89"/>
      <c r="C262" s="89"/>
      <c r="D262" s="89"/>
      <c r="E262" s="89"/>
      <c r="F262" s="89"/>
      <c r="G262" s="89"/>
      <c r="H262" s="89"/>
    </row>
    <row r="263" spans="1:8" x14ac:dyDescent="0.25">
      <c r="A263" s="89"/>
      <c r="B263" s="89"/>
      <c r="C263" s="89"/>
      <c r="D263" s="89"/>
      <c r="E263" s="89"/>
      <c r="F263" s="89"/>
      <c r="G263" s="89"/>
      <c r="H263" s="89"/>
    </row>
    <row r="264" spans="1:8" x14ac:dyDescent="0.25">
      <c r="A264" s="89"/>
      <c r="B264" s="89"/>
      <c r="C264" s="89"/>
      <c r="D264" s="89"/>
      <c r="E264" s="89"/>
      <c r="F264" s="89"/>
      <c r="G264" s="89"/>
      <c r="H264" s="89"/>
    </row>
    <row r="265" spans="1:8" x14ac:dyDescent="0.25">
      <c r="A265" s="89"/>
      <c r="B265" s="89"/>
      <c r="C265" s="89"/>
      <c r="D265" s="89"/>
      <c r="E265" s="89"/>
      <c r="F265" s="89"/>
      <c r="G265" s="89"/>
      <c r="H265" s="89"/>
    </row>
    <row r="266" spans="1:8" x14ac:dyDescent="0.25">
      <c r="A266" s="89"/>
      <c r="B266" s="89"/>
      <c r="C266" s="89"/>
      <c r="D266" s="89"/>
      <c r="E266" s="89"/>
      <c r="F266" s="89"/>
      <c r="G266" s="89"/>
      <c r="H266" s="89"/>
    </row>
    <row r="267" spans="1:8" x14ac:dyDescent="0.25">
      <c r="A267" s="89"/>
      <c r="B267" s="89"/>
      <c r="C267" s="89"/>
      <c r="D267" s="89"/>
      <c r="E267" s="89"/>
      <c r="F267" s="89"/>
      <c r="G267" s="89"/>
      <c r="H267" s="89"/>
    </row>
    <row r="268" spans="1:8" x14ac:dyDescent="0.25">
      <c r="A268" s="89"/>
      <c r="B268" s="89"/>
      <c r="C268" s="89"/>
      <c r="D268" s="89"/>
      <c r="E268" s="89"/>
      <c r="F268" s="89"/>
      <c r="G268" s="89"/>
      <c r="H268" s="89"/>
    </row>
    <row r="269" spans="1:8" x14ac:dyDescent="0.25">
      <c r="A269" s="89"/>
      <c r="B269" s="89"/>
      <c r="C269" s="89"/>
      <c r="D269" s="89"/>
      <c r="E269" s="89"/>
      <c r="F269" s="89"/>
      <c r="G269" s="89"/>
      <c r="H269" s="89"/>
    </row>
    <row r="270" spans="1:8" x14ac:dyDescent="0.25">
      <c r="A270" s="89"/>
      <c r="B270" s="89"/>
      <c r="C270" s="89"/>
      <c r="D270" s="89"/>
      <c r="E270" s="89"/>
      <c r="F270" s="89"/>
      <c r="G270" s="89"/>
      <c r="H270" s="89"/>
    </row>
    <row r="271" spans="1:8" x14ac:dyDescent="0.25">
      <c r="A271" s="89"/>
      <c r="B271" s="89"/>
      <c r="C271" s="89"/>
      <c r="D271" s="89"/>
      <c r="E271" s="89"/>
      <c r="F271" s="89"/>
      <c r="G271" s="89"/>
      <c r="H271" s="89"/>
    </row>
    <row r="272" spans="1:8" x14ac:dyDescent="0.25">
      <c r="A272" s="89"/>
      <c r="B272" s="89"/>
      <c r="C272" s="89"/>
      <c r="D272" s="89"/>
      <c r="E272" s="89"/>
      <c r="F272" s="89"/>
      <c r="G272" s="89"/>
      <c r="H272" s="89"/>
    </row>
    <row r="273" spans="1:8" x14ac:dyDescent="0.25">
      <c r="A273" s="89"/>
      <c r="B273" s="89"/>
      <c r="C273" s="89"/>
      <c r="D273" s="89"/>
      <c r="E273" s="89"/>
      <c r="F273" s="89"/>
      <c r="G273" s="89"/>
      <c r="H273" s="89"/>
    </row>
    <row r="274" spans="1:8" x14ac:dyDescent="0.25">
      <c r="A274" s="89"/>
      <c r="B274" s="89"/>
      <c r="C274" s="89"/>
      <c r="D274" s="89"/>
      <c r="E274" s="89"/>
      <c r="F274" s="89"/>
      <c r="G274" s="89"/>
      <c r="H274" s="89"/>
    </row>
  </sheetData>
  <mergeCells count="19">
    <mergeCell ref="A12:C12"/>
    <mergeCell ref="A13:C13"/>
    <mergeCell ref="G15:G16"/>
    <mergeCell ref="H15:H16"/>
    <mergeCell ref="C8:H8"/>
    <mergeCell ref="C9:H9"/>
    <mergeCell ref="B71:C71"/>
    <mergeCell ref="A1:H1"/>
    <mergeCell ref="A3:H3"/>
    <mergeCell ref="A4:H4"/>
    <mergeCell ref="A67:G67"/>
    <mergeCell ref="A15:A16"/>
    <mergeCell ref="B15:B16"/>
    <mergeCell ref="C15:C16"/>
    <mergeCell ref="E15:E16"/>
    <mergeCell ref="F15:F16"/>
    <mergeCell ref="D15:D16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5" fitToHeight="0" orientation="portrait" blackAndWhite="1" r:id="rId1"/>
  <headerFooter>
    <oddFooter>&amp;R&amp;"Times New Roman,Regular"&amp;10&amp;P. lpp. no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4"/>
  <sheetViews>
    <sheetView showZeros="0" zoomScale="90" zoomScaleNormal="90" workbookViewId="0">
      <selection activeCell="D15" sqref="D15:D16"/>
    </sheetView>
  </sheetViews>
  <sheetFormatPr defaultColWidth="9.140625" defaultRowHeight="15" outlineLevelRow="1" x14ac:dyDescent="0.25"/>
  <cols>
    <col min="1" max="2" width="8.7109375" style="88" customWidth="1"/>
    <col min="3" max="3" width="50.7109375" style="88" customWidth="1"/>
    <col min="4" max="4" width="14.5703125" style="88" customWidth="1"/>
    <col min="5" max="6" width="9.7109375" style="88" customWidth="1"/>
    <col min="7" max="7" width="16" style="88" customWidth="1"/>
    <col min="8" max="8" width="18.28515625" style="88" customWidth="1"/>
    <col min="9" max="16384" width="9.140625" style="88"/>
  </cols>
  <sheetData>
    <row r="1" spans="1:8" ht="20.25" x14ac:dyDescent="0.3">
      <c r="A1" s="581" t="str">
        <f>"Lokālā tāme Nr. "&amp;KOPS2!B34</f>
        <v>Lokālā tāme Nr. 1-11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KOPS2!C34</f>
        <v>Fasādes apdares darbi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89"/>
      <c r="D5" s="89"/>
      <c r="E5" s="89"/>
      <c r="F5" s="89"/>
      <c r="G5" s="89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89"/>
      <c r="D10" s="89"/>
      <c r="E10" s="89"/>
      <c r="F10" s="89"/>
      <c r="G10" s="89"/>
    </row>
    <row r="11" spans="1:8" x14ac:dyDescent="0.25">
      <c r="A11" s="89" t="s">
        <v>117</v>
      </c>
      <c r="B11" s="89"/>
      <c r="C11" s="89"/>
      <c r="D11" s="89"/>
      <c r="E11" s="89"/>
      <c r="F11" s="89"/>
      <c r="G11" s="89"/>
    </row>
    <row r="12" spans="1:8" x14ac:dyDescent="0.25">
      <c r="A12" s="577" t="s">
        <v>477</v>
      </c>
      <c r="B12" s="577"/>
      <c r="C12" s="577"/>
      <c r="D12" s="424"/>
      <c r="E12" s="89"/>
      <c r="F12" s="89"/>
      <c r="G12" s="89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24"/>
      <c r="E13" s="89"/>
      <c r="F13" s="89"/>
      <c r="G13" s="89"/>
    </row>
    <row r="15" spans="1:8" ht="15" customHeight="1" x14ac:dyDescent="0.25">
      <c r="A15" s="588" t="s">
        <v>5</v>
      </c>
      <c r="B15" s="588" t="s">
        <v>6</v>
      </c>
      <c r="C15" s="589" t="s">
        <v>396</v>
      </c>
      <c r="D15" s="590" t="s">
        <v>484</v>
      </c>
      <c r="E15" s="589" t="s">
        <v>7</v>
      </c>
      <c r="F15" s="589" t="s">
        <v>8</v>
      </c>
      <c r="G15" s="575" t="s">
        <v>475</v>
      </c>
      <c r="H15" s="575" t="s">
        <v>476</v>
      </c>
    </row>
    <row r="16" spans="1:8" x14ac:dyDescent="0.25">
      <c r="A16" s="588"/>
      <c r="B16" s="588"/>
      <c r="C16" s="589"/>
      <c r="D16" s="576"/>
      <c r="E16" s="589"/>
      <c r="F16" s="589"/>
      <c r="G16" s="576"/>
      <c r="H16" s="576"/>
    </row>
    <row r="17" spans="1:8" ht="15.75" thickBot="1" x14ac:dyDescent="0.3">
      <c r="A17" s="91">
        <v>1</v>
      </c>
      <c r="B17" s="91">
        <v>2</v>
      </c>
      <c r="C17" s="92" t="s">
        <v>60</v>
      </c>
      <c r="D17" s="92"/>
      <c r="E17" s="91" t="s">
        <v>61</v>
      </c>
      <c r="F17" s="93">
        <v>5</v>
      </c>
      <c r="G17" s="93">
        <v>6</v>
      </c>
      <c r="H17" s="93">
        <v>7</v>
      </c>
    </row>
    <row r="18" spans="1:8" ht="15.75" thickTop="1" x14ac:dyDescent="0.25">
      <c r="A18" s="231"/>
      <c r="B18" s="231"/>
      <c r="C18" s="232" t="s">
        <v>367</v>
      </c>
      <c r="D18" s="437"/>
      <c r="E18" s="231"/>
      <c r="F18" s="233"/>
      <c r="G18" s="234"/>
      <c r="H18" s="234"/>
    </row>
    <row r="19" spans="1:8" x14ac:dyDescent="0.25">
      <c r="A19" s="141">
        <v>1</v>
      </c>
      <c r="B19" s="113" t="s">
        <v>414</v>
      </c>
      <c r="C19" s="235" t="s">
        <v>74</v>
      </c>
      <c r="D19" s="431"/>
      <c r="E19" s="236" t="s">
        <v>67</v>
      </c>
      <c r="F19" s="237">
        <f>0.1*4057.6</f>
        <v>405.8</v>
      </c>
      <c r="G19" s="238"/>
      <c r="H19" s="239"/>
    </row>
    <row r="20" spans="1:8" x14ac:dyDescent="0.25">
      <c r="A20" s="240"/>
      <c r="B20" s="241"/>
      <c r="C20" s="232" t="s">
        <v>367</v>
      </c>
      <c r="D20" s="438"/>
      <c r="E20" s="242"/>
      <c r="F20" s="243"/>
      <c r="G20" s="244"/>
      <c r="H20" s="239"/>
    </row>
    <row r="21" spans="1:8" ht="38.25" x14ac:dyDescent="0.25">
      <c r="A21" s="245">
        <f>1+A19</f>
        <v>2</v>
      </c>
      <c r="B21" s="113" t="s">
        <v>414</v>
      </c>
      <c r="C21" s="246" t="s">
        <v>467</v>
      </c>
      <c r="D21" s="308" t="s">
        <v>483</v>
      </c>
      <c r="E21" s="247" t="s">
        <v>469</v>
      </c>
      <c r="F21" s="248">
        <v>1380</v>
      </c>
      <c r="G21" s="249"/>
      <c r="H21" s="239"/>
    </row>
    <row r="22" spans="1:8" ht="39" x14ac:dyDescent="0.25">
      <c r="A22" s="250">
        <f>1+A21</f>
        <v>3</v>
      </c>
      <c r="B22" s="113" t="s">
        <v>414</v>
      </c>
      <c r="C22" s="251" t="s">
        <v>468</v>
      </c>
      <c r="D22" s="308" t="s">
        <v>483</v>
      </c>
      <c r="E22" s="252" t="s">
        <v>469</v>
      </c>
      <c r="F22" s="253">
        <v>92</v>
      </c>
      <c r="G22" s="254"/>
      <c r="H22" s="239"/>
    </row>
    <row r="23" spans="1:8" ht="51" x14ac:dyDescent="0.25">
      <c r="A23" s="255">
        <f t="shared" ref="A23:A24" si="0">1+A22</f>
        <v>4</v>
      </c>
      <c r="B23" s="113" t="s">
        <v>414</v>
      </c>
      <c r="C23" s="256" t="s">
        <v>208</v>
      </c>
      <c r="D23" s="308" t="s">
        <v>483</v>
      </c>
      <c r="E23" s="257" t="s">
        <v>65</v>
      </c>
      <c r="F23" s="258">
        <v>200</v>
      </c>
      <c r="G23" s="259"/>
      <c r="H23" s="239"/>
    </row>
    <row r="24" spans="1:8" ht="63.75" x14ac:dyDescent="0.25">
      <c r="A24" s="255">
        <f t="shared" si="0"/>
        <v>5</v>
      </c>
      <c r="B24" s="113" t="s">
        <v>414</v>
      </c>
      <c r="C24" s="260" t="s">
        <v>466</v>
      </c>
      <c r="D24" s="308" t="s">
        <v>483</v>
      </c>
      <c r="E24" s="261" t="s">
        <v>469</v>
      </c>
      <c r="F24" s="262">
        <v>32</v>
      </c>
      <c r="G24" s="263"/>
      <c r="H24" s="239"/>
    </row>
    <row r="25" spans="1:8" ht="15.75" thickBot="1" x14ac:dyDescent="0.3">
      <c r="A25" s="264"/>
      <c r="B25" s="265"/>
      <c r="C25" s="265"/>
      <c r="D25" s="439"/>
      <c r="E25" s="265"/>
      <c r="F25" s="266"/>
      <c r="G25" s="266"/>
      <c r="H25" s="267"/>
    </row>
    <row r="26" spans="1:8" ht="15.75" thickTop="1" x14ac:dyDescent="0.25">
      <c r="A26" s="147"/>
      <c r="B26" s="147"/>
      <c r="C26" s="148"/>
      <c r="D26" s="148"/>
      <c r="E26" s="149"/>
      <c r="F26" s="150"/>
      <c r="G26" s="151"/>
      <c r="H26" s="151"/>
    </row>
    <row r="27" spans="1:8" x14ac:dyDescent="0.25">
      <c r="A27" s="591" t="s">
        <v>9</v>
      </c>
      <c r="B27" s="592"/>
      <c r="C27" s="592"/>
      <c r="D27" s="592"/>
      <c r="E27" s="592"/>
      <c r="F27" s="592"/>
      <c r="G27" s="592"/>
      <c r="H27" s="152">
        <f>SUM(H19:H26)</f>
        <v>0</v>
      </c>
    </row>
    <row r="28" spans="1:8" outlineLevel="1" x14ac:dyDescent="0.25">
      <c r="A28" s="89"/>
      <c r="B28" s="89"/>
      <c r="C28" s="89"/>
      <c r="D28" s="89"/>
      <c r="E28" s="89"/>
      <c r="F28" s="89"/>
      <c r="G28" s="89"/>
      <c r="H28" s="89"/>
    </row>
    <row r="29" spans="1:8" outlineLevel="1" x14ac:dyDescent="0.25">
      <c r="E29" s="89"/>
      <c r="F29" s="89"/>
      <c r="H29" s="155"/>
    </row>
    <row r="30" spans="1:8" outlineLevel="1" x14ac:dyDescent="0.25">
      <c r="A30" s="88" t="str">
        <f>"Sastādīja: "&amp;KOPS2!$B$59</f>
        <v>Sastādīja: _________________ Olga  Jasāne /29.09.2017./</v>
      </c>
      <c r="E30" s="157" t="str">
        <f>"Pārbaudīja: "&amp;KOPS2!$F$59</f>
        <v>Pārbaudīja: _________________ Aleksejs Providenko /29.09.2017./</v>
      </c>
      <c r="F30" s="158"/>
      <c r="G30" s="159"/>
    </row>
    <row r="31" spans="1:8" outlineLevel="1" x14ac:dyDescent="0.25">
      <c r="B31" s="580" t="s">
        <v>13</v>
      </c>
      <c r="C31" s="580"/>
      <c r="D31" s="416"/>
      <c r="E31" s="89"/>
      <c r="F31" s="160" t="s">
        <v>13</v>
      </c>
      <c r="G31" s="161"/>
    </row>
    <row r="32" spans="1:8" outlineLevel="1" x14ac:dyDescent="0.25">
      <c r="A32" s="89"/>
      <c r="B32" s="162"/>
      <c r="C32" s="160"/>
      <c r="D32" s="417"/>
      <c r="E32" s="89" t="str">
        <f>"Sertifikāta Nr.: "&amp;KOPS2!$F$61</f>
        <v>Sertifikāta Nr.: 5-00770</v>
      </c>
      <c r="F32" s="90"/>
    </row>
    <row r="33" spans="1:8" x14ac:dyDescent="0.25">
      <c r="E33" s="159"/>
      <c r="F33" s="159"/>
      <c r="H33" s="89"/>
    </row>
    <row r="34" spans="1:8" x14ac:dyDescent="0.25">
      <c r="E34" s="161"/>
      <c r="F34" s="161"/>
      <c r="H34" s="89"/>
    </row>
    <row r="35" spans="1:8" x14ac:dyDescent="0.25">
      <c r="E35" s="89"/>
      <c r="H35" s="89"/>
    </row>
    <row r="36" spans="1:8" hidden="1" x14ac:dyDescent="0.25">
      <c r="A36" s="268"/>
      <c r="B36" s="268"/>
      <c r="C36" s="268" t="s">
        <v>109</v>
      </c>
      <c r="D36" s="440"/>
      <c r="E36" s="269" t="s">
        <v>67</v>
      </c>
      <c r="F36" s="270">
        <v>336</v>
      </c>
      <c r="G36" s="271">
        <v>2.9</v>
      </c>
      <c r="H36" s="273">
        <f>ROUND(G36*F36,1)</f>
        <v>974.4</v>
      </c>
    </row>
    <row r="37" spans="1:8" hidden="1" x14ac:dyDescent="0.25">
      <c r="A37" s="89"/>
      <c r="B37" s="89"/>
      <c r="C37" s="274" t="s">
        <v>110</v>
      </c>
      <c r="D37" s="274"/>
      <c r="E37" s="89"/>
      <c r="F37" s="89"/>
      <c r="G37" s="89"/>
      <c r="H37" s="89"/>
    </row>
    <row r="38" spans="1:8" hidden="1" x14ac:dyDescent="0.25">
      <c r="A38" s="89"/>
      <c r="B38" s="89"/>
      <c r="C38" s="89"/>
      <c r="D38" s="89"/>
      <c r="E38" s="89"/>
      <c r="F38" s="89"/>
      <c r="G38" s="89"/>
      <c r="H38" s="89"/>
    </row>
    <row r="39" spans="1:8" hidden="1" x14ac:dyDescent="0.25">
      <c r="A39" s="89"/>
      <c r="B39" s="89"/>
      <c r="C39" s="89"/>
      <c r="D39" s="89"/>
      <c r="E39" s="89"/>
      <c r="F39" s="89"/>
      <c r="G39" s="89"/>
      <c r="H39" s="89"/>
    </row>
    <row r="40" spans="1:8" ht="20.25" hidden="1" x14ac:dyDescent="0.25">
      <c r="A40" s="89"/>
      <c r="B40" s="89"/>
      <c r="C40" s="275" t="s">
        <v>193</v>
      </c>
      <c r="D40" s="275"/>
      <c r="E40" s="89"/>
      <c r="F40" s="89"/>
      <c r="G40" s="89"/>
      <c r="H40" s="89"/>
    </row>
    <row r="41" spans="1:8" ht="20.25" hidden="1" x14ac:dyDescent="0.25">
      <c r="A41" s="89"/>
      <c r="B41" s="89"/>
      <c r="C41" s="275" t="s">
        <v>194</v>
      </c>
      <c r="D41" s="275"/>
      <c r="E41" s="89"/>
      <c r="F41" s="89"/>
      <c r="G41" s="89"/>
      <c r="H41" s="89"/>
    </row>
    <row r="42" spans="1:8" ht="20.25" hidden="1" x14ac:dyDescent="0.25">
      <c r="A42" s="89"/>
      <c r="B42" s="89"/>
      <c r="C42" s="275"/>
      <c r="D42" s="275"/>
      <c r="E42" s="89"/>
      <c r="F42" s="89"/>
      <c r="G42" s="89"/>
      <c r="H42" s="89"/>
    </row>
    <row r="43" spans="1:8" ht="20.25" hidden="1" x14ac:dyDescent="0.25">
      <c r="A43" s="89"/>
      <c r="B43" s="89"/>
      <c r="C43" s="275" t="s">
        <v>470</v>
      </c>
      <c r="D43" s="275"/>
      <c r="E43" s="89"/>
      <c r="F43" s="89"/>
      <c r="G43" s="89"/>
      <c r="H43" s="89"/>
    </row>
    <row r="44" spans="1:8" ht="20.25" hidden="1" x14ac:dyDescent="0.25">
      <c r="A44" s="89"/>
      <c r="B44" s="89"/>
      <c r="C44" s="275" t="s">
        <v>195</v>
      </c>
      <c r="D44" s="275"/>
      <c r="E44" s="89"/>
      <c r="F44" s="89"/>
      <c r="G44" s="89"/>
      <c r="H44" s="89"/>
    </row>
    <row r="45" spans="1:8" ht="20.25" hidden="1" x14ac:dyDescent="0.25">
      <c r="A45" s="89"/>
      <c r="B45" s="89"/>
      <c r="C45" s="275" t="s">
        <v>196</v>
      </c>
      <c r="D45" s="275"/>
      <c r="E45" s="89"/>
      <c r="F45" s="89"/>
      <c r="G45" s="89"/>
      <c r="H45" s="89"/>
    </row>
    <row r="46" spans="1:8" ht="20.25" hidden="1" x14ac:dyDescent="0.25">
      <c r="A46" s="89"/>
      <c r="B46" s="89"/>
      <c r="C46" s="275" t="s">
        <v>471</v>
      </c>
      <c r="D46" s="275"/>
      <c r="E46" s="89"/>
      <c r="F46" s="89"/>
      <c r="G46" s="89"/>
      <c r="H46" s="89"/>
    </row>
    <row r="47" spans="1:8" ht="20.25" hidden="1" x14ac:dyDescent="0.25">
      <c r="A47" s="89"/>
      <c r="B47" s="89"/>
      <c r="C47" s="275" t="s">
        <v>472</v>
      </c>
      <c r="D47" s="275"/>
      <c r="E47" s="89"/>
      <c r="F47" s="89"/>
      <c r="G47" s="89"/>
      <c r="H47" s="89"/>
    </row>
    <row r="48" spans="1:8" ht="20.25" hidden="1" x14ac:dyDescent="0.25">
      <c r="A48" s="89"/>
      <c r="B48" s="89"/>
      <c r="C48" s="275"/>
      <c r="D48" s="275"/>
      <c r="E48" s="89"/>
      <c r="F48" s="89"/>
      <c r="G48" s="89"/>
      <c r="H48" s="89"/>
    </row>
    <row r="49" spans="1:8" ht="20.25" hidden="1" x14ac:dyDescent="0.25">
      <c r="A49" s="89"/>
      <c r="B49" s="89"/>
      <c r="C49" s="275" t="s">
        <v>197</v>
      </c>
      <c r="D49" s="275"/>
      <c r="E49" s="89"/>
      <c r="F49" s="89"/>
      <c r="G49" s="89"/>
      <c r="H49" s="89"/>
    </row>
    <row r="50" spans="1:8" ht="20.25" hidden="1" x14ac:dyDescent="0.25">
      <c r="A50" s="89"/>
      <c r="B50" s="89"/>
      <c r="C50" s="275" t="s">
        <v>473</v>
      </c>
      <c r="D50" s="275"/>
      <c r="E50" s="89"/>
      <c r="F50" s="89"/>
      <c r="G50" s="89"/>
      <c r="H50" s="89"/>
    </row>
    <row r="51" spans="1:8" ht="20.25" hidden="1" x14ac:dyDescent="0.25">
      <c r="A51" s="89"/>
      <c r="B51" s="89"/>
      <c r="C51" s="275" t="s">
        <v>198</v>
      </c>
      <c r="D51" s="275"/>
      <c r="E51" s="89"/>
      <c r="F51" s="89"/>
      <c r="G51" s="89"/>
      <c r="H51" s="89"/>
    </row>
    <row r="52" spans="1:8" hidden="1" x14ac:dyDescent="0.25">
      <c r="A52" s="89"/>
      <c r="B52" s="89"/>
      <c r="C52" s="276" t="s">
        <v>199</v>
      </c>
      <c r="D52" s="276"/>
      <c r="E52" s="89"/>
      <c r="F52" s="89"/>
      <c r="G52" s="89"/>
      <c r="H52" s="89"/>
    </row>
    <row r="53" spans="1:8" ht="20.25" hidden="1" x14ac:dyDescent="0.25">
      <c r="A53" s="89"/>
      <c r="B53" s="89"/>
      <c r="C53" s="275" t="s">
        <v>200</v>
      </c>
      <c r="D53" s="275"/>
      <c r="E53" s="89"/>
      <c r="F53" s="89"/>
      <c r="G53" s="89"/>
      <c r="H53" s="89"/>
    </row>
    <row r="54" spans="1:8" ht="20.25" hidden="1" x14ac:dyDescent="0.25">
      <c r="A54" s="89"/>
      <c r="B54" s="89"/>
      <c r="C54" s="275" t="s">
        <v>201</v>
      </c>
      <c r="D54" s="275"/>
      <c r="E54" s="89"/>
      <c r="F54" s="89"/>
      <c r="G54" s="89"/>
      <c r="H54" s="89"/>
    </row>
    <row r="55" spans="1:8" ht="20.25" hidden="1" x14ac:dyDescent="0.3">
      <c r="A55" s="89"/>
      <c r="B55" s="89"/>
      <c r="C55" s="277" t="s">
        <v>202</v>
      </c>
      <c r="D55" s="277"/>
      <c r="E55" s="89"/>
      <c r="F55" s="89"/>
      <c r="G55" s="89"/>
      <c r="H55" s="89"/>
    </row>
    <row r="56" spans="1:8" hidden="1" x14ac:dyDescent="0.25">
      <c r="A56" s="89"/>
      <c r="B56" s="89"/>
      <c r="C56" s="278" t="s">
        <v>203</v>
      </c>
      <c r="D56" s="278"/>
      <c r="E56" s="89"/>
      <c r="F56" s="89"/>
      <c r="G56" s="89"/>
      <c r="H56" s="89"/>
    </row>
    <row r="57" spans="1:8" hidden="1" x14ac:dyDescent="0.25">
      <c r="A57" s="89"/>
      <c r="B57" s="89"/>
      <c r="C57" s="89"/>
      <c r="D57" s="89"/>
      <c r="E57" s="89"/>
      <c r="F57" s="89"/>
      <c r="G57" s="89"/>
      <c r="H57" s="89"/>
    </row>
    <row r="58" spans="1:8" hidden="1" x14ac:dyDescent="0.25">
      <c r="A58" s="89"/>
      <c r="B58" s="89"/>
      <c r="C58" s="89"/>
      <c r="D58" s="89"/>
      <c r="E58" s="89"/>
      <c r="F58" s="89"/>
      <c r="G58" s="89"/>
      <c r="H58" s="89"/>
    </row>
    <row r="59" spans="1:8" x14ac:dyDescent="0.25">
      <c r="A59" s="89"/>
      <c r="B59" s="89"/>
      <c r="C59" s="89"/>
      <c r="D59" s="89"/>
      <c r="E59" s="89"/>
      <c r="F59" s="89"/>
      <c r="G59" s="89"/>
      <c r="H59" s="89"/>
    </row>
    <row r="60" spans="1:8" x14ac:dyDescent="0.25">
      <c r="A60" s="89"/>
      <c r="B60" s="89"/>
      <c r="C60" s="89"/>
      <c r="D60" s="89"/>
      <c r="E60" s="89"/>
      <c r="F60" s="89"/>
      <c r="G60" s="89"/>
      <c r="H60" s="89"/>
    </row>
    <row r="61" spans="1:8" x14ac:dyDescent="0.25">
      <c r="A61" s="89"/>
      <c r="B61" s="89"/>
      <c r="C61" s="89"/>
      <c r="D61" s="89"/>
      <c r="E61" s="89"/>
      <c r="F61" s="89"/>
      <c r="G61" s="89"/>
      <c r="H61" s="89"/>
    </row>
    <row r="62" spans="1:8" x14ac:dyDescent="0.25">
      <c r="A62" s="89"/>
      <c r="B62" s="89"/>
      <c r="C62" s="89"/>
      <c r="D62" s="89"/>
      <c r="E62" s="89"/>
      <c r="F62" s="89"/>
      <c r="G62" s="89"/>
      <c r="H62" s="89"/>
    </row>
    <row r="63" spans="1:8" x14ac:dyDescent="0.25">
      <c r="A63" s="89"/>
      <c r="B63" s="89"/>
      <c r="C63" s="89"/>
      <c r="D63" s="89"/>
      <c r="E63" s="89"/>
      <c r="F63" s="89"/>
      <c r="G63" s="89"/>
      <c r="H63" s="89"/>
    </row>
    <row r="64" spans="1:8" x14ac:dyDescent="0.25">
      <c r="A64" s="89"/>
      <c r="B64" s="89"/>
      <c r="C64" s="89"/>
      <c r="D64" s="89"/>
      <c r="E64" s="89"/>
      <c r="F64" s="89"/>
      <c r="G64" s="89"/>
      <c r="H64" s="89"/>
    </row>
    <row r="65" spans="1:8" x14ac:dyDescent="0.25">
      <c r="A65" s="89"/>
      <c r="B65" s="89"/>
      <c r="C65" s="89"/>
      <c r="D65" s="89"/>
      <c r="E65" s="89"/>
      <c r="F65" s="89"/>
      <c r="G65" s="89"/>
      <c r="H65" s="89"/>
    </row>
    <row r="66" spans="1:8" x14ac:dyDescent="0.25">
      <c r="A66" s="89"/>
      <c r="B66" s="89"/>
      <c r="C66" s="89"/>
      <c r="D66" s="89"/>
      <c r="E66" s="89"/>
      <c r="F66" s="89"/>
      <c r="G66" s="89"/>
      <c r="H66" s="89"/>
    </row>
    <row r="67" spans="1:8" x14ac:dyDescent="0.25">
      <c r="A67" s="89"/>
      <c r="B67" s="89"/>
      <c r="C67" s="89"/>
      <c r="D67" s="89"/>
      <c r="E67" s="89"/>
      <c r="F67" s="89"/>
      <c r="G67" s="89"/>
      <c r="H67" s="89"/>
    </row>
    <row r="68" spans="1:8" x14ac:dyDescent="0.25">
      <c r="A68" s="89"/>
      <c r="B68" s="89"/>
      <c r="C68" s="89"/>
      <c r="D68" s="89"/>
      <c r="E68" s="89"/>
      <c r="F68" s="89"/>
      <c r="G68" s="89"/>
      <c r="H68" s="89"/>
    </row>
    <row r="69" spans="1:8" x14ac:dyDescent="0.25">
      <c r="A69" s="89"/>
      <c r="B69" s="89"/>
      <c r="C69" s="89"/>
      <c r="D69" s="89"/>
      <c r="E69" s="89"/>
      <c r="F69" s="89"/>
      <c r="G69" s="89"/>
      <c r="H69" s="89"/>
    </row>
    <row r="70" spans="1:8" x14ac:dyDescent="0.25">
      <c r="A70" s="89"/>
      <c r="B70" s="89"/>
      <c r="C70" s="89"/>
      <c r="D70" s="89"/>
      <c r="E70" s="89"/>
      <c r="F70" s="89"/>
      <c r="G70" s="89"/>
      <c r="H70" s="89"/>
    </row>
    <row r="71" spans="1:8" x14ac:dyDescent="0.25">
      <c r="A71" s="89"/>
      <c r="B71" s="89"/>
      <c r="C71" s="89"/>
      <c r="D71" s="89"/>
      <c r="E71" s="89"/>
      <c r="F71" s="89"/>
      <c r="G71" s="89"/>
      <c r="H71" s="89"/>
    </row>
    <row r="72" spans="1:8" x14ac:dyDescent="0.25">
      <c r="A72" s="89"/>
      <c r="B72" s="89"/>
      <c r="C72" s="89"/>
      <c r="D72" s="89"/>
      <c r="E72" s="89"/>
      <c r="F72" s="89"/>
      <c r="G72" s="89"/>
      <c r="H72" s="89"/>
    </row>
    <row r="73" spans="1:8" x14ac:dyDescent="0.25">
      <c r="A73" s="89"/>
      <c r="B73" s="89"/>
      <c r="C73" s="89"/>
      <c r="D73" s="89"/>
      <c r="E73" s="89"/>
      <c r="F73" s="89"/>
      <c r="G73" s="89"/>
      <c r="H73" s="89"/>
    </row>
    <row r="74" spans="1:8" x14ac:dyDescent="0.25">
      <c r="A74" s="89"/>
      <c r="B74" s="89"/>
      <c r="C74" s="89"/>
      <c r="D74" s="89"/>
      <c r="E74" s="89"/>
      <c r="F74" s="89"/>
      <c r="G74" s="89"/>
      <c r="H74" s="89"/>
    </row>
    <row r="75" spans="1:8" x14ac:dyDescent="0.25">
      <c r="A75" s="89"/>
      <c r="B75" s="89"/>
      <c r="C75" s="89"/>
      <c r="D75" s="89"/>
      <c r="E75" s="89"/>
      <c r="F75" s="89"/>
      <c r="G75" s="89"/>
      <c r="H75" s="89"/>
    </row>
    <row r="76" spans="1:8" x14ac:dyDescent="0.25">
      <c r="A76" s="89"/>
      <c r="B76" s="89"/>
      <c r="C76" s="89"/>
      <c r="D76" s="89"/>
      <c r="E76" s="89"/>
      <c r="F76" s="89"/>
      <c r="G76" s="89"/>
      <c r="H76" s="89"/>
    </row>
    <row r="77" spans="1:8" x14ac:dyDescent="0.25">
      <c r="A77" s="89"/>
      <c r="B77" s="89"/>
      <c r="C77" s="89"/>
      <c r="D77" s="89"/>
      <c r="E77" s="89"/>
      <c r="F77" s="89"/>
      <c r="G77" s="89"/>
      <c r="H77" s="89"/>
    </row>
    <row r="78" spans="1:8" x14ac:dyDescent="0.25">
      <c r="A78" s="89"/>
      <c r="B78" s="89"/>
      <c r="C78" s="89"/>
      <c r="D78" s="89"/>
      <c r="E78" s="89"/>
      <c r="F78" s="89"/>
      <c r="G78" s="89"/>
      <c r="H78" s="89"/>
    </row>
    <row r="79" spans="1:8" x14ac:dyDescent="0.25">
      <c r="A79" s="89"/>
      <c r="B79" s="89"/>
      <c r="C79" s="89"/>
      <c r="D79" s="89"/>
      <c r="E79" s="89"/>
      <c r="F79" s="89"/>
      <c r="G79" s="89"/>
      <c r="H79" s="89"/>
    </row>
    <row r="80" spans="1:8" x14ac:dyDescent="0.25">
      <c r="A80" s="89"/>
      <c r="B80" s="89"/>
      <c r="C80" s="89"/>
      <c r="D80" s="89"/>
      <c r="E80" s="89"/>
      <c r="F80" s="89"/>
      <c r="G80" s="89"/>
      <c r="H80" s="89"/>
    </row>
    <row r="81" spans="1:8" x14ac:dyDescent="0.25">
      <c r="A81" s="89"/>
      <c r="B81" s="89"/>
      <c r="C81" s="89"/>
      <c r="D81" s="89"/>
      <c r="E81" s="89"/>
      <c r="F81" s="89"/>
      <c r="G81" s="89"/>
      <c r="H81" s="89"/>
    </row>
    <row r="82" spans="1:8" x14ac:dyDescent="0.25">
      <c r="A82" s="89"/>
      <c r="B82" s="89"/>
      <c r="C82" s="89"/>
      <c r="D82" s="89"/>
      <c r="E82" s="89"/>
      <c r="F82" s="89"/>
      <c r="G82" s="89"/>
      <c r="H82" s="89"/>
    </row>
    <row r="83" spans="1:8" x14ac:dyDescent="0.25">
      <c r="A83" s="89"/>
      <c r="B83" s="89"/>
      <c r="C83" s="89"/>
      <c r="D83" s="89"/>
      <c r="E83" s="89"/>
      <c r="F83" s="89"/>
      <c r="G83" s="89"/>
      <c r="H83" s="89"/>
    </row>
    <row r="84" spans="1:8" x14ac:dyDescent="0.25">
      <c r="A84" s="89"/>
      <c r="B84" s="89"/>
      <c r="C84" s="89"/>
      <c r="D84" s="89"/>
      <c r="E84" s="89"/>
      <c r="F84" s="89"/>
      <c r="G84" s="89"/>
      <c r="H84" s="89"/>
    </row>
    <row r="85" spans="1:8" x14ac:dyDescent="0.25">
      <c r="A85" s="89"/>
      <c r="B85" s="89"/>
      <c r="C85" s="89"/>
      <c r="D85" s="89"/>
      <c r="E85" s="89"/>
      <c r="F85" s="89"/>
      <c r="G85" s="89"/>
      <c r="H85" s="89"/>
    </row>
    <row r="86" spans="1:8" x14ac:dyDescent="0.25">
      <c r="A86" s="89"/>
      <c r="B86" s="89"/>
      <c r="C86" s="89"/>
      <c r="D86" s="89"/>
      <c r="E86" s="89"/>
      <c r="F86" s="89"/>
      <c r="G86" s="89"/>
      <c r="H86" s="89"/>
    </row>
    <row r="87" spans="1:8" x14ac:dyDescent="0.25">
      <c r="A87" s="89"/>
      <c r="B87" s="89"/>
      <c r="C87" s="89"/>
      <c r="D87" s="89"/>
      <c r="E87" s="89"/>
      <c r="F87" s="89"/>
      <c r="G87" s="89"/>
      <c r="H87" s="89"/>
    </row>
    <row r="88" spans="1:8" x14ac:dyDescent="0.25">
      <c r="A88" s="89"/>
      <c r="B88" s="89"/>
      <c r="C88" s="89"/>
      <c r="D88" s="89"/>
      <c r="E88" s="89"/>
      <c r="F88" s="89"/>
      <c r="G88" s="89"/>
      <c r="H88" s="89"/>
    </row>
    <row r="89" spans="1:8" x14ac:dyDescent="0.25">
      <c r="A89" s="89"/>
      <c r="B89" s="89"/>
      <c r="C89" s="89"/>
      <c r="D89" s="89"/>
      <c r="E89" s="89"/>
      <c r="F89" s="89"/>
      <c r="G89" s="89"/>
      <c r="H89" s="89"/>
    </row>
    <row r="90" spans="1:8" x14ac:dyDescent="0.25">
      <c r="A90" s="89"/>
      <c r="B90" s="89"/>
      <c r="C90" s="89"/>
      <c r="D90" s="89"/>
      <c r="E90" s="89"/>
      <c r="F90" s="89"/>
      <c r="G90" s="89"/>
      <c r="H90" s="89"/>
    </row>
    <row r="91" spans="1:8" x14ac:dyDescent="0.25">
      <c r="A91" s="89"/>
      <c r="B91" s="89"/>
      <c r="C91" s="89"/>
      <c r="D91" s="89"/>
      <c r="E91" s="89"/>
      <c r="F91" s="89"/>
      <c r="G91" s="89"/>
      <c r="H91" s="89"/>
    </row>
    <row r="92" spans="1:8" x14ac:dyDescent="0.25">
      <c r="A92" s="89"/>
      <c r="B92" s="89"/>
      <c r="C92" s="89"/>
      <c r="D92" s="89"/>
      <c r="E92" s="89"/>
      <c r="F92" s="89"/>
      <c r="G92" s="89"/>
      <c r="H92" s="89"/>
    </row>
    <row r="93" spans="1:8" x14ac:dyDescent="0.25">
      <c r="A93" s="89"/>
      <c r="B93" s="89"/>
      <c r="C93" s="89"/>
      <c r="D93" s="89"/>
      <c r="E93" s="89"/>
      <c r="F93" s="89"/>
      <c r="G93" s="89"/>
      <c r="H93" s="89"/>
    </row>
    <row r="94" spans="1:8" x14ac:dyDescent="0.25">
      <c r="A94" s="89"/>
      <c r="B94" s="89"/>
      <c r="C94" s="89"/>
      <c r="D94" s="89"/>
      <c r="E94" s="89"/>
      <c r="F94" s="89"/>
      <c r="G94" s="89"/>
      <c r="H94" s="89"/>
    </row>
    <row r="95" spans="1:8" x14ac:dyDescent="0.25">
      <c r="A95" s="89"/>
      <c r="B95" s="89"/>
      <c r="C95" s="89"/>
      <c r="D95" s="89"/>
      <c r="E95" s="89"/>
      <c r="F95" s="89"/>
      <c r="G95" s="89"/>
      <c r="H95" s="89"/>
    </row>
    <row r="96" spans="1:8" x14ac:dyDescent="0.25">
      <c r="A96" s="89"/>
      <c r="B96" s="89"/>
      <c r="C96" s="89"/>
      <c r="D96" s="89"/>
      <c r="E96" s="89"/>
      <c r="F96" s="89"/>
      <c r="G96" s="89"/>
      <c r="H96" s="89"/>
    </row>
    <row r="97" spans="1:8" x14ac:dyDescent="0.25">
      <c r="A97" s="89"/>
      <c r="B97" s="89"/>
      <c r="C97" s="89"/>
      <c r="D97" s="89"/>
      <c r="E97" s="89"/>
      <c r="F97" s="89"/>
      <c r="G97" s="89"/>
      <c r="H97" s="89"/>
    </row>
    <row r="98" spans="1:8" x14ac:dyDescent="0.25">
      <c r="A98" s="89"/>
      <c r="B98" s="89"/>
      <c r="C98" s="89"/>
      <c r="D98" s="89"/>
      <c r="E98" s="89"/>
      <c r="F98" s="89"/>
      <c r="G98" s="89"/>
      <c r="H98" s="89"/>
    </row>
    <row r="99" spans="1:8" x14ac:dyDescent="0.25">
      <c r="A99" s="89"/>
      <c r="B99" s="89"/>
      <c r="C99" s="89"/>
      <c r="D99" s="89"/>
      <c r="E99" s="89"/>
      <c r="F99" s="89"/>
      <c r="G99" s="89"/>
      <c r="H99" s="89"/>
    </row>
    <row r="100" spans="1:8" x14ac:dyDescent="0.25">
      <c r="A100" s="89"/>
      <c r="B100" s="89"/>
      <c r="C100" s="89"/>
      <c r="D100" s="89"/>
      <c r="E100" s="89"/>
      <c r="F100" s="89"/>
      <c r="G100" s="89"/>
      <c r="H100" s="89"/>
    </row>
    <row r="101" spans="1:8" x14ac:dyDescent="0.25">
      <c r="A101" s="89"/>
      <c r="B101" s="89"/>
      <c r="C101" s="89"/>
      <c r="D101" s="89"/>
      <c r="E101" s="89"/>
      <c r="F101" s="89"/>
      <c r="G101" s="89"/>
      <c r="H101" s="89"/>
    </row>
    <row r="102" spans="1:8" x14ac:dyDescent="0.25">
      <c r="A102" s="89"/>
      <c r="B102" s="89"/>
      <c r="C102" s="89"/>
      <c r="D102" s="89"/>
      <c r="E102" s="89"/>
      <c r="F102" s="89"/>
      <c r="G102" s="89"/>
      <c r="H102" s="89"/>
    </row>
    <row r="103" spans="1:8" x14ac:dyDescent="0.25">
      <c r="A103" s="89"/>
      <c r="B103" s="89"/>
      <c r="C103" s="89"/>
      <c r="D103" s="89"/>
      <c r="E103" s="89"/>
      <c r="F103" s="89"/>
      <c r="G103" s="89"/>
      <c r="H103" s="89"/>
    </row>
    <row r="104" spans="1:8" x14ac:dyDescent="0.25">
      <c r="A104" s="89"/>
      <c r="B104" s="89"/>
      <c r="C104" s="89"/>
      <c r="D104" s="89"/>
      <c r="E104" s="89"/>
      <c r="F104" s="89"/>
      <c r="G104" s="89"/>
      <c r="H104" s="89"/>
    </row>
    <row r="105" spans="1:8" x14ac:dyDescent="0.25">
      <c r="A105" s="89"/>
      <c r="B105" s="89"/>
      <c r="C105" s="89"/>
      <c r="D105" s="89"/>
      <c r="E105" s="89"/>
      <c r="F105" s="89"/>
      <c r="G105" s="89"/>
      <c r="H105" s="89"/>
    </row>
    <row r="106" spans="1:8" x14ac:dyDescent="0.25">
      <c r="A106" s="89"/>
      <c r="B106" s="89"/>
      <c r="C106" s="89"/>
      <c r="D106" s="89"/>
      <c r="E106" s="89"/>
      <c r="F106" s="89"/>
      <c r="G106" s="89"/>
      <c r="H106" s="89"/>
    </row>
    <row r="107" spans="1:8" x14ac:dyDescent="0.25">
      <c r="A107" s="89"/>
      <c r="B107" s="89"/>
      <c r="C107" s="89"/>
      <c r="D107" s="89"/>
      <c r="E107" s="89"/>
      <c r="F107" s="89"/>
      <c r="G107" s="89"/>
      <c r="H107" s="89"/>
    </row>
    <row r="108" spans="1:8" x14ac:dyDescent="0.25">
      <c r="A108" s="89"/>
      <c r="B108" s="89"/>
      <c r="C108" s="89"/>
      <c r="D108" s="89"/>
      <c r="E108" s="89"/>
      <c r="F108" s="89"/>
      <c r="G108" s="89"/>
      <c r="H108" s="89"/>
    </row>
    <row r="109" spans="1:8" x14ac:dyDescent="0.25">
      <c r="A109" s="89"/>
      <c r="B109" s="89"/>
      <c r="C109" s="89"/>
      <c r="D109" s="89"/>
      <c r="E109" s="89"/>
      <c r="F109" s="89"/>
      <c r="G109" s="89"/>
      <c r="H109" s="89"/>
    </row>
    <row r="110" spans="1:8" x14ac:dyDescent="0.25">
      <c r="A110" s="89"/>
      <c r="B110" s="89"/>
      <c r="C110" s="89"/>
      <c r="D110" s="89"/>
      <c r="E110" s="89"/>
      <c r="F110" s="89"/>
      <c r="G110" s="89"/>
      <c r="H110" s="89"/>
    </row>
    <row r="111" spans="1:8" x14ac:dyDescent="0.25">
      <c r="A111" s="89"/>
      <c r="B111" s="89"/>
      <c r="C111" s="89"/>
      <c r="D111" s="89"/>
      <c r="E111" s="89"/>
      <c r="F111" s="89"/>
      <c r="G111" s="89"/>
      <c r="H111" s="89"/>
    </row>
    <row r="112" spans="1:8" x14ac:dyDescent="0.25">
      <c r="A112" s="89"/>
      <c r="B112" s="89"/>
      <c r="C112" s="89"/>
      <c r="D112" s="89"/>
      <c r="E112" s="89"/>
      <c r="F112" s="89"/>
      <c r="G112" s="89"/>
      <c r="H112" s="89"/>
    </row>
    <row r="113" spans="1:8" x14ac:dyDescent="0.25">
      <c r="A113" s="89"/>
      <c r="B113" s="89"/>
      <c r="C113" s="89"/>
      <c r="D113" s="89"/>
      <c r="E113" s="89"/>
      <c r="F113" s="89"/>
      <c r="G113" s="89"/>
      <c r="H113" s="89"/>
    </row>
    <row r="114" spans="1:8" x14ac:dyDescent="0.25">
      <c r="A114" s="89"/>
      <c r="B114" s="89"/>
      <c r="C114" s="89"/>
      <c r="D114" s="89"/>
      <c r="E114" s="89"/>
      <c r="F114" s="89"/>
      <c r="G114" s="89"/>
      <c r="H114" s="89"/>
    </row>
    <row r="115" spans="1:8" x14ac:dyDescent="0.25">
      <c r="A115" s="89"/>
      <c r="B115" s="89"/>
      <c r="C115" s="89"/>
      <c r="D115" s="89"/>
      <c r="E115" s="89"/>
      <c r="F115" s="89"/>
      <c r="G115" s="89"/>
      <c r="H115" s="89"/>
    </row>
    <row r="116" spans="1:8" x14ac:dyDescent="0.25">
      <c r="A116" s="89"/>
      <c r="B116" s="89"/>
      <c r="C116" s="89"/>
      <c r="D116" s="89"/>
      <c r="E116" s="89"/>
      <c r="F116" s="89"/>
      <c r="G116" s="89"/>
      <c r="H116" s="89"/>
    </row>
    <row r="117" spans="1:8" x14ac:dyDescent="0.25">
      <c r="A117" s="89"/>
      <c r="B117" s="89"/>
      <c r="C117" s="89"/>
      <c r="D117" s="89"/>
      <c r="E117" s="89"/>
      <c r="F117" s="89"/>
      <c r="G117" s="89"/>
      <c r="H117" s="89"/>
    </row>
    <row r="118" spans="1:8" x14ac:dyDescent="0.25">
      <c r="A118" s="89"/>
      <c r="B118" s="89"/>
      <c r="C118" s="89"/>
      <c r="D118" s="89"/>
      <c r="E118" s="89"/>
      <c r="F118" s="89"/>
      <c r="G118" s="89"/>
      <c r="H118" s="89"/>
    </row>
    <row r="119" spans="1:8" x14ac:dyDescent="0.25">
      <c r="A119" s="89"/>
      <c r="B119" s="89"/>
      <c r="C119" s="89"/>
      <c r="D119" s="89"/>
      <c r="E119" s="89"/>
      <c r="F119" s="89"/>
      <c r="G119" s="89"/>
      <c r="H119" s="89"/>
    </row>
    <row r="120" spans="1:8" x14ac:dyDescent="0.25">
      <c r="A120" s="89"/>
      <c r="B120" s="89"/>
      <c r="C120" s="89"/>
      <c r="D120" s="89"/>
      <c r="E120" s="89"/>
      <c r="F120" s="89"/>
      <c r="G120" s="89"/>
      <c r="H120" s="89"/>
    </row>
    <row r="121" spans="1:8" x14ac:dyDescent="0.25">
      <c r="A121" s="89"/>
      <c r="B121" s="89"/>
      <c r="C121" s="89"/>
      <c r="D121" s="89"/>
      <c r="E121" s="89"/>
      <c r="F121" s="89"/>
      <c r="G121" s="89"/>
      <c r="H121" s="89"/>
    </row>
    <row r="122" spans="1:8" x14ac:dyDescent="0.25">
      <c r="A122" s="89"/>
      <c r="B122" s="89"/>
      <c r="C122" s="89"/>
      <c r="D122" s="89"/>
      <c r="E122" s="89"/>
      <c r="F122" s="89"/>
      <c r="G122" s="89"/>
      <c r="H122" s="89"/>
    </row>
    <row r="123" spans="1:8" x14ac:dyDescent="0.25">
      <c r="A123" s="89"/>
      <c r="B123" s="89"/>
      <c r="C123" s="89"/>
      <c r="D123" s="89"/>
      <c r="E123" s="89"/>
      <c r="F123" s="89"/>
      <c r="G123" s="89"/>
      <c r="H123" s="89"/>
    </row>
    <row r="124" spans="1:8" x14ac:dyDescent="0.25">
      <c r="A124" s="89"/>
      <c r="B124" s="89"/>
      <c r="C124" s="89"/>
      <c r="D124" s="89"/>
      <c r="E124" s="89"/>
      <c r="F124" s="89"/>
      <c r="G124" s="89"/>
      <c r="H124" s="89"/>
    </row>
    <row r="125" spans="1:8" x14ac:dyDescent="0.25">
      <c r="A125" s="89"/>
      <c r="B125" s="89"/>
      <c r="C125" s="89"/>
      <c r="D125" s="89"/>
      <c r="E125" s="89"/>
      <c r="F125" s="89"/>
      <c r="G125" s="89"/>
      <c r="H125" s="89"/>
    </row>
    <row r="126" spans="1:8" x14ac:dyDescent="0.25">
      <c r="A126" s="89"/>
      <c r="B126" s="89"/>
      <c r="C126" s="89"/>
      <c r="D126" s="89"/>
      <c r="E126" s="89"/>
      <c r="F126" s="89"/>
      <c r="G126" s="89"/>
      <c r="H126" s="89"/>
    </row>
    <row r="127" spans="1:8" x14ac:dyDescent="0.25">
      <c r="A127" s="89"/>
      <c r="B127" s="89"/>
      <c r="C127" s="89"/>
      <c r="D127" s="89"/>
      <c r="E127" s="89"/>
      <c r="F127" s="89"/>
      <c r="G127" s="89"/>
      <c r="H127" s="89"/>
    </row>
    <row r="128" spans="1:8" x14ac:dyDescent="0.25">
      <c r="A128" s="89"/>
      <c r="B128" s="89"/>
      <c r="C128" s="89"/>
      <c r="D128" s="89"/>
      <c r="E128" s="89"/>
      <c r="F128" s="89"/>
      <c r="G128" s="89"/>
      <c r="H128" s="89"/>
    </row>
    <row r="129" spans="1:8" x14ac:dyDescent="0.25">
      <c r="A129" s="89"/>
      <c r="B129" s="89"/>
      <c r="C129" s="89"/>
      <c r="D129" s="89"/>
      <c r="E129" s="89"/>
      <c r="F129" s="89"/>
      <c r="G129" s="89"/>
      <c r="H129" s="89"/>
    </row>
    <row r="130" spans="1:8" x14ac:dyDescent="0.25">
      <c r="A130" s="89"/>
      <c r="B130" s="89"/>
      <c r="C130" s="89"/>
      <c r="D130" s="89"/>
      <c r="E130" s="89"/>
      <c r="F130" s="89"/>
      <c r="G130" s="89"/>
      <c r="H130" s="89"/>
    </row>
    <row r="131" spans="1:8" x14ac:dyDescent="0.25">
      <c r="A131" s="89"/>
      <c r="B131" s="89"/>
      <c r="C131" s="89"/>
      <c r="D131" s="89"/>
      <c r="E131" s="89"/>
      <c r="F131" s="89"/>
      <c r="G131" s="89"/>
      <c r="H131" s="89"/>
    </row>
    <row r="132" spans="1:8" x14ac:dyDescent="0.25">
      <c r="A132" s="89"/>
      <c r="B132" s="89"/>
      <c r="C132" s="89"/>
      <c r="D132" s="89"/>
      <c r="E132" s="89"/>
      <c r="F132" s="89"/>
      <c r="G132" s="89"/>
      <c r="H132" s="89"/>
    </row>
    <row r="133" spans="1:8" x14ac:dyDescent="0.25">
      <c r="A133" s="89"/>
      <c r="B133" s="89"/>
      <c r="C133" s="89"/>
      <c r="D133" s="89"/>
      <c r="E133" s="89"/>
      <c r="F133" s="89"/>
      <c r="G133" s="89"/>
      <c r="H133" s="89"/>
    </row>
    <row r="134" spans="1:8" x14ac:dyDescent="0.25">
      <c r="A134" s="89"/>
      <c r="B134" s="89"/>
      <c r="C134" s="89"/>
      <c r="D134" s="89"/>
      <c r="E134" s="89"/>
      <c r="F134" s="89"/>
      <c r="G134" s="89"/>
      <c r="H134" s="89"/>
    </row>
    <row r="135" spans="1:8" x14ac:dyDescent="0.25">
      <c r="A135" s="89"/>
      <c r="B135" s="89"/>
      <c r="C135" s="89"/>
      <c r="D135" s="89"/>
      <c r="E135" s="89"/>
      <c r="F135" s="89"/>
      <c r="G135" s="89"/>
      <c r="H135" s="89"/>
    </row>
    <row r="136" spans="1:8" x14ac:dyDescent="0.25">
      <c r="A136" s="89"/>
      <c r="B136" s="89"/>
      <c r="C136" s="89"/>
      <c r="D136" s="89"/>
      <c r="E136" s="89"/>
      <c r="F136" s="89"/>
      <c r="G136" s="89"/>
      <c r="H136" s="89"/>
    </row>
    <row r="137" spans="1:8" x14ac:dyDescent="0.25">
      <c r="A137" s="89"/>
      <c r="B137" s="89"/>
      <c r="C137" s="89"/>
      <c r="D137" s="89"/>
      <c r="E137" s="89"/>
      <c r="F137" s="89"/>
      <c r="G137" s="89"/>
      <c r="H137" s="89"/>
    </row>
    <row r="138" spans="1:8" x14ac:dyDescent="0.25">
      <c r="A138" s="89"/>
      <c r="B138" s="89"/>
      <c r="C138" s="89"/>
      <c r="D138" s="89"/>
      <c r="E138" s="89"/>
      <c r="F138" s="89"/>
      <c r="G138" s="89"/>
      <c r="H138" s="89"/>
    </row>
    <row r="139" spans="1:8" x14ac:dyDescent="0.25">
      <c r="A139" s="89"/>
      <c r="B139" s="89"/>
      <c r="C139" s="89"/>
      <c r="D139" s="89"/>
      <c r="E139" s="89"/>
      <c r="F139" s="89"/>
      <c r="G139" s="89"/>
      <c r="H139" s="89"/>
    </row>
    <row r="140" spans="1:8" x14ac:dyDescent="0.25">
      <c r="A140" s="89"/>
      <c r="B140" s="89"/>
      <c r="C140" s="89"/>
      <c r="D140" s="89"/>
      <c r="E140" s="89"/>
      <c r="F140" s="89"/>
      <c r="G140" s="89"/>
      <c r="H140" s="89"/>
    </row>
    <row r="141" spans="1:8" x14ac:dyDescent="0.25">
      <c r="A141" s="89"/>
      <c r="B141" s="89"/>
      <c r="C141" s="89"/>
      <c r="D141" s="89"/>
      <c r="E141" s="89"/>
      <c r="F141" s="89"/>
      <c r="G141" s="89"/>
      <c r="H141" s="89"/>
    </row>
    <row r="142" spans="1:8" x14ac:dyDescent="0.25">
      <c r="A142" s="89"/>
      <c r="B142" s="89"/>
      <c r="C142" s="89"/>
      <c r="D142" s="89"/>
      <c r="E142" s="89"/>
      <c r="F142" s="89"/>
      <c r="G142" s="89"/>
      <c r="H142" s="89"/>
    </row>
    <row r="143" spans="1:8" x14ac:dyDescent="0.25">
      <c r="A143" s="89"/>
      <c r="B143" s="89"/>
      <c r="C143" s="89"/>
      <c r="D143" s="89"/>
      <c r="E143" s="89"/>
      <c r="F143" s="89"/>
      <c r="G143" s="89"/>
      <c r="H143" s="89"/>
    </row>
    <row r="144" spans="1:8" x14ac:dyDescent="0.25">
      <c r="A144" s="89"/>
      <c r="B144" s="89"/>
      <c r="C144" s="89"/>
      <c r="D144" s="89"/>
      <c r="E144" s="89"/>
      <c r="F144" s="89"/>
      <c r="G144" s="89"/>
      <c r="H144" s="89"/>
    </row>
    <row r="145" spans="1:8" x14ac:dyDescent="0.25">
      <c r="A145" s="89"/>
      <c r="B145" s="89"/>
      <c r="C145" s="89"/>
      <c r="D145" s="89"/>
      <c r="E145" s="89"/>
      <c r="F145" s="89"/>
      <c r="G145" s="89"/>
      <c r="H145" s="89"/>
    </row>
    <row r="146" spans="1:8" x14ac:dyDescent="0.25">
      <c r="A146" s="89"/>
      <c r="B146" s="89"/>
      <c r="C146" s="89"/>
      <c r="D146" s="89"/>
      <c r="E146" s="89"/>
      <c r="F146" s="89"/>
      <c r="G146" s="89"/>
      <c r="H146" s="89"/>
    </row>
    <row r="147" spans="1:8" x14ac:dyDescent="0.25">
      <c r="A147" s="89"/>
      <c r="B147" s="89"/>
      <c r="C147" s="89"/>
      <c r="D147" s="89"/>
      <c r="E147" s="89"/>
      <c r="F147" s="89"/>
      <c r="G147" s="89"/>
      <c r="H147" s="89"/>
    </row>
    <row r="148" spans="1:8" x14ac:dyDescent="0.25">
      <c r="A148" s="89"/>
      <c r="B148" s="89"/>
      <c r="C148" s="89"/>
      <c r="D148" s="89"/>
      <c r="E148" s="89"/>
      <c r="F148" s="89"/>
      <c r="G148" s="89"/>
      <c r="H148" s="89"/>
    </row>
    <row r="149" spans="1:8" x14ac:dyDescent="0.25">
      <c r="A149" s="89"/>
      <c r="B149" s="89"/>
      <c r="C149" s="89"/>
      <c r="D149" s="89"/>
      <c r="E149" s="89"/>
      <c r="F149" s="89"/>
      <c r="G149" s="89"/>
      <c r="H149" s="89"/>
    </row>
    <row r="150" spans="1:8" x14ac:dyDescent="0.25">
      <c r="A150" s="89"/>
      <c r="B150" s="89"/>
      <c r="C150" s="89"/>
      <c r="D150" s="89"/>
      <c r="E150" s="89"/>
      <c r="F150" s="89"/>
      <c r="G150" s="89"/>
      <c r="H150" s="89"/>
    </row>
    <row r="151" spans="1:8" x14ac:dyDescent="0.25">
      <c r="A151" s="89"/>
      <c r="B151" s="89"/>
      <c r="C151" s="89"/>
      <c r="D151" s="89"/>
      <c r="E151" s="89"/>
      <c r="F151" s="89"/>
      <c r="G151" s="89"/>
      <c r="H151" s="89"/>
    </row>
    <row r="152" spans="1:8" x14ac:dyDescent="0.25">
      <c r="A152" s="89"/>
      <c r="B152" s="89"/>
      <c r="C152" s="89"/>
      <c r="D152" s="89"/>
      <c r="E152" s="89"/>
      <c r="F152" s="89"/>
      <c r="G152" s="89"/>
      <c r="H152" s="89"/>
    </row>
    <row r="153" spans="1:8" x14ac:dyDescent="0.25">
      <c r="A153" s="89"/>
      <c r="B153" s="89"/>
      <c r="C153" s="89"/>
      <c r="D153" s="89"/>
      <c r="E153" s="89"/>
      <c r="F153" s="89"/>
      <c r="G153" s="89"/>
      <c r="H153" s="89"/>
    </row>
    <row r="154" spans="1:8" x14ac:dyDescent="0.25">
      <c r="A154" s="89"/>
      <c r="B154" s="89"/>
      <c r="C154" s="89"/>
      <c r="D154" s="89"/>
      <c r="E154" s="89"/>
      <c r="F154" s="89"/>
      <c r="G154" s="89"/>
      <c r="H154" s="89"/>
    </row>
    <row r="155" spans="1:8" x14ac:dyDescent="0.25">
      <c r="A155" s="89"/>
      <c r="B155" s="89"/>
      <c r="C155" s="89"/>
      <c r="D155" s="89"/>
      <c r="E155" s="89"/>
      <c r="F155" s="89"/>
      <c r="G155" s="89"/>
      <c r="H155" s="89"/>
    </row>
    <row r="156" spans="1:8" x14ac:dyDescent="0.25">
      <c r="A156" s="89"/>
      <c r="B156" s="89"/>
      <c r="C156" s="89"/>
      <c r="D156" s="89"/>
      <c r="E156" s="89"/>
      <c r="F156" s="89"/>
      <c r="G156" s="89"/>
      <c r="H156" s="89"/>
    </row>
    <row r="157" spans="1:8" x14ac:dyDescent="0.25">
      <c r="A157" s="89"/>
      <c r="B157" s="89"/>
      <c r="C157" s="89"/>
      <c r="D157" s="89"/>
      <c r="E157" s="89"/>
      <c r="F157" s="89"/>
      <c r="G157" s="89"/>
      <c r="H157" s="89"/>
    </row>
    <row r="158" spans="1:8" x14ac:dyDescent="0.25">
      <c r="A158" s="89"/>
      <c r="B158" s="89"/>
      <c r="C158" s="89"/>
      <c r="D158" s="89"/>
      <c r="E158" s="89"/>
      <c r="F158" s="89"/>
      <c r="G158" s="89"/>
      <c r="H158" s="89"/>
    </row>
    <row r="159" spans="1:8" x14ac:dyDescent="0.25">
      <c r="A159" s="89"/>
      <c r="B159" s="89"/>
      <c r="C159" s="89"/>
      <c r="D159" s="89"/>
      <c r="E159" s="89"/>
      <c r="F159" s="89"/>
      <c r="G159" s="89"/>
      <c r="H159" s="89"/>
    </row>
    <row r="160" spans="1:8" x14ac:dyDescent="0.25">
      <c r="A160" s="89"/>
      <c r="B160" s="89"/>
      <c r="C160" s="89"/>
      <c r="D160" s="89"/>
      <c r="E160" s="89"/>
      <c r="F160" s="89"/>
      <c r="G160" s="89"/>
      <c r="H160" s="89"/>
    </row>
    <row r="161" spans="1:8" x14ac:dyDescent="0.25">
      <c r="A161" s="89"/>
      <c r="B161" s="89"/>
      <c r="C161" s="89"/>
      <c r="D161" s="89"/>
      <c r="E161" s="89"/>
      <c r="F161" s="89"/>
      <c r="G161" s="89"/>
      <c r="H161" s="89"/>
    </row>
    <row r="162" spans="1:8" x14ac:dyDescent="0.25">
      <c r="A162" s="89"/>
      <c r="B162" s="89"/>
      <c r="C162" s="89"/>
      <c r="D162" s="89"/>
      <c r="E162" s="89"/>
      <c r="F162" s="89"/>
      <c r="G162" s="89"/>
      <c r="H162" s="89"/>
    </row>
    <row r="163" spans="1:8" x14ac:dyDescent="0.25">
      <c r="A163" s="89"/>
      <c r="B163" s="89"/>
      <c r="C163" s="89"/>
      <c r="D163" s="89"/>
      <c r="E163" s="89"/>
      <c r="F163" s="89"/>
      <c r="G163" s="89"/>
      <c r="H163" s="89"/>
    </row>
    <row r="164" spans="1:8" x14ac:dyDescent="0.25">
      <c r="A164" s="89"/>
      <c r="B164" s="89"/>
      <c r="C164" s="89"/>
      <c r="D164" s="89"/>
      <c r="E164" s="89"/>
      <c r="F164" s="89"/>
      <c r="G164" s="89"/>
      <c r="H164" s="89"/>
    </row>
    <row r="165" spans="1:8" x14ac:dyDescent="0.25">
      <c r="A165" s="89"/>
      <c r="B165" s="89"/>
      <c r="C165" s="89"/>
      <c r="D165" s="89"/>
      <c r="E165" s="89"/>
      <c r="F165" s="89"/>
      <c r="G165" s="89"/>
      <c r="H165" s="89"/>
    </row>
    <row r="166" spans="1:8" x14ac:dyDescent="0.25">
      <c r="A166" s="89"/>
      <c r="B166" s="89"/>
      <c r="C166" s="89"/>
      <c r="D166" s="89"/>
      <c r="E166" s="89"/>
      <c r="F166" s="89"/>
      <c r="G166" s="89"/>
      <c r="H166" s="89"/>
    </row>
    <row r="167" spans="1:8" x14ac:dyDescent="0.25">
      <c r="A167" s="89"/>
      <c r="B167" s="89"/>
      <c r="C167" s="89"/>
      <c r="D167" s="89"/>
      <c r="E167" s="89"/>
      <c r="F167" s="89"/>
      <c r="G167" s="89"/>
      <c r="H167" s="89"/>
    </row>
    <row r="168" spans="1:8" x14ac:dyDescent="0.25">
      <c r="A168" s="89"/>
      <c r="B168" s="89"/>
      <c r="C168" s="89"/>
      <c r="D168" s="89"/>
      <c r="E168" s="89"/>
      <c r="F168" s="89"/>
      <c r="G168" s="89"/>
      <c r="H168" s="89"/>
    </row>
    <row r="169" spans="1:8" x14ac:dyDescent="0.25">
      <c r="A169" s="89"/>
      <c r="B169" s="89"/>
      <c r="C169" s="89"/>
      <c r="D169" s="89"/>
      <c r="E169" s="89"/>
      <c r="F169" s="89"/>
      <c r="G169" s="89"/>
      <c r="H169" s="89"/>
    </row>
    <row r="170" spans="1:8" x14ac:dyDescent="0.25">
      <c r="A170" s="89"/>
      <c r="B170" s="89"/>
      <c r="C170" s="89"/>
      <c r="D170" s="89"/>
      <c r="E170" s="89"/>
      <c r="F170" s="89"/>
      <c r="G170" s="89"/>
      <c r="H170" s="89"/>
    </row>
    <row r="171" spans="1:8" x14ac:dyDescent="0.25">
      <c r="A171" s="89"/>
      <c r="B171" s="89"/>
      <c r="C171" s="89"/>
      <c r="D171" s="89"/>
      <c r="E171" s="89"/>
      <c r="F171" s="89"/>
      <c r="G171" s="89"/>
      <c r="H171" s="89"/>
    </row>
    <row r="172" spans="1:8" x14ac:dyDescent="0.25">
      <c r="A172" s="89"/>
      <c r="B172" s="89"/>
      <c r="C172" s="89"/>
      <c r="D172" s="89"/>
      <c r="E172" s="89"/>
      <c r="F172" s="89"/>
      <c r="G172" s="89"/>
      <c r="H172" s="89"/>
    </row>
    <row r="173" spans="1:8" x14ac:dyDescent="0.25">
      <c r="A173" s="89"/>
      <c r="B173" s="89"/>
      <c r="C173" s="89"/>
      <c r="D173" s="89"/>
      <c r="E173" s="89"/>
      <c r="F173" s="89"/>
      <c r="G173" s="89"/>
      <c r="H173" s="89"/>
    </row>
    <row r="174" spans="1:8" x14ac:dyDescent="0.25">
      <c r="A174" s="89"/>
      <c r="B174" s="89"/>
      <c r="C174" s="89"/>
      <c r="D174" s="89"/>
      <c r="E174" s="89"/>
      <c r="F174" s="89"/>
      <c r="G174" s="89"/>
      <c r="H174" s="89"/>
    </row>
    <row r="175" spans="1:8" x14ac:dyDescent="0.25">
      <c r="A175" s="89"/>
      <c r="B175" s="89"/>
      <c r="C175" s="89"/>
      <c r="D175" s="89"/>
      <c r="E175" s="89"/>
      <c r="F175" s="89"/>
      <c r="G175" s="89"/>
      <c r="H175" s="89"/>
    </row>
    <row r="176" spans="1:8" x14ac:dyDescent="0.25">
      <c r="A176" s="89"/>
      <c r="B176" s="89"/>
      <c r="C176" s="89"/>
      <c r="D176" s="89"/>
      <c r="E176" s="89"/>
      <c r="F176" s="89"/>
      <c r="G176" s="89"/>
      <c r="H176" s="89"/>
    </row>
    <row r="177" spans="1:8" x14ac:dyDescent="0.25">
      <c r="A177" s="89"/>
      <c r="B177" s="89"/>
      <c r="C177" s="89"/>
      <c r="D177" s="89"/>
      <c r="E177" s="89"/>
      <c r="F177" s="89"/>
      <c r="G177" s="89"/>
      <c r="H177" s="89"/>
    </row>
    <row r="178" spans="1:8" x14ac:dyDescent="0.25">
      <c r="A178" s="89"/>
      <c r="B178" s="89"/>
      <c r="C178" s="89"/>
      <c r="D178" s="89"/>
      <c r="E178" s="89"/>
      <c r="F178" s="89"/>
      <c r="G178" s="89"/>
      <c r="H178" s="89"/>
    </row>
    <row r="179" spans="1:8" x14ac:dyDescent="0.25">
      <c r="A179" s="89"/>
      <c r="B179" s="89"/>
      <c r="C179" s="89"/>
      <c r="D179" s="89"/>
      <c r="E179" s="89"/>
      <c r="F179" s="89"/>
      <c r="G179" s="89"/>
      <c r="H179" s="89"/>
    </row>
    <row r="180" spans="1:8" x14ac:dyDescent="0.25">
      <c r="A180" s="89"/>
      <c r="B180" s="89"/>
      <c r="C180" s="89"/>
      <c r="D180" s="89"/>
      <c r="E180" s="89"/>
      <c r="F180" s="89"/>
      <c r="G180" s="89"/>
      <c r="H180" s="89"/>
    </row>
    <row r="181" spans="1:8" x14ac:dyDescent="0.25">
      <c r="A181" s="89"/>
      <c r="B181" s="89"/>
      <c r="C181" s="89"/>
      <c r="D181" s="89"/>
      <c r="E181" s="89"/>
      <c r="F181" s="89"/>
      <c r="G181" s="89"/>
      <c r="H181" s="89"/>
    </row>
    <row r="182" spans="1:8" x14ac:dyDescent="0.25">
      <c r="A182" s="89"/>
      <c r="B182" s="89"/>
      <c r="C182" s="89"/>
      <c r="D182" s="89"/>
      <c r="E182" s="89"/>
      <c r="F182" s="89"/>
      <c r="G182" s="89"/>
      <c r="H182" s="89"/>
    </row>
    <row r="183" spans="1:8" x14ac:dyDescent="0.25">
      <c r="A183" s="89"/>
      <c r="B183" s="89"/>
      <c r="C183" s="89"/>
      <c r="D183" s="89"/>
      <c r="E183" s="89"/>
      <c r="F183" s="89"/>
      <c r="G183" s="89"/>
      <c r="H183" s="89"/>
    </row>
    <row r="184" spans="1:8" x14ac:dyDescent="0.25">
      <c r="A184" s="89"/>
      <c r="B184" s="89"/>
      <c r="C184" s="89"/>
      <c r="D184" s="89"/>
      <c r="E184" s="89"/>
      <c r="F184" s="89"/>
      <c r="G184" s="89"/>
      <c r="H184" s="89"/>
    </row>
    <row r="185" spans="1:8" x14ac:dyDescent="0.25">
      <c r="A185" s="89"/>
      <c r="B185" s="89"/>
      <c r="C185" s="89"/>
      <c r="D185" s="89"/>
      <c r="E185" s="89"/>
      <c r="F185" s="89"/>
      <c r="G185" s="89"/>
      <c r="H185" s="89"/>
    </row>
    <row r="186" spans="1:8" x14ac:dyDescent="0.25">
      <c r="A186" s="89"/>
      <c r="B186" s="89"/>
      <c r="C186" s="89"/>
      <c r="D186" s="89"/>
      <c r="E186" s="89"/>
      <c r="F186" s="89"/>
      <c r="G186" s="89"/>
      <c r="H186" s="89"/>
    </row>
    <row r="187" spans="1:8" x14ac:dyDescent="0.25">
      <c r="A187" s="89"/>
      <c r="B187" s="89"/>
      <c r="C187" s="89"/>
      <c r="D187" s="89"/>
      <c r="E187" s="89"/>
      <c r="F187" s="89"/>
      <c r="G187" s="89"/>
      <c r="H187" s="89"/>
    </row>
    <row r="188" spans="1:8" x14ac:dyDescent="0.25">
      <c r="A188" s="89"/>
      <c r="B188" s="89"/>
      <c r="C188" s="89"/>
      <c r="D188" s="89"/>
      <c r="E188" s="89"/>
      <c r="F188" s="89"/>
      <c r="G188" s="89"/>
      <c r="H188" s="89"/>
    </row>
    <row r="189" spans="1:8" x14ac:dyDescent="0.25">
      <c r="A189" s="89"/>
      <c r="B189" s="89"/>
      <c r="C189" s="89"/>
      <c r="D189" s="89"/>
      <c r="E189" s="89"/>
      <c r="F189" s="89"/>
      <c r="G189" s="89"/>
      <c r="H189" s="89"/>
    </row>
    <row r="190" spans="1:8" x14ac:dyDescent="0.25">
      <c r="A190" s="89"/>
      <c r="B190" s="89"/>
      <c r="C190" s="89"/>
      <c r="D190" s="89"/>
      <c r="E190" s="89"/>
      <c r="F190" s="89"/>
      <c r="G190" s="89"/>
      <c r="H190" s="89"/>
    </row>
    <row r="191" spans="1:8" x14ac:dyDescent="0.25">
      <c r="A191" s="89"/>
      <c r="B191" s="89"/>
      <c r="C191" s="89"/>
      <c r="D191" s="89"/>
      <c r="E191" s="89"/>
      <c r="F191" s="89"/>
      <c r="G191" s="89"/>
      <c r="H191" s="89"/>
    </row>
    <row r="192" spans="1:8" x14ac:dyDescent="0.25">
      <c r="A192" s="89"/>
      <c r="B192" s="89"/>
      <c r="C192" s="89"/>
      <c r="D192" s="89"/>
      <c r="E192" s="89"/>
      <c r="F192" s="89"/>
      <c r="G192" s="89"/>
      <c r="H192" s="89"/>
    </row>
    <row r="193" spans="1:8" x14ac:dyDescent="0.25">
      <c r="A193" s="89"/>
      <c r="B193" s="89"/>
      <c r="C193" s="89"/>
      <c r="D193" s="89"/>
      <c r="E193" s="89"/>
      <c r="F193" s="89"/>
      <c r="G193" s="89"/>
      <c r="H193" s="89"/>
    </row>
    <row r="194" spans="1:8" x14ac:dyDescent="0.25">
      <c r="A194" s="89"/>
      <c r="B194" s="89"/>
      <c r="C194" s="89"/>
      <c r="D194" s="89"/>
      <c r="E194" s="89"/>
      <c r="F194" s="89"/>
      <c r="G194" s="89"/>
      <c r="H194" s="89"/>
    </row>
    <row r="195" spans="1:8" x14ac:dyDescent="0.25">
      <c r="A195" s="89"/>
      <c r="B195" s="89"/>
      <c r="C195" s="89"/>
      <c r="D195" s="89"/>
      <c r="E195" s="89"/>
      <c r="F195" s="89"/>
      <c r="G195" s="89"/>
      <c r="H195" s="89"/>
    </row>
    <row r="196" spans="1:8" x14ac:dyDescent="0.25">
      <c r="A196" s="89"/>
      <c r="B196" s="89"/>
      <c r="C196" s="89"/>
      <c r="D196" s="89"/>
      <c r="E196" s="89"/>
      <c r="F196" s="89"/>
      <c r="G196" s="89"/>
      <c r="H196" s="89"/>
    </row>
    <row r="197" spans="1:8" x14ac:dyDescent="0.25">
      <c r="A197" s="89"/>
      <c r="B197" s="89"/>
      <c r="C197" s="89"/>
      <c r="D197" s="89"/>
      <c r="E197" s="89"/>
      <c r="F197" s="89"/>
      <c r="G197" s="89"/>
      <c r="H197" s="89"/>
    </row>
    <row r="198" spans="1:8" x14ac:dyDescent="0.25">
      <c r="A198" s="89"/>
      <c r="B198" s="89"/>
      <c r="C198" s="89"/>
      <c r="D198" s="89"/>
      <c r="E198" s="89"/>
      <c r="F198" s="89"/>
      <c r="G198" s="89"/>
      <c r="H198" s="89"/>
    </row>
    <row r="199" spans="1:8" x14ac:dyDescent="0.25">
      <c r="A199" s="89"/>
      <c r="B199" s="89"/>
      <c r="C199" s="89"/>
      <c r="D199" s="89"/>
      <c r="E199" s="89"/>
      <c r="F199" s="89"/>
      <c r="G199" s="89"/>
      <c r="H199" s="89"/>
    </row>
    <row r="200" spans="1:8" x14ac:dyDescent="0.25">
      <c r="A200" s="89"/>
      <c r="B200" s="89"/>
      <c r="C200" s="89"/>
      <c r="D200" s="89"/>
      <c r="E200" s="89"/>
      <c r="F200" s="89"/>
      <c r="G200" s="89"/>
      <c r="H200" s="89"/>
    </row>
    <row r="201" spans="1:8" x14ac:dyDescent="0.25">
      <c r="A201" s="89"/>
      <c r="B201" s="89"/>
      <c r="C201" s="89"/>
      <c r="D201" s="89"/>
      <c r="E201" s="89"/>
      <c r="F201" s="89"/>
      <c r="G201" s="89"/>
      <c r="H201" s="89"/>
    </row>
    <row r="202" spans="1:8" x14ac:dyDescent="0.25">
      <c r="A202" s="89"/>
      <c r="B202" s="89"/>
      <c r="C202" s="89"/>
      <c r="D202" s="89"/>
      <c r="E202" s="89"/>
      <c r="F202" s="89"/>
      <c r="G202" s="89"/>
      <c r="H202" s="89"/>
    </row>
    <row r="203" spans="1:8" x14ac:dyDescent="0.25">
      <c r="A203" s="89"/>
      <c r="B203" s="89"/>
      <c r="C203" s="89"/>
      <c r="D203" s="89"/>
      <c r="E203" s="89"/>
      <c r="F203" s="89"/>
      <c r="G203" s="89"/>
      <c r="H203" s="89"/>
    </row>
    <row r="204" spans="1:8" x14ac:dyDescent="0.25">
      <c r="A204" s="89"/>
      <c r="B204" s="89"/>
      <c r="C204" s="89"/>
      <c r="D204" s="89"/>
      <c r="E204" s="89"/>
      <c r="F204" s="89"/>
      <c r="G204" s="89"/>
      <c r="H204" s="89"/>
    </row>
    <row r="205" spans="1:8" x14ac:dyDescent="0.25">
      <c r="A205" s="89"/>
      <c r="B205" s="89"/>
      <c r="C205" s="89"/>
      <c r="D205" s="89"/>
      <c r="E205" s="89"/>
      <c r="F205" s="89"/>
      <c r="G205" s="89"/>
      <c r="H205" s="89"/>
    </row>
    <row r="206" spans="1:8" x14ac:dyDescent="0.25">
      <c r="A206" s="89"/>
      <c r="B206" s="89"/>
      <c r="C206" s="89"/>
      <c r="D206" s="89"/>
      <c r="E206" s="89"/>
      <c r="F206" s="89"/>
      <c r="G206" s="89"/>
      <c r="H206" s="89"/>
    </row>
    <row r="207" spans="1:8" x14ac:dyDescent="0.25">
      <c r="A207" s="89"/>
      <c r="B207" s="89"/>
      <c r="C207" s="89"/>
      <c r="D207" s="89"/>
      <c r="E207" s="89"/>
      <c r="F207" s="89"/>
      <c r="G207" s="89"/>
      <c r="H207" s="89"/>
    </row>
    <row r="208" spans="1:8" x14ac:dyDescent="0.25">
      <c r="A208" s="89"/>
      <c r="B208" s="89"/>
      <c r="C208" s="89"/>
      <c r="D208" s="89"/>
      <c r="E208" s="89"/>
      <c r="F208" s="89"/>
      <c r="G208" s="89"/>
      <c r="H208" s="89"/>
    </row>
    <row r="209" spans="1:8" x14ac:dyDescent="0.25">
      <c r="A209" s="89"/>
      <c r="B209" s="89"/>
      <c r="C209" s="89"/>
      <c r="D209" s="89"/>
      <c r="E209" s="89"/>
      <c r="F209" s="89"/>
      <c r="G209" s="89"/>
      <c r="H209" s="89"/>
    </row>
    <row r="210" spans="1:8" x14ac:dyDescent="0.25">
      <c r="A210" s="89"/>
      <c r="B210" s="89"/>
      <c r="C210" s="89"/>
      <c r="D210" s="89"/>
      <c r="E210" s="89"/>
      <c r="F210" s="89"/>
      <c r="G210" s="89"/>
      <c r="H210" s="89"/>
    </row>
    <row r="211" spans="1:8" x14ac:dyDescent="0.25">
      <c r="A211" s="89"/>
      <c r="B211" s="89"/>
      <c r="C211" s="89"/>
      <c r="D211" s="89"/>
      <c r="E211" s="89"/>
      <c r="F211" s="89"/>
      <c r="G211" s="89"/>
      <c r="H211" s="89"/>
    </row>
    <row r="212" spans="1:8" x14ac:dyDescent="0.25">
      <c r="A212" s="89"/>
      <c r="B212" s="89"/>
      <c r="C212" s="89"/>
      <c r="D212" s="89"/>
      <c r="E212" s="89"/>
      <c r="F212" s="89"/>
      <c r="G212" s="89"/>
      <c r="H212" s="89"/>
    </row>
    <row r="213" spans="1:8" x14ac:dyDescent="0.25">
      <c r="A213" s="89"/>
      <c r="B213" s="89"/>
      <c r="C213" s="89"/>
      <c r="D213" s="89"/>
      <c r="E213" s="89"/>
      <c r="F213" s="89"/>
      <c r="G213" s="89"/>
      <c r="H213" s="89"/>
    </row>
    <row r="214" spans="1:8" x14ac:dyDescent="0.25">
      <c r="A214" s="89"/>
      <c r="B214" s="89"/>
      <c r="C214" s="89"/>
      <c r="D214" s="89"/>
      <c r="E214" s="89"/>
      <c r="F214" s="89"/>
      <c r="G214" s="89"/>
      <c r="H214" s="89"/>
    </row>
    <row r="215" spans="1:8" x14ac:dyDescent="0.25">
      <c r="A215" s="89"/>
      <c r="B215" s="89"/>
      <c r="C215" s="89"/>
      <c r="D215" s="89"/>
      <c r="E215" s="89"/>
      <c r="F215" s="89"/>
      <c r="G215" s="89"/>
      <c r="H215" s="89"/>
    </row>
    <row r="216" spans="1:8" x14ac:dyDescent="0.25">
      <c r="A216" s="89"/>
      <c r="B216" s="89"/>
      <c r="C216" s="89"/>
      <c r="D216" s="89"/>
      <c r="E216" s="89"/>
      <c r="F216" s="89"/>
      <c r="G216" s="89"/>
      <c r="H216" s="89"/>
    </row>
    <row r="217" spans="1:8" x14ac:dyDescent="0.25">
      <c r="A217" s="89"/>
      <c r="B217" s="89"/>
      <c r="C217" s="89"/>
      <c r="D217" s="89"/>
      <c r="E217" s="89"/>
      <c r="F217" s="89"/>
      <c r="G217" s="89"/>
      <c r="H217" s="89"/>
    </row>
    <row r="218" spans="1:8" x14ac:dyDescent="0.25">
      <c r="A218" s="89"/>
      <c r="B218" s="89"/>
      <c r="C218" s="89"/>
      <c r="D218" s="89"/>
      <c r="E218" s="89"/>
      <c r="F218" s="89"/>
      <c r="G218" s="89"/>
      <c r="H218" s="89"/>
    </row>
    <row r="219" spans="1:8" x14ac:dyDescent="0.25">
      <c r="A219" s="89"/>
      <c r="B219" s="89"/>
      <c r="C219" s="89"/>
      <c r="D219" s="89"/>
      <c r="E219" s="89"/>
      <c r="F219" s="89"/>
      <c r="G219" s="89"/>
      <c r="H219" s="89"/>
    </row>
    <row r="220" spans="1:8" x14ac:dyDescent="0.25">
      <c r="A220" s="89"/>
      <c r="B220" s="89"/>
      <c r="C220" s="89"/>
      <c r="D220" s="89"/>
      <c r="E220" s="89"/>
      <c r="F220" s="89"/>
      <c r="G220" s="89"/>
      <c r="H220" s="89"/>
    </row>
    <row r="221" spans="1:8" x14ac:dyDescent="0.25">
      <c r="A221" s="89"/>
      <c r="B221" s="89"/>
      <c r="C221" s="89"/>
      <c r="D221" s="89"/>
      <c r="E221" s="89"/>
      <c r="F221" s="89"/>
      <c r="G221" s="89"/>
      <c r="H221" s="89"/>
    </row>
    <row r="222" spans="1:8" x14ac:dyDescent="0.25">
      <c r="A222" s="89"/>
      <c r="B222" s="89"/>
      <c r="C222" s="89"/>
      <c r="D222" s="89"/>
      <c r="E222" s="89"/>
      <c r="F222" s="89"/>
      <c r="G222" s="89"/>
      <c r="H222" s="89"/>
    </row>
    <row r="223" spans="1:8" x14ac:dyDescent="0.25">
      <c r="A223" s="89"/>
      <c r="B223" s="89"/>
      <c r="C223" s="89"/>
      <c r="D223" s="89"/>
      <c r="E223" s="89"/>
      <c r="F223" s="89"/>
      <c r="G223" s="89"/>
      <c r="H223" s="89"/>
    </row>
    <row r="224" spans="1:8" x14ac:dyDescent="0.25">
      <c r="A224" s="89"/>
      <c r="B224" s="89"/>
      <c r="C224" s="89"/>
      <c r="D224" s="89"/>
      <c r="E224" s="89"/>
      <c r="F224" s="89"/>
      <c r="G224" s="89"/>
      <c r="H224" s="89"/>
    </row>
    <row r="225" spans="1:8" x14ac:dyDescent="0.25">
      <c r="A225" s="89"/>
      <c r="B225" s="89"/>
      <c r="C225" s="89"/>
      <c r="D225" s="89"/>
      <c r="E225" s="89"/>
      <c r="F225" s="89"/>
      <c r="G225" s="89"/>
      <c r="H225" s="89"/>
    </row>
    <row r="226" spans="1:8" x14ac:dyDescent="0.25">
      <c r="A226" s="89"/>
      <c r="B226" s="89"/>
      <c r="C226" s="89"/>
      <c r="D226" s="89"/>
      <c r="E226" s="89"/>
      <c r="F226" s="89"/>
      <c r="G226" s="89"/>
      <c r="H226" s="89"/>
    </row>
    <row r="227" spans="1:8" x14ac:dyDescent="0.25">
      <c r="A227" s="89"/>
      <c r="B227" s="89"/>
      <c r="C227" s="89"/>
      <c r="D227" s="89"/>
      <c r="E227" s="89"/>
      <c r="F227" s="89"/>
      <c r="G227" s="89"/>
      <c r="H227" s="89"/>
    </row>
    <row r="228" spans="1:8" x14ac:dyDescent="0.25">
      <c r="A228" s="89"/>
      <c r="B228" s="89"/>
      <c r="C228" s="89"/>
      <c r="D228" s="89"/>
      <c r="E228" s="89"/>
      <c r="F228" s="89"/>
      <c r="G228" s="89"/>
      <c r="H228" s="89"/>
    </row>
    <row r="229" spans="1:8" x14ac:dyDescent="0.25">
      <c r="A229" s="89"/>
      <c r="B229" s="89"/>
      <c r="C229" s="89"/>
      <c r="D229" s="89"/>
      <c r="E229" s="89"/>
      <c r="F229" s="89"/>
      <c r="G229" s="89"/>
      <c r="H229" s="89"/>
    </row>
    <row r="230" spans="1:8" x14ac:dyDescent="0.25">
      <c r="A230" s="89"/>
      <c r="B230" s="89"/>
      <c r="C230" s="89"/>
      <c r="D230" s="89"/>
      <c r="E230" s="89"/>
      <c r="F230" s="89"/>
      <c r="G230" s="89"/>
      <c r="H230" s="89"/>
    </row>
    <row r="231" spans="1:8" x14ac:dyDescent="0.25">
      <c r="A231" s="89"/>
      <c r="B231" s="89"/>
      <c r="C231" s="89"/>
      <c r="D231" s="89"/>
      <c r="E231" s="89"/>
      <c r="F231" s="89"/>
      <c r="G231" s="89"/>
      <c r="H231" s="89"/>
    </row>
    <row r="232" spans="1:8" x14ac:dyDescent="0.25">
      <c r="A232" s="89"/>
      <c r="B232" s="89"/>
      <c r="C232" s="89"/>
      <c r="D232" s="89"/>
      <c r="E232" s="89"/>
      <c r="F232" s="89"/>
      <c r="G232" s="89"/>
      <c r="H232" s="89"/>
    </row>
    <row r="233" spans="1:8" x14ac:dyDescent="0.25">
      <c r="A233" s="89"/>
      <c r="B233" s="89"/>
      <c r="C233" s="89"/>
      <c r="D233" s="89"/>
      <c r="E233" s="89"/>
      <c r="F233" s="89"/>
      <c r="G233" s="89"/>
      <c r="H233" s="89"/>
    </row>
    <row r="234" spans="1:8" x14ac:dyDescent="0.25">
      <c r="A234" s="89"/>
      <c r="B234" s="89"/>
      <c r="C234" s="89"/>
      <c r="D234" s="89"/>
      <c r="E234" s="89"/>
      <c r="F234" s="89"/>
      <c r="G234" s="89"/>
      <c r="H234" s="89"/>
    </row>
  </sheetData>
  <mergeCells count="19">
    <mergeCell ref="A12:C12"/>
    <mergeCell ref="A13:C13"/>
    <mergeCell ref="G15:G16"/>
    <mergeCell ref="H15:H16"/>
    <mergeCell ref="C8:H8"/>
    <mergeCell ref="C9:H9"/>
    <mergeCell ref="B31:C31"/>
    <mergeCell ref="A1:H1"/>
    <mergeCell ref="A3:H3"/>
    <mergeCell ref="A4:H4"/>
    <mergeCell ref="A27:G27"/>
    <mergeCell ref="A15:A16"/>
    <mergeCell ref="B15:B16"/>
    <mergeCell ref="C15:C16"/>
    <mergeCell ref="E15:E16"/>
    <mergeCell ref="F15:F16"/>
    <mergeCell ref="D15:D16"/>
    <mergeCell ref="C6:H6"/>
    <mergeCell ref="C7:H7"/>
  </mergeCells>
  <hyperlinks>
    <hyperlink ref="C52" r:id="rId1" display="tel:+371 26 525 003"/>
    <hyperlink ref="C56" r:id="rId2" display="mailto:maris.krumins@nams.arch.lv"/>
  </hyperlinks>
  <printOptions horizontalCentered="1"/>
  <pageMargins left="1.1811023622047245" right="0.59055118110236227" top="0.78740157480314965" bottom="0.78740157480314965" header="0.31496062992125984" footer="0.39370078740157483"/>
  <pageSetup paperSize="9" scale="60" fitToHeight="0" orientation="portrait" blackAndWhite="1" r:id="rId3"/>
  <headerFooter>
    <oddFooter>&amp;R&amp;"Times New Roman,Regular"&amp;10&amp;P. lpp. no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41"/>
  <sheetViews>
    <sheetView showZeros="0" tabSelected="1" zoomScaleNormal="100" workbookViewId="0">
      <selection activeCell="F41" sqref="F41"/>
    </sheetView>
  </sheetViews>
  <sheetFormatPr defaultColWidth="9.140625" defaultRowHeight="15" outlineLevelRow="1" x14ac:dyDescent="0.25"/>
  <cols>
    <col min="1" max="2" width="8.7109375" style="88" customWidth="1"/>
    <col min="3" max="3" width="46.28515625" style="88" customWidth="1"/>
    <col min="4" max="4" width="14.5703125" style="88" customWidth="1"/>
    <col min="5" max="6" width="9.7109375" style="88" customWidth="1"/>
    <col min="7" max="7" width="15.5703125" style="88" customWidth="1"/>
    <col min="8" max="8" width="13.7109375" style="88" customWidth="1"/>
    <col min="9" max="16384" width="9.140625" style="88"/>
  </cols>
  <sheetData>
    <row r="1" spans="1:8" ht="20.25" x14ac:dyDescent="0.3">
      <c r="A1" s="581" t="str">
        <f>"Lokālā tāme Nr. "&amp;KOPS2!B35</f>
        <v>Lokālā tāme Nr. 1-12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KOPS2!C35</f>
        <v>Sporta iekārtas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89"/>
      <c r="D5" s="89"/>
      <c r="E5" s="89"/>
      <c r="F5" s="89"/>
      <c r="G5" s="89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89"/>
      <c r="D10" s="89"/>
      <c r="E10" s="89"/>
      <c r="F10" s="89"/>
      <c r="G10" s="89"/>
    </row>
    <row r="11" spans="1:8" x14ac:dyDescent="0.25">
      <c r="A11" s="89" t="s">
        <v>117</v>
      </c>
      <c r="B11" s="89"/>
      <c r="C11" s="89"/>
      <c r="D11" s="89"/>
      <c r="E11" s="89"/>
      <c r="F11" s="89"/>
      <c r="G11" s="89"/>
    </row>
    <row r="12" spans="1:8" x14ac:dyDescent="0.25">
      <c r="A12" s="577" t="s">
        <v>477</v>
      </c>
      <c r="B12" s="577"/>
      <c r="C12" s="577"/>
      <c r="D12" s="496"/>
      <c r="E12" s="89"/>
      <c r="F12" s="89"/>
      <c r="G12" s="89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96"/>
      <c r="E13" s="89"/>
      <c r="F13" s="89"/>
      <c r="G13" s="89"/>
    </row>
    <row r="15" spans="1:8" ht="15" customHeight="1" x14ac:dyDescent="0.25">
      <c r="A15" s="594" t="s">
        <v>5</v>
      </c>
      <c r="B15" s="594" t="s">
        <v>6</v>
      </c>
      <c r="C15" s="589" t="s">
        <v>396</v>
      </c>
      <c r="D15" s="590" t="s">
        <v>484</v>
      </c>
      <c r="E15" s="589" t="s">
        <v>7</v>
      </c>
      <c r="F15" s="589" t="s">
        <v>8</v>
      </c>
      <c r="G15" s="575" t="s">
        <v>475</v>
      </c>
      <c r="H15" s="575" t="s">
        <v>476</v>
      </c>
    </row>
    <row r="16" spans="1:8" x14ac:dyDescent="0.25">
      <c r="A16" s="594"/>
      <c r="B16" s="594"/>
      <c r="C16" s="589"/>
      <c r="D16" s="576"/>
      <c r="E16" s="589"/>
      <c r="F16" s="589"/>
      <c r="G16" s="576"/>
      <c r="H16" s="576"/>
    </row>
    <row r="17" spans="1:8" ht="15.75" thickBot="1" x14ac:dyDescent="0.3">
      <c r="A17" s="279">
        <v>1</v>
      </c>
      <c r="B17" s="279">
        <v>2</v>
      </c>
      <c r="C17" s="280" t="s">
        <v>60</v>
      </c>
      <c r="D17" s="280"/>
      <c r="E17" s="279" t="s">
        <v>61</v>
      </c>
      <c r="F17" s="281">
        <v>5</v>
      </c>
      <c r="G17" s="281">
        <v>6</v>
      </c>
      <c r="H17" s="281">
        <v>7</v>
      </c>
    </row>
    <row r="18" spans="1:8" s="471" customFormat="1" ht="15.75" thickTop="1" x14ac:dyDescent="0.25">
      <c r="A18" s="506"/>
      <c r="B18" s="507"/>
      <c r="C18" s="508" t="s">
        <v>500</v>
      </c>
      <c r="D18" s="508"/>
      <c r="E18" s="509"/>
      <c r="F18" s="510"/>
      <c r="G18" s="510"/>
      <c r="H18" s="511">
        <f>ROUND(F18*G18,2)</f>
        <v>0</v>
      </c>
    </row>
    <row r="19" spans="1:8" s="471" customFormat="1" x14ac:dyDescent="0.25">
      <c r="A19" s="464"/>
      <c r="B19" s="512"/>
      <c r="C19" s="513" t="s">
        <v>499</v>
      </c>
      <c r="D19" s="513"/>
      <c r="E19" s="514"/>
      <c r="F19" s="515"/>
      <c r="G19" s="515"/>
      <c r="H19" s="511"/>
    </row>
    <row r="20" spans="1:8" s="471" customFormat="1" ht="25.5" x14ac:dyDescent="0.25">
      <c r="A20" s="506">
        <v>1</v>
      </c>
      <c r="B20" s="516" t="s">
        <v>502</v>
      </c>
      <c r="C20" s="517" t="s">
        <v>501</v>
      </c>
      <c r="D20" s="517" t="s">
        <v>483</v>
      </c>
      <c r="E20" s="509" t="s">
        <v>457</v>
      </c>
      <c r="F20" s="509">
        <v>2</v>
      </c>
      <c r="G20" s="509"/>
      <c r="H20" s="511">
        <f>ROUND(F20*G20,2)</f>
        <v>0</v>
      </c>
    </row>
    <row r="21" spans="1:8" s="471" customFormat="1" ht="25.5" x14ac:dyDescent="0.25">
      <c r="A21" s="506">
        <f>1+A20</f>
        <v>2</v>
      </c>
      <c r="B21" s="516" t="s">
        <v>502</v>
      </c>
      <c r="C21" s="518" t="s">
        <v>504</v>
      </c>
      <c r="D21" s="517" t="s">
        <v>483</v>
      </c>
      <c r="E21" s="509" t="s">
        <v>457</v>
      </c>
      <c r="F21" s="519">
        <v>4</v>
      </c>
      <c r="G21" s="510"/>
      <c r="H21" s="511"/>
    </row>
    <row r="22" spans="1:8" s="471" customFormat="1" ht="89.25" x14ac:dyDescent="0.25">
      <c r="A22" s="506">
        <f>A21+1</f>
        <v>3</v>
      </c>
      <c r="B22" s="516" t="s">
        <v>502</v>
      </c>
      <c r="C22" s="520" t="s">
        <v>503</v>
      </c>
      <c r="D22" s="517" t="s">
        <v>483</v>
      </c>
      <c r="E22" s="509" t="s">
        <v>457</v>
      </c>
      <c r="F22" s="519">
        <v>1</v>
      </c>
      <c r="G22" s="521"/>
      <c r="H22" s="511"/>
    </row>
    <row r="23" spans="1:8" s="471" customFormat="1" ht="25.5" x14ac:dyDescent="0.25">
      <c r="A23" s="506">
        <f>1+A22</f>
        <v>4</v>
      </c>
      <c r="B23" s="516" t="s">
        <v>502</v>
      </c>
      <c r="C23" s="522" t="s">
        <v>505</v>
      </c>
      <c r="D23" s="517" t="s">
        <v>483</v>
      </c>
      <c r="E23" s="509" t="s">
        <v>457</v>
      </c>
      <c r="F23" s="519">
        <v>1</v>
      </c>
      <c r="G23" s="523"/>
      <c r="H23" s="511"/>
    </row>
    <row r="24" spans="1:8" s="471" customFormat="1" x14ac:dyDescent="0.25">
      <c r="A24" s="524">
        <f t="shared" ref="A24" si="0">A23+1</f>
        <v>5</v>
      </c>
      <c r="B24" s="516" t="s">
        <v>502</v>
      </c>
      <c r="C24" s="525" t="s">
        <v>506</v>
      </c>
      <c r="D24" s="517" t="s">
        <v>483</v>
      </c>
      <c r="E24" s="509" t="s">
        <v>455</v>
      </c>
      <c r="F24" s="526">
        <v>4</v>
      </c>
      <c r="G24" s="527"/>
      <c r="H24" s="511"/>
    </row>
    <row r="25" spans="1:8" s="471" customFormat="1" ht="127.5" x14ac:dyDescent="0.25">
      <c r="A25" s="506">
        <f>1+A24</f>
        <v>6</v>
      </c>
      <c r="B25" s="516" t="s">
        <v>502</v>
      </c>
      <c r="C25" s="520" t="s">
        <v>507</v>
      </c>
      <c r="D25" s="517" t="s">
        <v>483</v>
      </c>
      <c r="E25" s="509" t="s">
        <v>457</v>
      </c>
      <c r="F25" s="519">
        <v>1</v>
      </c>
      <c r="G25" s="521"/>
      <c r="H25" s="511"/>
    </row>
    <row r="26" spans="1:8" s="471" customFormat="1" ht="51" x14ac:dyDescent="0.25">
      <c r="A26" s="506">
        <f>1+A25</f>
        <v>7</v>
      </c>
      <c r="B26" s="516" t="s">
        <v>502</v>
      </c>
      <c r="C26" s="522" t="s">
        <v>508</v>
      </c>
      <c r="D26" s="517" t="s">
        <v>483</v>
      </c>
      <c r="E26" s="509" t="s">
        <v>457</v>
      </c>
      <c r="F26" s="519">
        <v>1</v>
      </c>
      <c r="G26" s="523"/>
      <c r="H26" s="511"/>
    </row>
    <row r="27" spans="1:8" s="471" customFormat="1" ht="51" x14ac:dyDescent="0.25">
      <c r="A27" s="506">
        <f>1+A26</f>
        <v>8</v>
      </c>
      <c r="B27" s="516" t="s">
        <v>502</v>
      </c>
      <c r="C27" s="522" t="s">
        <v>509</v>
      </c>
      <c r="D27" s="517" t="s">
        <v>483</v>
      </c>
      <c r="E27" s="509" t="s">
        <v>457</v>
      </c>
      <c r="F27" s="519">
        <v>1</v>
      </c>
      <c r="G27" s="523"/>
      <c r="H27" s="511"/>
    </row>
    <row r="28" spans="1:8" s="471" customFormat="1" ht="38.25" x14ac:dyDescent="0.25">
      <c r="A28" s="506">
        <f t="shared" ref="A28:A31" si="1">A27+1</f>
        <v>9</v>
      </c>
      <c r="B28" s="516" t="s">
        <v>502</v>
      </c>
      <c r="C28" s="517" t="s">
        <v>510</v>
      </c>
      <c r="D28" s="517" t="s">
        <v>483</v>
      </c>
      <c r="E28" s="509" t="s">
        <v>457</v>
      </c>
      <c r="F28" s="519">
        <v>1</v>
      </c>
      <c r="G28" s="510"/>
      <c r="H28" s="511"/>
    </row>
    <row r="29" spans="1:8" s="471" customFormat="1" ht="51" x14ac:dyDescent="0.25">
      <c r="A29" s="506">
        <f t="shared" si="1"/>
        <v>10</v>
      </c>
      <c r="B29" s="516" t="s">
        <v>502</v>
      </c>
      <c r="C29" s="517" t="s">
        <v>511</v>
      </c>
      <c r="D29" s="517" t="s">
        <v>483</v>
      </c>
      <c r="E29" s="509" t="s">
        <v>457</v>
      </c>
      <c r="F29" s="519">
        <v>1</v>
      </c>
      <c r="G29" s="510"/>
      <c r="H29" s="511"/>
    </row>
    <row r="30" spans="1:8" s="471" customFormat="1" ht="25.5" x14ac:dyDescent="0.25">
      <c r="A30" s="506">
        <f t="shared" si="1"/>
        <v>11</v>
      </c>
      <c r="B30" s="516" t="s">
        <v>502</v>
      </c>
      <c r="C30" s="525" t="s">
        <v>512</v>
      </c>
      <c r="D30" s="517" t="s">
        <v>483</v>
      </c>
      <c r="E30" s="528" t="s">
        <v>65</v>
      </c>
      <c r="F30" s="529">
        <v>36</v>
      </c>
      <c r="G30" s="527"/>
      <c r="H30" s="511"/>
    </row>
    <row r="31" spans="1:8" s="471" customFormat="1" ht="51" x14ac:dyDescent="0.25">
      <c r="A31" s="506">
        <f t="shared" si="1"/>
        <v>12</v>
      </c>
      <c r="B31" s="516" t="s">
        <v>502</v>
      </c>
      <c r="C31" s="530" t="s">
        <v>513</v>
      </c>
      <c r="D31" s="517" t="s">
        <v>483</v>
      </c>
      <c r="E31" s="509" t="s">
        <v>457</v>
      </c>
      <c r="F31" s="519">
        <v>1</v>
      </c>
      <c r="G31" s="521"/>
      <c r="H31" s="511"/>
    </row>
    <row r="32" spans="1:8" ht="15.75" thickBot="1" x14ac:dyDescent="0.3">
      <c r="A32" s="282"/>
      <c r="B32" s="325"/>
      <c r="C32" s="326"/>
      <c r="D32" s="309"/>
      <c r="E32" s="497"/>
      <c r="F32" s="327"/>
      <c r="G32" s="328"/>
      <c r="H32" s="287"/>
    </row>
    <row r="33" spans="1:8" ht="15.75" thickTop="1" x14ac:dyDescent="0.25">
      <c r="A33" s="147"/>
      <c r="B33" s="147"/>
      <c r="C33" s="148"/>
      <c r="D33" s="148"/>
      <c r="E33" s="149"/>
      <c r="F33" s="150"/>
      <c r="G33" s="151"/>
      <c r="H33" s="151"/>
    </row>
    <row r="34" spans="1:8" x14ac:dyDescent="0.25">
      <c r="A34" s="591" t="s">
        <v>395</v>
      </c>
      <c r="B34" s="592"/>
      <c r="C34" s="592"/>
      <c r="D34" s="593"/>
      <c r="E34" s="592"/>
      <c r="F34" s="592"/>
      <c r="G34" s="592"/>
      <c r="H34" s="152">
        <f>SUM(H18:H33)</f>
        <v>0</v>
      </c>
    </row>
    <row r="35" spans="1:8" outlineLevel="1" x14ac:dyDescent="0.25">
      <c r="A35" s="89"/>
      <c r="B35" s="89"/>
      <c r="C35" s="89"/>
      <c r="D35" s="89"/>
      <c r="E35" s="89"/>
      <c r="F35" s="89"/>
      <c r="G35" s="89"/>
      <c r="H35" s="89"/>
    </row>
    <row r="36" spans="1:8" outlineLevel="1" x14ac:dyDescent="0.25">
      <c r="E36" s="89"/>
      <c r="F36" s="89"/>
      <c r="H36" s="155"/>
    </row>
    <row r="37" spans="1:8" outlineLevel="1" x14ac:dyDescent="0.25">
      <c r="A37" s="88" t="str">
        <f>"Sastādīja: "&amp;KOPS2!$B$59</f>
        <v>Sastādīja: _________________ Olga  Jasāne /29.09.2017./</v>
      </c>
      <c r="E37" s="495"/>
      <c r="F37" s="162"/>
      <c r="G37" s="159"/>
    </row>
    <row r="38" spans="1:8" outlineLevel="1" x14ac:dyDescent="0.25">
      <c r="B38" s="580" t="s">
        <v>13</v>
      </c>
      <c r="C38" s="580"/>
      <c r="D38" s="493"/>
      <c r="E38" s="89"/>
      <c r="F38" s="493"/>
      <c r="G38" s="493"/>
    </row>
    <row r="39" spans="1:8" outlineLevel="1" x14ac:dyDescent="0.25">
      <c r="A39" s="89"/>
      <c r="B39" s="162"/>
      <c r="C39" s="494"/>
      <c r="D39" s="494"/>
      <c r="E39" s="89"/>
      <c r="F39" s="89"/>
    </row>
    <row r="40" spans="1:8" x14ac:dyDescent="0.25">
      <c r="A40" s="495" t="str">
        <f>"Pārbaudīja: "&amp;KOPS2!$F$59</f>
        <v>Pārbaudīja: _________________ Aleksejs Providenko /29.09.2017./</v>
      </c>
      <c r="B40" s="158"/>
      <c r="C40" s="159"/>
      <c r="D40" s="159"/>
      <c r="E40" s="159"/>
      <c r="F40" s="159"/>
      <c r="H40" s="89"/>
    </row>
    <row r="41" spans="1:8" x14ac:dyDescent="0.25">
      <c r="A41" s="89"/>
      <c r="B41" s="494" t="s">
        <v>13</v>
      </c>
      <c r="C41" s="493"/>
      <c r="D41" s="493"/>
      <c r="E41" s="493"/>
      <c r="F41" s="493"/>
      <c r="H41" s="89"/>
    </row>
    <row r="42" spans="1:8" x14ac:dyDescent="0.25">
      <c r="A42" s="89" t="str">
        <f>"Sertifikāta Nr.: "&amp;KOPS2!$F$61</f>
        <v>Sertifikāta Nr.: 5-00770</v>
      </c>
      <c r="B42" s="90"/>
      <c r="E42" s="89"/>
      <c r="H42" s="89"/>
    </row>
    <row r="43" spans="1:8" x14ac:dyDescent="0.25">
      <c r="A43" s="89"/>
      <c r="B43" s="89"/>
      <c r="C43" s="89"/>
      <c r="D43" s="89"/>
      <c r="E43" s="89"/>
      <c r="F43" s="89"/>
      <c r="G43" s="89"/>
      <c r="H43" s="89"/>
    </row>
    <row r="44" spans="1:8" x14ac:dyDescent="0.25">
      <c r="A44" s="89"/>
      <c r="B44" s="89"/>
      <c r="C44" s="89"/>
      <c r="D44" s="89"/>
      <c r="E44" s="89"/>
      <c r="F44" s="89"/>
      <c r="G44" s="89"/>
      <c r="H44" s="89"/>
    </row>
    <row r="45" spans="1:8" x14ac:dyDescent="0.25">
      <c r="A45" s="89"/>
      <c r="B45" s="89"/>
      <c r="C45" s="89"/>
      <c r="D45" s="89"/>
      <c r="E45" s="89"/>
      <c r="F45" s="89"/>
      <c r="G45" s="89"/>
      <c r="H45" s="89"/>
    </row>
    <row r="46" spans="1:8" x14ac:dyDescent="0.25">
      <c r="A46" s="89"/>
      <c r="B46" s="89"/>
      <c r="C46" s="89"/>
      <c r="D46" s="89"/>
      <c r="E46" s="89"/>
      <c r="F46" s="89"/>
      <c r="G46" s="89"/>
      <c r="H46" s="89"/>
    </row>
    <row r="47" spans="1:8" x14ac:dyDescent="0.25">
      <c r="A47" s="89"/>
      <c r="B47" s="89"/>
      <c r="C47" s="89"/>
      <c r="D47" s="89"/>
      <c r="E47" s="89"/>
      <c r="F47" s="89"/>
      <c r="G47" s="89"/>
      <c r="H47" s="89"/>
    </row>
    <row r="48" spans="1:8" x14ac:dyDescent="0.25">
      <c r="A48" s="89"/>
      <c r="B48" s="89"/>
      <c r="C48" s="89"/>
      <c r="D48" s="89"/>
      <c r="E48" s="89"/>
      <c r="F48" s="89"/>
      <c r="G48" s="89"/>
      <c r="H48" s="89"/>
    </row>
    <row r="49" spans="1:8" x14ac:dyDescent="0.25">
      <c r="A49" s="89"/>
      <c r="B49" s="89"/>
      <c r="C49" s="89"/>
      <c r="D49" s="89"/>
      <c r="E49" s="89"/>
      <c r="F49" s="89"/>
      <c r="G49" s="89"/>
      <c r="H49" s="89"/>
    </row>
    <row r="50" spans="1:8" x14ac:dyDescent="0.25">
      <c r="A50" s="89"/>
      <c r="B50" s="89"/>
      <c r="C50" s="89"/>
      <c r="D50" s="89"/>
      <c r="E50" s="89"/>
      <c r="F50" s="89"/>
      <c r="G50" s="89"/>
      <c r="H50" s="89"/>
    </row>
    <row r="51" spans="1:8" x14ac:dyDescent="0.25">
      <c r="A51" s="89"/>
      <c r="B51" s="89"/>
      <c r="C51" s="89"/>
      <c r="D51" s="89"/>
      <c r="E51" s="89"/>
      <c r="F51" s="89"/>
      <c r="G51" s="89"/>
      <c r="H51" s="89"/>
    </row>
    <row r="52" spans="1:8" x14ac:dyDescent="0.25">
      <c r="A52" s="89"/>
      <c r="B52" s="89"/>
      <c r="C52" s="89"/>
      <c r="D52" s="89"/>
      <c r="E52" s="89"/>
      <c r="F52" s="89"/>
      <c r="G52" s="89"/>
      <c r="H52" s="89"/>
    </row>
    <row r="53" spans="1:8" x14ac:dyDescent="0.25">
      <c r="A53" s="89"/>
      <c r="B53" s="89"/>
      <c r="C53" s="89"/>
      <c r="D53" s="89"/>
      <c r="E53" s="89"/>
      <c r="F53" s="89"/>
      <c r="G53" s="89"/>
      <c r="H53" s="89"/>
    </row>
    <row r="54" spans="1:8" x14ac:dyDescent="0.25">
      <c r="A54" s="89"/>
      <c r="B54" s="89"/>
      <c r="C54" s="89"/>
      <c r="D54" s="89"/>
      <c r="E54" s="89"/>
      <c r="F54" s="89"/>
      <c r="G54" s="89"/>
      <c r="H54" s="89"/>
    </row>
    <row r="55" spans="1:8" x14ac:dyDescent="0.25">
      <c r="A55" s="89"/>
      <c r="B55" s="89"/>
      <c r="C55" s="89"/>
      <c r="D55" s="89"/>
      <c r="E55" s="89"/>
      <c r="F55" s="89"/>
      <c r="G55" s="89"/>
      <c r="H55" s="89"/>
    </row>
    <row r="56" spans="1:8" x14ac:dyDescent="0.25">
      <c r="A56" s="89"/>
      <c r="B56" s="89"/>
      <c r="C56" s="89"/>
      <c r="D56" s="89"/>
      <c r="E56" s="89"/>
      <c r="F56" s="89"/>
      <c r="G56" s="89"/>
      <c r="H56" s="89"/>
    </row>
    <row r="57" spans="1:8" x14ac:dyDescent="0.25">
      <c r="A57" s="89"/>
      <c r="B57" s="89"/>
      <c r="C57" s="89"/>
      <c r="D57" s="89"/>
      <c r="E57" s="89"/>
      <c r="F57" s="89"/>
      <c r="G57" s="89"/>
      <c r="H57" s="89"/>
    </row>
    <row r="58" spans="1:8" x14ac:dyDescent="0.25">
      <c r="A58" s="89"/>
      <c r="B58" s="89"/>
      <c r="C58" s="89"/>
      <c r="D58" s="89"/>
      <c r="E58" s="89"/>
      <c r="F58" s="89"/>
      <c r="G58" s="89"/>
      <c r="H58" s="89"/>
    </row>
    <row r="59" spans="1:8" x14ac:dyDescent="0.25">
      <c r="A59" s="89"/>
      <c r="B59" s="89"/>
      <c r="C59" s="89"/>
      <c r="D59" s="89"/>
      <c r="E59" s="89"/>
      <c r="F59" s="89"/>
      <c r="G59" s="89"/>
      <c r="H59" s="89"/>
    </row>
    <row r="60" spans="1:8" x14ac:dyDescent="0.25">
      <c r="A60" s="89"/>
      <c r="B60" s="89"/>
      <c r="C60" s="89"/>
      <c r="D60" s="89"/>
      <c r="E60" s="89"/>
      <c r="F60" s="89"/>
      <c r="G60" s="89"/>
      <c r="H60" s="89"/>
    </row>
    <row r="61" spans="1:8" x14ac:dyDescent="0.25">
      <c r="A61" s="89"/>
      <c r="B61" s="89"/>
      <c r="C61" s="89"/>
      <c r="D61" s="89"/>
      <c r="E61" s="89"/>
      <c r="F61" s="89"/>
      <c r="G61" s="89"/>
      <c r="H61" s="89"/>
    </row>
    <row r="62" spans="1:8" x14ac:dyDescent="0.25">
      <c r="A62" s="89"/>
      <c r="B62" s="89"/>
      <c r="C62" s="89"/>
      <c r="D62" s="89"/>
      <c r="E62" s="89"/>
      <c r="F62" s="89"/>
      <c r="G62" s="89"/>
      <c r="H62" s="89"/>
    </row>
    <row r="63" spans="1:8" x14ac:dyDescent="0.25">
      <c r="A63" s="89"/>
      <c r="B63" s="89"/>
      <c r="C63" s="89"/>
      <c r="D63" s="89"/>
      <c r="E63" s="89"/>
      <c r="F63" s="89"/>
      <c r="G63" s="89"/>
      <c r="H63" s="89"/>
    </row>
    <row r="64" spans="1:8" x14ac:dyDescent="0.25">
      <c r="A64" s="89"/>
      <c r="B64" s="89"/>
      <c r="C64" s="89"/>
      <c r="D64" s="89"/>
      <c r="E64" s="89"/>
      <c r="F64" s="89"/>
      <c r="G64" s="89"/>
      <c r="H64" s="89"/>
    </row>
    <row r="65" spans="1:8" x14ac:dyDescent="0.25">
      <c r="A65" s="89"/>
      <c r="B65" s="89"/>
      <c r="C65" s="89"/>
      <c r="D65" s="89"/>
      <c r="E65" s="89"/>
      <c r="F65" s="89"/>
      <c r="G65" s="89"/>
      <c r="H65" s="89"/>
    </row>
    <row r="66" spans="1:8" x14ac:dyDescent="0.25">
      <c r="A66" s="89"/>
      <c r="B66" s="89"/>
      <c r="C66" s="89"/>
      <c r="D66" s="89"/>
      <c r="E66" s="89"/>
      <c r="F66" s="89"/>
      <c r="G66" s="89"/>
      <c r="H66" s="89"/>
    </row>
    <row r="67" spans="1:8" x14ac:dyDescent="0.25">
      <c r="A67" s="89"/>
      <c r="B67" s="89"/>
      <c r="C67" s="89"/>
      <c r="D67" s="89"/>
      <c r="E67" s="89"/>
      <c r="F67" s="89"/>
      <c r="G67" s="89"/>
      <c r="H67" s="89"/>
    </row>
    <row r="68" spans="1:8" x14ac:dyDescent="0.25">
      <c r="A68" s="89"/>
      <c r="B68" s="89"/>
      <c r="C68" s="89"/>
      <c r="D68" s="89"/>
      <c r="E68" s="89"/>
      <c r="F68" s="89"/>
      <c r="G68" s="89"/>
      <c r="H68" s="89"/>
    </row>
    <row r="69" spans="1:8" x14ac:dyDescent="0.25">
      <c r="A69" s="89"/>
      <c r="B69" s="89"/>
      <c r="C69" s="89"/>
      <c r="D69" s="89"/>
      <c r="E69" s="89"/>
      <c r="F69" s="89"/>
      <c r="G69" s="89"/>
      <c r="H69" s="89"/>
    </row>
    <row r="70" spans="1:8" x14ac:dyDescent="0.25">
      <c r="A70" s="89"/>
      <c r="B70" s="89"/>
      <c r="C70" s="89"/>
      <c r="D70" s="89"/>
      <c r="E70" s="89"/>
      <c r="F70" s="89"/>
      <c r="G70" s="89"/>
      <c r="H70" s="89"/>
    </row>
    <row r="71" spans="1:8" x14ac:dyDescent="0.25">
      <c r="A71" s="89"/>
      <c r="B71" s="89"/>
      <c r="C71" s="89"/>
      <c r="D71" s="89"/>
      <c r="E71" s="89"/>
      <c r="F71" s="89"/>
      <c r="G71" s="89"/>
      <c r="H71" s="89"/>
    </row>
    <row r="72" spans="1:8" x14ac:dyDescent="0.25">
      <c r="A72" s="89"/>
      <c r="B72" s="89"/>
      <c r="C72" s="89"/>
      <c r="D72" s="89"/>
      <c r="E72" s="89"/>
      <c r="F72" s="89"/>
      <c r="G72" s="89"/>
      <c r="H72" s="89"/>
    </row>
    <row r="73" spans="1:8" x14ac:dyDescent="0.25">
      <c r="A73" s="89"/>
      <c r="B73" s="89"/>
      <c r="C73" s="89"/>
      <c r="D73" s="89"/>
      <c r="E73" s="89"/>
      <c r="F73" s="89"/>
      <c r="G73" s="89"/>
      <c r="H73" s="89"/>
    </row>
    <row r="74" spans="1:8" x14ac:dyDescent="0.25">
      <c r="A74" s="89"/>
      <c r="B74" s="89"/>
      <c r="C74" s="89"/>
      <c r="D74" s="89"/>
      <c r="E74" s="89"/>
      <c r="F74" s="89"/>
      <c r="G74" s="89"/>
      <c r="H74" s="89"/>
    </row>
    <row r="75" spans="1:8" x14ac:dyDescent="0.25">
      <c r="A75" s="89"/>
      <c r="B75" s="89"/>
      <c r="C75" s="89"/>
      <c r="D75" s="89"/>
      <c r="E75" s="89"/>
      <c r="F75" s="89"/>
      <c r="G75" s="89"/>
      <c r="H75" s="89"/>
    </row>
    <row r="76" spans="1:8" x14ac:dyDescent="0.25">
      <c r="A76" s="89"/>
      <c r="B76" s="89"/>
      <c r="C76" s="89"/>
      <c r="D76" s="89"/>
      <c r="E76" s="89"/>
      <c r="F76" s="89"/>
      <c r="G76" s="89"/>
      <c r="H76" s="89"/>
    </row>
    <row r="77" spans="1:8" x14ac:dyDescent="0.25">
      <c r="A77" s="89"/>
      <c r="B77" s="89"/>
      <c r="C77" s="89"/>
      <c r="D77" s="89"/>
      <c r="E77" s="89"/>
      <c r="F77" s="89"/>
      <c r="G77" s="89"/>
      <c r="H77" s="89"/>
    </row>
    <row r="78" spans="1:8" x14ac:dyDescent="0.25">
      <c r="A78" s="89"/>
      <c r="B78" s="89"/>
      <c r="C78" s="89"/>
      <c r="D78" s="89"/>
      <c r="E78" s="89"/>
      <c r="F78" s="89"/>
      <c r="G78" s="89"/>
      <c r="H78" s="89"/>
    </row>
    <row r="79" spans="1:8" x14ac:dyDescent="0.25">
      <c r="A79" s="89"/>
      <c r="B79" s="89"/>
      <c r="C79" s="89"/>
      <c r="D79" s="89"/>
      <c r="E79" s="89"/>
      <c r="F79" s="89"/>
      <c r="G79" s="89"/>
      <c r="H79" s="89"/>
    </row>
    <row r="80" spans="1:8" x14ac:dyDescent="0.25">
      <c r="A80" s="89"/>
      <c r="B80" s="89"/>
      <c r="C80" s="89"/>
      <c r="D80" s="89"/>
      <c r="E80" s="89"/>
      <c r="F80" s="89"/>
      <c r="G80" s="89"/>
      <c r="H80" s="89"/>
    </row>
    <row r="81" spans="1:8" x14ac:dyDescent="0.25">
      <c r="A81" s="89"/>
      <c r="B81" s="89"/>
      <c r="C81" s="89"/>
      <c r="D81" s="89"/>
      <c r="E81" s="89"/>
      <c r="F81" s="89"/>
      <c r="G81" s="89"/>
      <c r="H81" s="89"/>
    </row>
    <row r="82" spans="1:8" x14ac:dyDescent="0.25">
      <c r="A82" s="89"/>
      <c r="B82" s="89"/>
      <c r="C82" s="89"/>
      <c r="D82" s="89"/>
      <c r="E82" s="89"/>
      <c r="F82" s="89"/>
      <c r="G82" s="89"/>
      <c r="H82" s="89"/>
    </row>
    <row r="83" spans="1:8" x14ac:dyDescent="0.25">
      <c r="A83" s="89"/>
      <c r="B83" s="89"/>
      <c r="C83" s="89"/>
      <c r="D83" s="89"/>
      <c r="E83" s="89"/>
      <c r="F83" s="89"/>
      <c r="G83" s="89"/>
      <c r="H83" s="89"/>
    </row>
    <row r="84" spans="1:8" x14ac:dyDescent="0.25">
      <c r="A84" s="89"/>
      <c r="B84" s="89"/>
      <c r="C84" s="89"/>
      <c r="D84" s="89"/>
      <c r="E84" s="89"/>
      <c r="F84" s="89"/>
      <c r="G84" s="89"/>
      <c r="H84" s="89"/>
    </row>
    <row r="85" spans="1:8" x14ac:dyDescent="0.25">
      <c r="A85" s="89"/>
      <c r="B85" s="89"/>
      <c r="C85" s="89"/>
      <c r="D85" s="89"/>
      <c r="E85" s="89"/>
      <c r="F85" s="89"/>
      <c r="G85" s="89"/>
      <c r="H85" s="89"/>
    </row>
    <row r="86" spans="1:8" x14ac:dyDescent="0.25">
      <c r="A86" s="89"/>
      <c r="B86" s="89"/>
      <c r="C86" s="89"/>
      <c r="D86" s="89"/>
      <c r="E86" s="89"/>
      <c r="F86" s="89"/>
      <c r="G86" s="89"/>
      <c r="H86" s="89"/>
    </row>
    <row r="87" spans="1:8" x14ac:dyDescent="0.25">
      <c r="A87" s="89"/>
      <c r="B87" s="89"/>
      <c r="C87" s="89"/>
      <c r="D87" s="89"/>
      <c r="E87" s="89"/>
      <c r="F87" s="89"/>
      <c r="G87" s="89"/>
      <c r="H87" s="89"/>
    </row>
    <row r="88" spans="1:8" x14ac:dyDescent="0.25">
      <c r="A88" s="89"/>
      <c r="B88" s="89"/>
      <c r="C88" s="89"/>
      <c r="D88" s="89"/>
      <c r="E88" s="89"/>
      <c r="F88" s="89"/>
      <c r="G88" s="89"/>
      <c r="H88" s="89"/>
    </row>
    <row r="89" spans="1:8" x14ac:dyDescent="0.25">
      <c r="A89" s="89"/>
      <c r="B89" s="89"/>
      <c r="C89" s="89"/>
      <c r="D89" s="89"/>
      <c r="E89" s="89"/>
      <c r="F89" s="89"/>
      <c r="G89" s="89"/>
      <c r="H89" s="89"/>
    </row>
    <row r="90" spans="1:8" x14ac:dyDescent="0.25">
      <c r="A90" s="89"/>
      <c r="B90" s="89"/>
      <c r="C90" s="89"/>
      <c r="D90" s="89"/>
      <c r="E90" s="89"/>
      <c r="F90" s="89"/>
      <c r="G90" s="89"/>
      <c r="H90" s="89"/>
    </row>
    <row r="91" spans="1:8" x14ac:dyDescent="0.25">
      <c r="A91" s="89"/>
      <c r="B91" s="89"/>
      <c r="C91" s="89"/>
      <c r="D91" s="89"/>
      <c r="E91" s="89"/>
      <c r="F91" s="89"/>
      <c r="G91" s="89"/>
      <c r="H91" s="89"/>
    </row>
    <row r="92" spans="1:8" x14ac:dyDescent="0.25">
      <c r="A92" s="89"/>
      <c r="B92" s="89"/>
      <c r="C92" s="89"/>
      <c r="D92" s="89"/>
      <c r="E92" s="89"/>
      <c r="F92" s="89"/>
      <c r="G92" s="89"/>
      <c r="H92" s="89"/>
    </row>
    <row r="93" spans="1:8" x14ac:dyDescent="0.25">
      <c r="A93" s="89"/>
      <c r="B93" s="89"/>
      <c r="C93" s="89"/>
      <c r="D93" s="89"/>
      <c r="E93" s="89"/>
      <c r="F93" s="89"/>
      <c r="G93" s="89"/>
      <c r="H93" s="89"/>
    </row>
    <row r="94" spans="1:8" x14ac:dyDescent="0.25">
      <c r="A94" s="89"/>
      <c r="B94" s="89"/>
      <c r="C94" s="89"/>
      <c r="D94" s="89"/>
      <c r="E94" s="89"/>
      <c r="F94" s="89"/>
      <c r="G94" s="89"/>
      <c r="H94" s="89"/>
    </row>
    <row r="95" spans="1:8" x14ac:dyDescent="0.25">
      <c r="A95" s="89"/>
      <c r="B95" s="89"/>
      <c r="C95" s="89"/>
      <c r="D95" s="89"/>
      <c r="E95" s="89"/>
      <c r="F95" s="89"/>
      <c r="G95" s="89"/>
      <c r="H95" s="89"/>
    </row>
    <row r="96" spans="1:8" x14ac:dyDescent="0.25">
      <c r="A96" s="89"/>
      <c r="B96" s="89"/>
      <c r="C96" s="89"/>
      <c r="D96" s="89"/>
      <c r="E96" s="89"/>
      <c r="F96" s="89"/>
      <c r="G96" s="89"/>
      <c r="H96" s="89"/>
    </row>
    <row r="97" spans="1:8" x14ac:dyDescent="0.25">
      <c r="A97" s="89"/>
      <c r="B97" s="89"/>
      <c r="C97" s="89"/>
      <c r="D97" s="89"/>
      <c r="E97" s="89"/>
      <c r="F97" s="89"/>
      <c r="G97" s="89"/>
      <c r="H97" s="89"/>
    </row>
    <row r="98" spans="1:8" x14ac:dyDescent="0.25">
      <c r="A98" s="89"/>
      <c r="B98" s="89"/>
      <c r="C98" s="89"/>
      <c r="D98" s="89"/>
      <c r="E98" s="89"/>
      <c r="F98" s="89"/>
      <c r="G98" s="89"/>
      <c r="H98" s="89"/>
    </row>
    <row r="99" spans="1:8" x14ac:dyDescent="0.25">
      <c r="A99" s="89"/>
      <c r="B99" s="89"/>
      <c r="C99" s="89"/>
      <c r="D99" s="89"/>
      <c r="E99" s="89"/>
      <c r="F99" s="89"/>
      <c r="G99" s="89"/>
      <c r="H99" s="89"/>
    </row>
    <row r="100" spans="1:8" x14ac:dyDescent="0.25">
      <c r="A100" s="89"/>
      <c r="B100" s="89"/>
      <c r="C100" s="89"/>
      <c r="D100" s="89"/>
      <c r="E100" s="89"/>
      <c r="F100" s="89"/>
      <c r="G100" s="89"/>
      <c r="H100" s="89"/>
    </row>
    <row r="101" spans="1:8" x14ac:dyDescent="0.25">
      <c r="A101" s="89"/>
      <c r="B101" s="89"/>
      <c r="C101" s="89"/>
      <c r="D101" s="89"/>
      <c r="E101" s="89"/>
      <c r="F101" s="89"/>
      <c r="G101" s="89"/>
      <c r="H101" s="89"/>
    </row>
    <row r="102" spans="1:8" x14ac:dyDescent="0.25">
      <c r="A102" s="89"/>
      <c r="B102" s="89"/>
      <c r="C102" s="89"/>
      <c r="D102" s="89"/>
      <c r="E102" s="89"/>
      <c r="F102" s="89"/>
      <c r="G102" s="89"/>
      <c r="H102" s="89"/>
    </row>
    <row r="103" spans="1:8" x14ac:dyDescent="0.25">
      <c r="A103" s="89"/>
      <c r="B103" s="89"/>
      <c r="C103" s="89"/>
      <c r="D103" s="89"/>
      <c r="E103" s="89"/>
      <c r="F103" s="89"/>
      <c r="G103" s="89"/>
      <c r="H103" s="89"/>
    </row>
    <row r="104" spans="1:8" x14ac:dyDescent="0.25">
      <c r="A104" s="89"/>
      <c r="B104" s="89"/>
      <c r="C104" s="89"/>
      <c r="D104" s="89"/>
      <c r="E104" s="89"/>
      <c r="F104" s="89"/>
      <c r="G104" s="89"/>
      <c r="H104" s="89"/>
    </row>
    <row r="105" spans="1:8" x14ac:dyDescent="0.25">
      <c r="A105" s="89"/>
      <c r="B105" s="89"/>
      <c r="C105" s="89"/>
      <c r="D105" s="89"/>
      <c r="E105" s="89"/>
      <c r="F105" s="89"/>
      <c r="G105" s="89"/>
      <c r="H105" s="89"/>
    </row>
    <row r="106" spans="1:8" x14ac:dyDescent="0.25">
      <c r="A106" s="89"/>
      <c r="B106" s="89"/>
      <c r="C106" s="89"/>
      <c r="D106" s="89"/>
      <c r="E106" s="89"/>
      <c r="F106" s="89"/>
      <c r="G106" s="89"/>
      <c r="H106" s="89"/>
    </row>
    <row r="107" spans="1:8" x14ac:dyDescent="0.25">
      <c r="A107" s="89"/>
      <c r="B107" s="89"/>
      <c r="C107" s="89"/>
      <c r="D107" s="89"/>
      <c r="E107" s="89"/>
      <c r="F107" s="89"/>
      <c r="G107" s="89"/>
      <c r="H107" s="89"/>
    </row>
    <row r="108" spans="1:8" x14ac:dyDescent="0.25">
      <c r="A108" s="89"/>
      <c r="B108" s="89"/>
      <c r="C108" s="89"/>
      <c r="D108" s="89"/>
      <c r="E108" s="89"/>
      <c r="F108" s="89"/>
      <c r="G108" s="89"/>
      <c r="H108" s="89"/>
    </row>
    <row r="109" spans="1:8" x14ac:dyDescent="0.25">
      <c r="A109" s="89"/>
      <c r="B109" s="89"/>
      <c r="C109" s="89"/>
      <c r="D109" s="89"/>
      <c r="E109" s="89"/>
      <c r="F109" s="89"/>
      <c r="G109" s="89"/>
      <c r="H109" s="89"/>
    </row>
    <row r="110" spans="1:8" x14ac:dyDescent="0.25">
      <c r="A110" s="89"/>
      <c r="B110" s="89"/>
      <c r="C110" s="89"/>
      <c r="D110" s="89"/>
      <c r="E110" s="89"/>
      <c r="F110" s="89"/>
      <c r="G110" s="89"/>
      <c r="H110" s="89"/>
    </row>
    <row r="111" spans="1:8" x14ac:dyDescent="0.25">
      <c r="A111" s="89"/>
      <c r="B111" s="89"/>
      <c r="C111" s="89"/>
      <c r="D111" s="89"/>
      <c r="E111" s="89"/>
      <c r="F111" s="89"/>
      <c r="G111" s="89"/>
      <c r="H111" s="89"/>
    </row>
    <row r="112" spans="1:8" x14ac:dyDescent="0.25">
      <c r="A112" s="89"/>
      <c r="B112" s="89"/>
      <c r="C112" s="89"/>
      <c r="D112" s="89"/>
      <c r="E112" s="89"/>
      <c r="F112" s="89"/>
      <c r="G112" s="89"/>
      <c r="H112" s="89"/>
    </row>
    <row r="113" spans="1:8" x14ac:dyDescent="0.25">
      <c r="A113" s="89"/>
      <c r="B113" s="89"/>
      <c r="C113" s="89"/>
      <c r="D113" s="89"/>
      <c r="E113" s="89"/>
      <c r="F113" s="89"/>
      <c r="G113" s="89"/>
      <c r="H113" s="89"/>
    </row>
    <row r="114" spans="1:8" x14ac:dyDescent="0.25">
      <c r="A114" s="89"/>
      <c r="B114" s="89"/>
      <c r="C114" s="89"/>
      <c r="D114" s="89"/>
      <c r="E114" s="89"/>
      <c r="F114" s="89"/>
      <c r="G114" s="89"/>
      <c r="H114" s="89"/>
    </row>
    <row r="115" spans="1:8" x14ac:dyDescent="0.25">
      <c r="A115" s="89"/>
      <c r="B115" s="89"/>
      <c r="C115" s="89"/>
      <c r="D115" s="89"/>
      <c r="E115" s="89"/>
      <c r="F115" s="89"/>
      <c r="G115" s="89"/>
      <c r="H115" s="89"/>
    </row>
    <row r="116" spans="1:8" x14ac:dyDescent="0.25">
      <c r="A116" s="89"/>
      <c r="B116" s="89"/>
      <c r="C116" s="89"/>
      <c r="D116" s="89"/>
      <c r="E116" s="89"/>
      <c r="F116" s="89"/>
      <c r="G116" s="89"/>
      <c r="H116" s="89"/>
    </row>
    <row r="117" spans="1:8" x14ac:dyDescent="0.25">
      <c r="A117" s="89"/>
      <c r="B117" s="89"/>
      <c r="C117" s="89"/>
      <c r="D117" s="89"/>
      <c r="E117" s="89"/>
      <c r="F117" s="89"/>
      <c r="G117" s="89"/>
      <c r="H117" s="89"/>
    </row>
    <row r="118" spans="1:8" x14ac:dyDescent="0.25">
      <c r="A118" s="89"/>
      <c r="B118" s="89"/>
      <c r="C118" s="89"/>
      <c r="D118" s="89"/>
      <c r="E118" s="89"/>
      <c r="F118" s="89"/>
      <c r="G118" s="89"/>
      <c r="H118" s="89"/>
    </row>
    <row r="119" spans="1:8" x14ac:dyDescent="0.25">
      <c r="A119" s="89"/>
      <c r="B119" s="89"/>
      <c r="C119" s="89"/>
      <c r="D119" s="89"/>
      <c r="E119" s="89"/>
      <c r="F119" s="89"/>
      <c r="G119" s="89"/>
      <c r="H119" s="89"/>
    </row>
    <row r="120" spans="1:8" x14ac:dyDescent="0.25">
      <c r="A120" s="89"/>
      <c r="B120" s="89"/>
      <c r="C120" s="89"/>
      <c r="D120" s="89"/>
      <c r="E120" s="89"/>
      <c r="F120" s="89"/>
      <c r="G120" s="89"/>
      <c r="H120" s="89"/>
    </row>
    <row r="121" spans="1:8" x14ac:dyDescent="0.25">
      <c r="A121" s="89"/>
      <c r="B121" s="89"/>
      <c r="C121" s="89"/>
      <c r="D121" s="89"/>
      <c r="E121" s="89"/>
      <c r="F121" s="89"/>
      <c r="G121" s="89"/>
      <c r="H121" s="89"/>
    </row>
    <row r="122" spans="1:8" x14ac:dyDescent="0.25">
      <c r="A122" s="89"/>
      <c r="B122" s="89"/>
      <c r="C122" s="89"/>
      <c r="D122" s="89"/>
      <c r="E122" s="89"/>
      <c r="F122" s="89"/>
      <c r="G122" s="89"/>
      <c r="H122" s="89"/>
    </row>
    <row r="123" spans="1:8" x14ac:dyDescent="0.25">
      <c r="A123" s="89"/>
      <c r="B123" s="89"/>
      <c r="C123" s="89"/>
      <c r="D123" s="89"/>
      <c r="E123" s="89"/>
      <c r="F123" s="89"/>
      <c r="G123" s="89"/>
      <c r="H123" s="89"/>
    </row>
    <row r="124" spans="1:8" x14ac:dyDescent="0.25">
      <c r="A124" s="89"/>
      <c r="B124" s="89"/>
      <c r="C124" s="89"/>
      <c r="D124" s="89"/>
      <c r="E124" s="89"/>
      <c r="F124" s="89"/>
      <c r="G124" s="89"/>
      <c r="H124" s="89"/>
    </row>
    <row r="125" spans="1:8" x14ac:dyDescent="0.25">
      <c r="A125" s="89"/>
      <c r="B125" s="89"/>
      <c r="C125" s="89"/>
      <c r="D125" s="89"/>
      <c r="E125" s="89"/>
      <c r="F125" s="89"/>
      <c r="G125" s="89"/>
      <c r="H125" s="89"/>
    </row>
    <row r="126" spans="1:8" x14ac:dyDescent="0.25">
      <c r="A126" s="89"/>
      <c r="B126" s="89"/>
      <c r="C126" s="89"/>
      <c r="D126" s="89"/>
      <c r="E126" s="89"/>
      <c r="F126" s="89"/>
      <c r="G126" s="89"/>
      <c r="H126" s="89"/>
    </row>
    <row r="127" spans="1:8" x14ac:dyDescent="0.25">
      <c r="A127" s="89"/>
      <c r="B127" s="89"/>
      <c r="C127" s="89"/>
      <c r="D127" s="89"/>
      <c r="E127" s="89"/>
      <c r="F127" s="89"/>
      <c r="G127" s="89"/>
      <c r="H127" s="89"/>
    </row>
    <row r="128" spans="1:8" x14ac:dyDescent="0.25">
      <c r="A128" s="89"/>
      <c r="B128" s="89"/>
      <c r="C128" s="89"/>
      <c r="D128" s="89"/>
      <c r="E128" s="89"/>
      <c r="F128" s="89"/>
      <c r="G128" s="89"/>
      <c r="H128" s="89"/>
    </row>
    <row r="129" spans="1:8" x14ac:dyDescent="0.25">
      <c r="A129" s="89"/>
      <c r="B129" s="89"/>
      <c r="C129" s="89"/>
      <c r="D129" s="89"/>
      <c r="E129" s="89"/>
      <c r="F129" s="89"/>
      <c r="G129" s="89"/>
      <c r="H129" s="89"/>
    </row>
    <row r="130" spans="1:8" x14ac:dyDescent="0.25">
      <c r="A130" s="89"/>
      <c r="B130" s="89"/>
      <c r="C130" s="89"/>
      <c r="D130" s="89"/>
      <c r="E130" s="89"/>
      <c r="F130" s="89"/>
      <c r="G130" s="89"/>
      <c r="H130" s="89"/>
    </row>
    <row r="131" spans="1:8" x14ac:dyDescent="0.25">
      <c r="A131" s="89"/>
      <c r="B131" s="89"/>
      <c r="C131" s="89"/>
      <c r="D131" s="89"/>
      <c r="E131" s="89"/>
      <c r="F131" s="89"/>
      <c r="G131" s="89"/>
      <c r="H131" s="89"/>
    </row>
    <row r="132" spans="1:8" x14ac:dyDescent="0.25">
      <c r="A132" s="89"/>
      <c r="B132" s="89"/>
      <c r="C132" s="89"/>
      <c r="D132" s="89"/>
      <c r="E132" s="89"/>
      <c r="F132" s="89"/>
      <c r="G132" s="89"/>
      <c r="H132" s="89"/>
    </row>
    <row r="133" spans="1:8" x14ac:dyDescent="0.25">
      <c r="A133" s="89"/>
      <c r="B133" s="89"/>
      <c r="C133" s="89"/>
      <c r="D133" s="89"/>
      <c r="E133" s="89"/>
      <c r="F133" s="89"/>
      <c r="G133" s="89"/>
      <c r="H133" s="89"/>
    </row>
    <row r="134" spans="1:8" x14ac:dyDescent="0.25">
      <c r="A134" s="89"/>
      <c r="B134" s="89"/>
      <c r="C134" s="89"/>
      <c r="D134" s="89"/>
      <c r="E134" s="89"/>
      <c r="F134" s="89"/>
      <c r="G134" s="89"/>
      <c r="H134" s="89"/>
    </row>
    <row r="135" spans="1:8" x14ac:dyDescent="0.25">
      <c r="A135" s="89"/>
      <c r="B135" s="89"/>
      <c r="C135" s="89"/>
      <c r="D135" s="89"/>
      <c r="E135" s="89"/>
      <c r="F135" s="89"/>
      <c r="G135" s="89"/>
      <c r="H135" s="89"/>
    </row>
    <row r="136" spans="1:8" x14ac:dyDescent="0.25">
      <c r="A136" s="89"/>
      <c r="B136" s="89"/>
      <c r="C136" s="89"/>
      <c r="D136" s="89"/>
      <c r="E136" s="89"/>
      <c r="F136" s="89"/>
      <c r="G136" s="89"/>
      <c r="H136" s="89"/>
    </row>
    <row r="137" spans="1:8" x14ac:dyDescent="0.25">
      <c r="A137" s="89"/>
      <c r="B137" s="89"/>
      <c r="C137" s="89"/>
      <c r="D137" s="89"/>
      <c r="E137" s="89"/>
      <c r="F137" s="89"/>
      <c r="G137" s="89"/>
      <c r="H137" s="89"/>
    </row>
    <row r="138" spans="1:8" x14ac:dyDescent="0.25">
      <c r="A138" s="89"/>
      <c r="B138" s="89"/>
      <c r="C138" s="89"/>
      <c r="D138" s="89"/>
      <c r="E138" s="89"/>
      <c r="F138" s="89"/>
      <c r="G138" s="89"/>
      <c r="H138" s="89"/>
    </row>
    <row r="139" spans="1:8" x14ac:dyDescent="0.25">
      <c r="A139" s="89"/>
      <c r="B139" s="89"/>
      <c r="C139" s="89"/>
      <c r="D139" s="89"/>
      <c r="E139" s="89"/>
      <c r="F139" s="89"/>
      <c r="G139" s="89"/>
      <c r="H139" s="89"/>
    </row>
    <row r="140" spans="1:8" x14ac:dyDescent="0.25">
      <c r="A140" s="89"/>
      <c r="B140" s="89"/>
      <c r="C140" s="89"/>
      <c r="D140" s="89"/>
      <c r="E140" s="89"/>
      <c r="F140" s="89"/>
      <c r="G140" s="89"/>
      <c r="H140" s="89"/>
    </row>
    <row r="141" spans="1:8" x14ac:dyDescent="0.25">
      <c r="A141" s="89"/>
      <c r="B141" s="89"/>
      <c r="C141" s="89"/>
      <c r="D141" s="89"/>
      <c r="E141" s="89"/>
      <c r="F141" s="89"/>
      <c r="G141" s="89"/>
      <c r="H141" s="89"/>
    </row>
    <row r="142" spans="1:8" x14ac:dyDescent="0.25">
      <c r="A142" s="89"/>
      <c r="B142" s="89"/>
      <c r="C142" s="89"/>
      <c r="D142" s="89"/>
      <c r="E142" s="89"/>
      <c r="F142" s="89"/>
      <c r="G142" s="89"/>
      <c r="H142" s="89"/>
    </row>
    <row r="143" spans="1:8" x14ac:dyDescent="0.25">
      <c r="A143" s="89"/>
      <c r="B143" s="89"/>
      <c r="C143" s="89"/>
      <c r="D143" s="89"/>
      <c r="E143" s="89"/>
      <c r="F143" s="89"/>
      <c r="G143" s="89"/>
      <c r="H143" s="89"/>
    </row>
    <row r="144" spans="1:8" x14ac:dyDescent="0.25">
      <c r="A144" s="89"/>
      <c r="B144" s="89"/>
      <c r="C144" s="89"/>
      <c r="D144" s="89"/>
      <c r="E144" s="89"/>
      <c r="F144" s="89"/>
      <c r="G144" s="89"/>
      <c r="H144" s="89"/>
    </row>
    <row r="145" spans="1:8" x14ac:dyDescent="0.25">
      <c r="A145" s="89"/>
      <c r="B145" s="89"/>
      <c r="C145" s="89"/>
      <c r="D145" s="89"/>
      <c r="E145" s="89"/>
      <c r="F145" s="89"/>
      <c r="G145" s="89"/>
      <c r="H145" s="89"/>
    </row>
    <row r="146" spans="1:8" x14ac:dyDescent="0.25">
      <c r="A146" s="89"/>
      <c r="B146" s="89"/>
      <c r="C146" s="89"/>
      <c r="D146" s="89"/>
      <c r="E146" s="89"/>
      <c r="F146" s="89"/>
      <c r="G146" s="89"/>
      <c r="H146" s="89"/>
    </row>
    <row r="147" spans="1:8" x14ac:dyDescent="0.25">
      <c r="A147" s="89"/>
      <c r="B147" s="89"/>
      <c r="C147" s="89"/>
      <c r="D147" s="89"/>
      <c r="E147" s="89"/>
      <c r="F147" s="89"/>
      <c r="G147" s="89"/>
      <c r="H147" s="89"/>
    </row>
    <row r="148" spans="1:8" x14ac:dyDescent="0.25">
      <c r="A148" s="89"/>
      <c r="B148" s="89"/>
      <c r="C148" s="89"/>
      <c r="D148" s="89"/>
      <c r="E148" s="89"/>
      <c r="F148" s="89"/>
      <c r="G148" s="89"/>
      <c r="H148" s="89"/>
    </row>
    <row r="149" spans="1:8" x14ac:dyDescent="0.25">
      <c r="A149" s="89"/>
      <c r="B149" s="89"/>
      <c r="C149" s="89"/>
      <c r="D149" s="89"/>
      <c r="E149" s="89"/>
      <c r="F149" s="89"/>
      <c r="G149" s="89"/>
      <c r="H149" s="89"/>
    </row>
    <row r="150" spans="1:8" x14ac:dyDescent="0.25">
      <c r="A150" s="89"/>
      <c r="B150" s="89"/>
      <c r="C150" s="89"/>
      <c r="D150" s="89"/>
      <c r="E150" s="89"/>
      <c r="F150" s="89"/>
      <c r="G150" s="89"/>
      <c r="H150" s="89"/>
    </row>
    <row r="151" spans="1:8" x14ac:dyDescent="0.25">
      <c r="A151" s="89"/>
      <c r="B151" s="89"/>
      <c r="C151" s="89"/>
      <c r="D151" s="89"/>
      <c r="E151" s="89"/>
      <c r="F151" s="89"/>
      <c r="G151" s="89"/>
      <c r="H151" s="89"/>
    </row>
    <row r="152" spans="1:8" x14ac:dyDescent="0.25">
      <c r="A152" s="89"/>
      <c r="B152" s="89"/>
      <c r="C152" s="89"/>
      <c r="D152" s="89"/>
      <c r="E152" s="89"/>
      <c r="F152" s="89"/>
      <c r="G152" s="89"/>
      <c r="H152" s="89"/>
    </row>
    <row r="153" spans="1:8" x14ac:dyDescent="0.25">
      <c r="A153" s="89"/>
      <c r="B153" s="89"/>
      <c r="C153" s="89"/>
      <c r="D153" s="89"/>
      <c r="E153" s="89"/>
      <c r="F153" s="89"/>
      <c r="G153" s="89"/>
      <c r="H153" s="89"/>
    </row>
    <row r="154" spans="1:8" x14ac:dyDescent="0.25">
      <c r="A154" s="89"/>
      <c r="B154" s="89"/>
      <c r="C154" s="89"/>
      <c r="D154" s="89"/>
      <c r="E154" s="89"/>
      <c r="F154" s="89"/>
      <c r="G154" s="89"/>
      <c r="H154" s="89"/>
    </row>
    <row r="155" spans="1:8" x14ac:dyDescent="0.25">
      <c r="A155" s="89"/>
      <c r="B155" s="89"/>
      <c r="C155" s="89"/>
      <c r="D155" s="89"/>
      <c r="E155" s="89"/>
      <c r="F155" s="89"/>
      <c r="G155" s="89"/>
      <c r="H155" s="89"/>
    </row>
    <row r="156" spans="1:8" x14ac:dyDescent="0.25">
      <c r="A156" s="89"/>
      <c r="B156" s="89"/>
      <c r="C156" s="89"/>
      <c r="D156" s="89"/>
      <c r="E156" s="89"/>
      <c r="F156" s="89"/>
      <c r="G156" s="89"/>
      <c r="H156" s="89"/>
    </row>
    <row r="157" spans="1:8" x14ac:dyDescent="0.25">
      <c r="A157" s="89"/>
      <c r="B157" s="89"/>
      <c r="C157" s="89"/>
      <c r="D157" s="89"/>
      <c r="E157" s="89"/>
      <c r="F157" s="89"/>
      <c r="G157" s="89"/>
      <c r="H157" s="89"/>
    </row>
    <row r="158" spans="1:8" x14ac:dyDescent="0.25">
      <c r="A158" s="89"/>
      <c r="B158" s="89"/>
      <c r="C158" s="89"/>
      <c r="D158" s="89"/>
      <c r="E158" s="89"/>
      <c r="F158" s="89"/>
      <c r="G158" s="89"/>
      <c r="H158" s="89"/>
    </row>
    <row r="159" spans="1:8" x14ac:dyDescent="0.25">
      <c r="A159" s="89"/>
      <c r="B159" s="89"/>
      <c r="C159" s="89"/>
      <c r="D159" s="89"/>
      <c r="E159" s="89"/>
      <c r="F159" s="89"/>
      <c r="G159" s="89"/>
      <c r="H159" s="89"/>
    </row>
    <row r="160" spans="1:8" x14ac:dyDescent="0.25">
      <c r="A160" s="89"/>
      <c r="B160" s="89"/>
      <c r="C160" s="89"/>
      <c r="D160" s="89"/>
      <c r="E160" s="89"/>
      <c r="F160" s="89"/>
      <c r="G160" s="89"/>
      <c r="H160" s="89"/>
    </row>
    <row r="161" spans="1:8" x14ac:dyDescent="0.25">
      <c r="A161" s="89"/>
      <c r="B161" s="89"/>
      <c r="C161" s="89"/>
      <c r="D161" s="89"/>
      <c r="E161" s="89"/>
      <c r="F161" s="89"/>
      <c r="G161" s="89"/>
      <c r="H161" s="89"/>
    </row>
    <row r="162" spans="1:8" x14ac:dyDescent="0.25">
      <c r="A162" s="89"/>
      <c r="B162" s="89"/>
      <c r="C162" s="89"/>
      <c r="D162" s="89"/>
      <c r="E162" s="89"/>
      <c r="F162" s="89"/>
      <c r="G162" s="89"/>
      <c r="H162" s="89"/>
    </row>
    <row r="163" spans="1:8" x14ac:dyDescent="0.25">
      <c r="A163" s="89"/>
      <c r="B163" s="89"/>
      <c r="C163" s="89"/>
      <c r="D163" s="89"/>
      <c r="E163" s="89"/>
      <c r="F163" s="89"/>
      <c r="G163" s="89"/>
      <c r="H163" s="89"/>
    </row>
    <row r="164" spans="1:8" x14ac:dyDescent="0.25">
      <c r="A164" s="89"/>
      <c r="B164" s="89"/>
      <c r="C164" s="89"/>
      <c r="D164" s="89"/>
      <c r="E164" s="89"/>
      <c r="F164" s="89"/>
      <c r="G164" s="89"/>
      <c r="H164" s="89"/>
    </row>
    <row r="165" spans="1:8" x14ac:dyDescent="0.25">
      <c r="A165" s="89"/>
      <c r="B165" s="89"/>
      <c r="C165" s="89"/>
      <c r="D165" s="89"/>
      <c r="E165" s="89"/>
      <c r="F165" s="89"/>
      <c r="G165" s="89"/>
      <c r="H165" s="89"/>
    </row>
    <row r="166" spans="1:8" x14ac:dyDescent="0.25">
      <c r="A166" s="89"/>
      <c r="B166" s="89"/>
      <c r="C166" s="89"/>
      <c r="D166" s="89"/>
      <c r="E166" s="89"/>
      <c r="F166" s="89"/>
      <c r="G166" s="89"/>
      <c r="H166" s="89"/>
    </row>
    <row r="167" spans="1:8" x14ac:dyDescent="0.25">
      <c r="A167" s="89"/>
      <c r="B167" s="89"/>
      <c r="C167" s="89"/>
      <c r="D167" s="89"/>
      <c r="E167" s="89"/>
      <c r="F167" s="89"/>
      <c r="G167" s="89"/>
      <c r="H167" s="89"/>
    </row>
    <row r="168" spans="1:8" x14ac:dyDescent="0.25">
      <c r="A168" s="89"/>
      <c r="B168" s="89"/>
      <c r="C168" s="89"/>
      <c r="D168" s="89"/>
      <c r="E168" s="89"/>
      <c r="F168" s="89"/>
      <c r="G168" s="89"/>
      <c r="H168" s="89"/>
    </row>
    <row r="169" spans="1:8" x14ac:dyDescent="0.25">
      <c r="A169" s="89"/>
      <c r="B169" s="89"/>
      <c r="C169" s="89"/>
      <c r="D169" s="89"/>
      <c r="E169" s="89"/>
      <c r="F169" s="89"/>
      <c r="G169" s="89"/>
      <c r="H169" s="89"/>
    </row>
    <row r="170" spans="1:8" x14ac:dyDescent="0.25">
      <c r="A170" s="89"/>
      <c r="B170" s="89"/>
      <c r="C170" s="89"/>
      <c r="D170" s="89"/>
      <c r="E170" s="89"/>
      <c r="F170" s="89"/>
      <c r="G170" s="89"/>
      <c r="H170" s="89"/>
    </row>
    <row r="171" spans="1:8" x14ac:dyDescent="0.25">
      <c r="A171" s="89"/>
      <c r="B171" s="89"/>
      <c r="C171" s="89"/>
      <c r="D171" s="89"/>
      <c r="E171" s="89"/>
      <c r="F171" s="89"/>
      <c r="G171" s="89"/>
      <c r="H171" s="89"/>
    </row>
    <row r="172" spans="1:8" x14ac:dyDescent="0.25">
      <c r="A172" s="89"/>
      <c r="B172" s="89"/>
      <c r="C172" s="89"/>
      <c r="D172" s="89"/>
      <c r="E172" s="89"/>
      <c r="F172" s="89"/>
      <c r="G172" s="89"/>
      <c r="H172" s="89"/>
    </row>
    <row r="173" spans="1:8" x14ac:dyDescent="0.25">
      <c r="A173" s="89"/>
      <c r="B173" s="89"/>
      <c r="C173" s="89"/>
      <c r="D173" s="89"/>
      <c r="E173" s="89"/>
      <c r="F173" s="89"/>
      <c r="G173" s="89"/>
      <c r="H173" s="89"/>
    </row>
    <row r="174" spans="1:8" x14ac:dyDescent="0.25">
      <c r="A174" s="89"/>
      <c r="B174" s="89"/>
      <c r="C174" s="89"/>
      <c r="D174" s="89"/>
      <c r="E174" s="89"/>
      <c r="F174" s="89"/>
      <c r="G174" s="89"/>
      <c r="H174" s="89"/>
    </row>
    <row r="175" spans="1:8" x14ac:dyDescent="0.25">
      <c r="A175" s="89"/>
      <c r="B175" s="89"/>
      <c r="C175" s="89"/>
      <c r="D175" s="89"/>
      <c r="E175" s="89"/>
      <c r="F175" s="89"/>
      <c r="G175" s="89"/>
      <c r="H175" s="89"/>
    </row>
    <row r="176" spans="1:8" x14ac:dyDescent="0.25">
      <c r="A176" s="89"/>
      <c r="B176" s="89"/>
      <c r="C176" s="89"/>
      <c r="D176" s="89"/>
      <c r="E176" s="89"/>
      <c r="F176" s="89"/>
      <c r="G176" s="89"/>
      <c r="H176" s="89"/>
    </row>
    <row r="177" spans="1:8" x14ac:dyDescent="0.25">
      <c r="A177" s="89"/>
      <c r="B177" s="89"/>
      <c r="C177" s="89"/>
      <c r="D177" s="89"/>
      <c r="E177" s="89"/>
      <c r="F177" s="89"/>
      <c r="G177" s="89"/>
      <c r="H177" s="89"/>
    </row>
    <row r="178" spans="1:8" x14ac:dyDescent="0.25">
      <c r="A178" s="89"/>
      <c r="B178" s="89"/>
      <c r="C178" s="89"/>
      <c r="D178" s="89"/>
      <c r="E178" s="89"/>
      <c r="F178" s="89"/>
      <c r="G178" s="89"/>
      <c r="H178" s="89"/>
    </row>
    <row r="179" spans="1:8" x14ac:dyDescent="0.25">
      <c r="A179" s="89"/>
      <c r="B179" s="89"/>
      <c r="C179" s="89"/>
      <c r="D179" s="89"/>
      <c r="E179" s="89"/>
      <c r="F179" s="89"/>
      <c r="G179" s="89"/>
      <c r="H179" s="89"/>
    </row>
    <row r="180" spans="1:8" x14ac:dyDescent="0.25">
      <c r="A180" s="89"/>
      <c r="B180" s="89"/>
      <c r="C180" s="89"/>
      <c r="D180" s="89"/>
      <c r="E180" s="89"/>
      <c r="F180" s="89"/>
      <c r="G180" s="89"/>
      <c r="H180" s="89"/>
    </row>
    <row r="181" spans="1:8" x14ac:dyDescent="0.25">
      <c r="A181" s="89"/>
      <c r="B181" s="89"/>
      <c r="C181" s="89"/>
      <c r="D181" s="89"/>
      <c r="E181" s="89"/>
      <c r="F181" s="89"/>
      <c r="G181" s="89"/>
      <c r="H181" s="89"/>
    </row>
    <row r="182" spans="1:8" x14ac:dyDescent="0.25">
      <c r="A182" s="89"/>
      <c r="B182" s="89"/>
      <c r="C182" s="89"/>
      <c r="D182" s="89"/>
      <c r="E182" s="89"/>
      <c r="F182" s="89"/>
      <c r="G182" s="89"/>
      <c r="H182" s="89"/>
    </row>
    <row r="183" spans="1:8" x14ac:dyDescent="0.25">
      <c r="A183" s="89"/>
      <c r="B183" s="89"/>
      <c r="C183" s="89"/>
      <c r="D183" s="89"/>
      <c r="E183" s="89"/>
      <c r="F183" s="89"/>
      <c r="G183" s="89"/>
      <c r="H183" s="89"/>
    </row>
    <row r="184" spans="1:8" x14ac:dyDescent="0.25">
      <c r="A184" s="89"/>
      <c r="B184" s="89"/>
      <c r="C184" s="89"/>
      <c r="D184" s="89"/>
      <c r="E184" s="89"/>
      <c r="F184" s="89"/>
      <c r="G184" s="89"/>
      <c r="H184" s="89"/>
    </row>
    <row r="185" spans="1:8" x14ac:dyDescent="0.25">
      <c r="A185" s="89"/>
      <c r="B185" s="89"/>
      <c r="C185" s="89"/>
      <c r="D185" s="89"/>
      <c r="E185" s="89"/>
      <c r="F185" s="89"/>
      <c r="G185" s="89"/>
      <c r="H185" s="89"/>
    </row>
    <row r="186" spans="1:8" x14ac:dyDescent="0.25">
      <c r="A186" s="89"/>
      <c r="B186" s="89"/>
      <c r="C186" s="89"/>
      <c r="D186" s="89"/>
      <c r="E186" s="89"/>
      <c r="F186" s="89"/>
      <c r="G186" s="89"/>
      <c r="H186" s="89"/>
    </row>
    <row r="187" spans="1:8" x14ac:dyDescent="0.25">
      <c r="A187" s="89"/>
      <c r="B187" s="89"/>
      <c r="C187" s="89"/>
      <c r="D187" s="89"/>
      <c r="E187" s="89"/>
      <c r="F187" s="89"/>
      <c r="G187" s="89"/>
      <c r="H187" s="89"/>
    </row>
    <row r="188" spans="1:8" x14ac:dyDescent="0.25">
      <c r="A188" s="89"/>
      <c r="B188" s="89"/>
      <c r="C188" s="89"/>
      <c r="D188" s="89"/>
      <c r="E188" s="89"/>
      <c r="F188" s="89"/>
      <c r="G188" s="89"/>
      <c r="H188" s="89"/>
    </row>
    <row r="189" spans="1:8" x14ac:dyDescent="0.25">
      <c r="A189" s="89"/>
      <c r="B189" s="89"/>
      <c r="C189" s="89"/>
      <c r="D189" s="89"/>
      <c r="E189" s="89"/>
      <c r="F189" s="89"/>
      <c r="G189" s="89"/>
      <c r="H189" s="89"/>
    </row>
    <row r="190" spans="1:8" x14ac:dyDescent="0.25">
      <c r="A190" s="89"/>
      <c r="B190" s="89"/>
      <c r="C190" s="89"/>
      <c r="D190" s="89"/>
      <c r="E190" s="89"/>
      <c r="F190" s="89"/>
      <c r="G190" s="89"/>
      <c r="H190" s="89"/>
    </row>
    <row r="191" spans="1:8" x14ac:dyDescent="0.25">
      <c r="A191" s="89"/>
      <c r="B191" s="89"/>
      <c r="C191" s="89"/>
      <c r="D191" s="89"/>
      <c r="E191" s="89"/>
      <c r="F191" s="89"/>
      <c r="G191" s="89"/>
      <c r="H191" s="89"/>
    </row>
    <row r="192" spans="1:8" x14ac:dyDescent="0.25">
      <c r="A192" s="89"/>
      <c r="B192" s="89"/>
      <c r="C192" s="89"/>
      <c r="D192" s="89"/>
      <c r="E192" s="89"/>
      <c r="F192" s="89"/>
      <c r="G192" s="89"/>
      <c r="H192" s="89"/>
    </row>
    <row r="193" spans="1:8" x14ac:dyDescent="0.25">
      <c r="A193" s="89"/>
      <c r="B193" s="89"/>
      <c r="C193" s="89"/>
      <c r="D193" s="89"/>
      <c r="E193" s="89"/>
      <c r="F193" s="89"/>
      <c r="G193" s="89"/>
      <c r="H193" s="89"/>
    </row>
    <row r="194" spans="1:8" x14ac:dyDescent="0.25">
      <c r="A194" s="89"/>
      <c r="B194" s="89"/>
      <c r="C194" s="89"/>
      <c r="D194" s="89"/>
      <c r="E194" s="89"/>
      <c r="F194" s="89"/>
      <c r="G194" s="89"/>
      <c r="H194" s="89"/>
    </row>
    <row r="195" spans="1:8" x14ac:dyDescent="0.25">
      <c r="A195" s="89"/>
      <c r="B195" s="89"/>
      <c r="C195" s="89"/>
      <c r="D195" s="89"/>
      <c r="E195" s="89"/>
      <c r="F195" s="89"/>
      <c r="G195" s="89"/>
      <c r="H195" s="89"/>
    </row>
    <row r="196" spans="1:8" x14ac:dyDescent="0.25">
      <c r="A196" s="89"/>
      <c r="B196" s="89"/>
      <c r="C196" s="89"/>
      <c r="D196" s="89"/>
      <c r="E196" s="89"/>
      <c r="F196" s="89"/>
      <c r="G196" s="89"/>
      <c r="H196" s="89"/>
    </row>
    <row r="197" spans="1:8" x14ac:dyDescent="0.25">
      <c r="A197" s="89"/>
      <c r="B197" s="89"/>
      <c r="C197" s="89"/>
      <c r="D197" s="89"/>
      <c r="E197" s="89"/>
      <c r="F197" s="89"/>
      <c r="G197" s="89"/>
      <c r="H197" s="89"/>
    </row>
    <row r="198" spans="1:8" x14ac:dyDescent="0.25">
      <c r="A198" s="89"/>
      <c r="B198" s="89"/>
      <c r="C198" s="89"/>
      <c r="D198" s="89"/>
      <c r="E198" s="89"/>
      <c r="F198" s="89"/>
      <c r="G198" s="89"/>
      <c r="H198" s="89"/>
    </row>
    <row r="199" spans="1:8" x14ac:dyDescent="0.25">
      <c r="A199" s="89"/>
      <c r="B199" s="89"/>
      <c r="C199" s="89"/>
      <c r="D199" s="89"/>
      <c r="E199" s="89"/>
      <c r="F199" s="89"/>
      <c r="G199" s="89"/>
      <c r="H199" s="89"/>
    </row>
    <row r="200" spans="1:8" x14ac:dyDescent="0.25">
      <c r="A200" s="89"/>
      <c r="B200" s="89"/>
      <c r="C200" s="89"/>
      <c r="D200" s="89"/>
      <c r="E200" s="89"/>
      <c r="F200" s="89"/>
      <c r="G200" s="89"/>
      <c r="H200" s="89"/>
    </row>
    <row r="201" spans="1:8" x14ac:dyDescent="0.25">
      <c r="A201" s="89"/>
      <c r="B201" s="89"/>
      <c r="C201" s="89"/>
      <c r="D201" s="89"/>
      <c r="E201" s="89"/>
      <c r="F201" s="89"/>
      <c r="G201" s="89"/>
      <c r="H201" s="89"/>
    </row>
    <row r="202" spans="1:8" x14ac:dyDescent="0.25">
      <c r="A202" s="89"/>
      <c r="B202" s="89"/>
      <c r="C202" s="89"/>
      <c r="D202" s="89"/>
      <c r="E202" s="89"/>
      <c r="F202" s="89"/>
      <c r="G202" s="89"/>
      <c r="H202" s="89"/>
    </row>
    <row r="203" spans="1:8" x14ac:dyDescent="0.25">
      <c r="A203" s="89"/>
      <c r="B203" s="89"/>
      <c r="C203" s="89"/>
      <c r="D203" s="89"/>
      <c r="E203" s="89"/>
      <c r="F203" s="89"/>
      <c r="G203" s="89"/>
      <c r="H203" s="89"/>
    </row>
    <row r="204" spans="1:8" x14ac:dyDescent="0.25">
      <c r="A204" s="89"/>
      <c r="B204" s="89"/>
      <c r="C204" s="89"/>
      <c r="D204" s="89"/>
      <c r="E204" s="89"/>
      <c r="F204" s="89"/>
      <c r="G204" s="89"/>
      <c r="H204" s="89"/>
    </row>
    <row r="205" spans="1:8" x14ac:dyDescent="0.25">
      <c r="A205" s="89"/>
      <c r="B205" s="89"/>
      <c r="C205" s="89"/>
      <c r="D205" s="89"/>
      <c r="E205" s="89"/>
      <c r="F205" s="89"/>
      <c r="G205" s="89"/>
      <c r="H205" s="89"/>
    </row>
    <row r="206" spans="1:8" x14ac:dyDescent="0.25">
      <c r="A206" s="89"/>
      <c r="B206" s="89"/>
      <c r="C206" s="89"/>
      <c r="D206" s="89"/>
      <c r="E206" s="89"/>
      <c r="F206" s="89"/>
      <c r="G206" s="89"/>
      <c r="H206" s="89"/>
    </row>
    <row r="207" spans="1:8" x14ac:dyDescent="0.25">
      <c r="A207" s="89"/>
      <c r="B207" s="89"/>
      <c r="C207" s="89"/>
      <c r="D207" s="89"/>
      <c r="E207" s="89"/>
      <c r="F207" s="89"/>
      <c r="G207" s="89"/>
      <c r="H207" s="89"/>
    </row>
    <row r="208" spans="1:8" x14ac:dyDescent="0.25">
      <c r="A208" s="89"/>
      <c r="B208" s="89"/>
      <c r="C208" s="89"/>
      <c r="D208" s="89"/>
      <c r="E208" s="89"/>
      <c r="F208" s="89"/>
      <c r="G208" s="89"/>
      <c r="H208" s="89"/>
    </row>
    <row r="209" spans="1:8" x14ac:dyDescent="0.25">
      <c r="A209" s="89"/>
      <c r="B209" s="89"/>
      <c r="C209" s="89"/>
      <c r="D209" s="89"/>
      <c r="E209" s="89"/>
      <c r="F209" s="89"/>
      <c r="G209" s="89"/>
      <c r="H209" s="89"/>
    </row>
    <row r="210" spans="1:8" x14ac:dyDescent="0.25">
      <c r="A210" s="89"/>
      <c r="B210" s="89"/>
      <c r="C210" s="89"/>
      <c r="D210" s="89"/>
      <c r="E210" s="89"/>
      <c r="F210" s="89"/>
      <c r="G210" s="89"/>
      <c r="H210" s="89"/>
    </row>
    <row r="211" spans="1:8" x14ac:dyDescent="0.25">
      <c r="A211" s="89"/>
      <c r="B211" s="89"/>
      <c r="C211" s="89"/>
      <c r="D211" s="89"/>
      <c r="E211" s="89"/>
      <c r="F211" s="89"/>
      <c r="G211" s="89"/>
      <c r="H211" s="89"/>
    </row>
    <row r="212" spans="1:8" x14ac:dyDescent="0.25">
      <c r="A212" s="89"/>
      <c r="B212" s="89"/>
      <c r="C212" s="89"/>
      <c r="D212" s="89"/>
      <c r="E212" s="89"/>
      <c r="F212" s="89"/>
      <c r="G212" s="89"/>
      <c r="H212" s="89"/>
    </row>
    <row r="213" spans="1:8" x14ac:dyDescent="0.25">
      <c r="A213" s="89"/>
      <c r="B213" s="89"/>
      <c r="C213" s="89"/>
      <c r="D213" s="89"/>
      <c r="E213" s="89"/>
      <c r="F213" s="89"/>
      <c r="G213" s="89"/>
      <c r="H213" s="89"/>
    </row>
    <row r="214" spans="1:8" x14ac:dyDescent="0.25">
      <c r="A214" s="89"/>
      <c r="B214" s="89"/>
      <c r="C214" s="89"/>
      <c r="D214" s="89"/>
      <c r="E214" s="89"/>
      <c r="F214" s="89"/>
      <c r="G214" s="89"/>
      <c r="H214" s="89"/>
    </row>
    <row r="215" spans="1:8" x14ac:dyDescent="0.25">
      <c r="A215" s="89"/>
      <c r="B215" s="89"/>
      <c r="C215" s="89"/>
      <c r="D215" s="89"/>
      <c r="E215" s="89"/>
      <c r="F215" s="89"/>
      <c r="G215" s="89"/>
      <c r="H215" s="89"/>
    </row>
    <row r="216" spans="1:8" x14ac:dyDescent="0.25">
      <c r="A216" s="89"/>
      <c r="B216" s="89"/>
      <c r="C216" s="89"/>
      <c r="D216" s="89"/>
      <c r="E216" s="89"/>
      <c r="F216" s="89"/>
      <c r="G216" s="89"/>
      <c r="H216" s="89"/>
    </row>
    <row r="217" spans="1:8" x14ac:dyDescent="0.25">
      <c r="A217" s="89"/>
      <c r="B217" s="89"/>
      <c r="C217" s="89"/>
      <c r="D217" s="89"/>
      <c r="E217" s="89"/>
      <c r="F217" s="89"/>
      <c r="G217" s="89"/>
      <c r="H217" s="89"/>
    </row>
    <row r="218" spans="1:8" x14ac:dyDescent="0.25">
      <c r="A218" s="89"/>
      <c r="B218" s="89"/>
      <c r="C218" s="89"/>
      <c r="D218" s="89"/>
      <c r="E218" s="89"/>
      <c r="F218" s="89"/>
      <c r="G218" s="89"/>
      <c r="H218" s="89"/>
    </row>
    <row r="219" spans="1:8" x14ac:dyDescent="0.25">
      <c r="A219" s="89"/>
      <c r="B219" s="89"/>
      <c r="C219" s="89"/>
      <c r="D219" s="89"/>
      <c r="E219" s="89"/>
      <c r="F219" s="89"/>
      <c r="G219" s="89"/>
      <c r="H219" s="89"/>
    </row>
    <row r="220" spans="1:8" x14ac:dyDescent="0.25">
      <c r="A220" s="89"/>
      <c r="B220" s="89"/>
      <c r="C220" s="89"/>
      <c r="D220" s="89"/>
      <c r="E220" s="89"/>
      <c r="F220" s="89"/>
      <c r="G220" s="89"/>
      <c r="H220" s="89"/>
    </row>
    <row r="221" spans="1:8" x14ac:dyDescent="0.25">
      <c r="A221" s="89"/>
      <c r="B221" s="89"/>
      <c r="C221" s="89"/>
      <c r="D221" s="89"/>
      <c r="E221" s="89"/>
      <c r="F221" s="89"/>
      <c r="G221" s="89"/>
      <c r="H221" s="89"/>
    </row>
    <row r="222" spans="1:8" x14ac:dyDescent="0.25">
      <c r="A222" s="89"/>
      <c r="B222" s="89"/>
      <c r="C222" s="89"/>
      <c r="D222" s="89"/>
      <c r="E222" s="89"/>
      <c r="F222" s="89"/>
      <c r="G222" s="89"/>
      <c r="H222" s="89"/>
    </row>
    <row r="223" spans="1:8" x14ac:dyDescent="0.25">
      <c r="A223" s="89"/>
      <c r="B223" s="89"/>
      <c r="C223" s="89"/>
      <c r="D223" s="89"/>
      <c r="E223" s="89"/>
      <c r="F223" s="89"/>
      <c r="G223" s="89"/>
      <c r="H223" s="89"/>
    </row>
    <row r="224" spans="1:8" x14ac:dyDescent="0.25">
      <c r="A224" s="89"/>
      <c r="B224" s="89"/>
      <c r="C224" s="89"/>
      <c r="D224" s="89"/>
      <c r="E224" s="89"/>
      <c r="F224" s="89"/>
      <c r="G224" s="89"/>
      <c r="H224" s="89"/>
    </row>
    <row r="225" spans="1:8" x14ac:dyDescent="0.25">
      <c r="A225" s="89"/>
      <c r="B225" s="89"/>
      <c r="C225" s="89"/>
      <c r="D225" s="89"/>
      <c r="E225" s="89"/>
      <c r="F225" s="89"/>
      <c r="G225" s="89"/>
      <c r="H225" s="89"/>
    </row>
    <row r="226" spans="1:8" x14ac:dyDescent="0.25">
      <c r="A226" s="89"/>
      <c r="B226" s="89"/>
      <c r="C226" s="89"/>
      <c r="D226" s="89"/>
      <c r="E226" s="89"/>
      <c r="F226" s="89"/>
      <c r="G226" s="89"/>
      <c r="H226" s="89"/>
    </row>
    <row r="227" spans="1:8" x14ac:dyDescent="0.25">
      <c r="A227" s="89"/>
      <c r="B227" s="89"/>
      <c r="C227" s="89"/>
      <c r="D227" s="89"/>
      <c r="E227" s="89"/>
      <c r="F227" s="89"/>
      <c r="G227" s="89"/>
      <c r="H227" s="89"/>
    </row>
    <row r="228" spans="1:8" x14ac:dyDescent="0.25">
      <c r="A228" s="89"/>
      <c r="B228" s="89"/>
      <c r="C228" s="89"/>
      <c r="D228" s="89"/>
      <c r="E228" s="89"/>
      <c r="F228" s="89"/>
      <c r="G228" s="89"/>
      <c r="H228" s="89"/>
    </row>
    <row r="229" spans="1:8" x14ac:dyDescent="0.25">
      <c r="A229" s="89"/>
      <c r="B229" s="89"/>
      <c r="C229" s="89"/>
      <c r="D229" s="89"/>
      <c r="E229" s="89"/>
      <c r="F229" s="89"/>
      <c r="G229" s="89"/>
      <c r="H229" s="89"/>
    </row>
    <row r="230" spans="1:8" x14ac:dyDescent="0.25">
      <c r="A230" s="89"/>
      <c r="B230" s="89"/>
      <c r="C230" s="89"/>
      <c r="D230" s="89"/>
      <c r="E230" s="89"/>
      <c r="F230" s="89"/>
      <c r="G230" s="89"/>
      <c r="H230" s="89"/>
    </row>
    <row r="231" spans="1:8" x14ac:dyDescent="0.25">
      <c r="A231" s="89"/>
      <c r="B231" s="89"/>
      <c r="C231" s="89"/>
      <c r="D231" s="89"/>
      <c r="E231" s="89"/>
      <c r="F231" s="89"/>
      <c r="G231" s="89"/>
      <c r="H231" s="89"/>
    </row>
    <row r="232" spans="1:8" x14ac:dyDescent="0.25">
      <c r="A232" s="89"/>
      <c r="B232" s="89"/>
      <c r="C232" s="89"/>
      <c r="D232" s="89"/>
      <c r="E232" s="89"/>
      <c r="F232" s="89"/>
      <c r="G232" s="89"/>
      <c r="H232" s="89"/>
    </row>
    <row r="233" spans="1:8" x14ac:dyDescent="0.25">
      <c r="A233" s="89"/>
      <c r="B233" s="89"/>
      <c r="C233" s="89"/>
      <c r="D233" s="89"/>
      <c r="E233" s="89"/>
      <c r="F233" s="89"/>
      <c r="G233" s="89"/>
      <c r="H233" s="89"/>
    </row>
    <row r="234" spans="1:8" x14ac:dyDescent="0.25">
      <c r="A234" s="89"/>
      <c r="B234" s="89"/>
      <c r="C234" s="89"/>
      <c r="D234" s="89"/>
      <c r="E234" s="89"/>
      <c r="F234" s="89"/>
      <c r="G234" s="89"/>
      <c r="H234" s="89"/>
    </row>
    <row r="235" spans="1:8" x14ac:dyDescent="0.25">
      <c r="A235" s="89"/>
      <c r="B235" s="89"/>
      <c r="C235" s="89"/>
      <c r="D235" s="89"/>
      <c r="E235" s="89"/>
      <c r="F235" s="89"/>
      <c r="G235" s="89"/>
      <c r="H235" s="89"/>
    </row>
    <row r="236" spans="1:8" x14ac:dyDescent="0.25">
      <c r="A236" s="89"/>
      <c r="B236" s="89"/>
      <c r="C236" s="89"/>
      <c r="D236" s="89"/>
      <c r="E236" s="89"/>
      <c r="F236" s="89"/>
      <c r="G236" s="89"/>
      <c r="H236" s="89"/>
    </row>
    <row r="237" spans="1:8" x14ac:dyDescent="0.25">
      <c r="A237" s="89"/>
      <c r="B237" s="89"/>
      <c r="C237" s="89"/>
      <c r="D237" s="89"/>
      <c r="E237" s="89"/>
      <c r="F237" s="89"/>
      <c r="G237" s="89"/>
      <c r="H237" s="89"/>
    </row>
    <row r="238" spans="1:8" x14ac:dyDescent="0.25">
      <c r="A238" s="89"/>
      <c r="B238" s="89"/>
      <c r="C238" s="89"/>
      <c r="D238" s="89"/>
      <c r="E238" s="89"/>
      <c r="F238" s="89"/>
      <c r="G238" s="89"/>
      <c r="H238" s="89"/>
    </row>
    <row r="239" spans="1:8" x14ac:dyDescent="0.25">
      <c r="A239" s="89"/>
      <c r="B239" s="89"/>
      <c r="C239" s="89"/>
      <c r="D239" s="89"/>
      <c r="E239" s="89"/>
      <c r="F239" s="89"/>
      <c r="G239" s="89"/>
      <c r="H239" s="89"/>
    </row>
    <row r="240" spans="1:8" x14ac:dyDescent="0.25">
      <c r="A240" s="89"/>
      <c r="B240" s="89"/>
      <c r="C240" s="89"/>
      <c r="D240" s="89"/>
      <c r="E240" s="89"/>
      <c r="F240" s="89"/>
      <c r="G240" s="89"/>
      <c r="H240" s="89"/>
    </row>
    <row r="241" spans="1:8" x14ac:dyDescent="0.25">
      <c r="A241" s="89"/>
      <c r="B241" s="89"/>
      <c r="C241" s="89"/>
      <c r="D241" s="89"/>
      <c r="E241" s="89"/>
      <c r="F241" s="89"/>
      <c r="G241" s="89"/>
      <c r="H241" s="89"/>
    </row>
  </sheetData>
  <mergeCells count="19">
    <mergeCell ref="H15:H16"/>
    <mergeCell ref="A34:G34"/>
    <mergeCell ref="B38:C38"/>
    <mergeCell ref="C9:H9"/>
    <mergeCell ref="A12:C12"/>
    <mergeCell ref="A13:C13"/>
    <mergeCell ref="A15:A16"/>
    <mergeCell ref="B15:B16"/>
    <mergeCell ref="C15:C16"/>
    <mergeCell ref="D15:D16"/>
    <mergeCell ref="E15:E16"/>
    <mergeCell ref="F15:F16"/>
    <mergeCell ref="G15:G16"/>
    <mergeCell ref="C8:H8"/>
    <mergeCell ref="A1:H1"/>
    <mergeCell ref="A3:H3"/>
    <mergeCell ref="A4:H4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5" fitToHeight="0" orientation="portrait" blackAndWhite="1" r:id="rId1"/>
  <headerFooter>
    <oddFooter>&amp;R&amp;"Times New Roman,Regular"&amp;10&amp;P. lpp. no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88"/>
  <sheetViews>
    <sheetView showZeros="0" topLeftCell="A46" zoomScale="80" zoomScaleNormal="80" workbookViewId="0">
      <selection activeCell="C78" sqref="C78"/>
    </sheetView>
  </sheetViews>
  <sheetFormatPr defaultColWidth="9.140625" defaultRowHeight="15" outlineLevelRow="1" x14ac:dyDescent="0.25"/>
  <cols>
    <col min="1" max="2" width="8.7109375" style="88" customWidth="1"/>
    <col min="3" max="3" width="44.7109375" style="88" customWidth="1"/>
    <col min="4" max="4" width="14.5703125" style="88" customWidth="1"/>
    <col min="5" max="5" width="11" style="88" customWidth="1"/>
    <col min="6" max="6" width="9.7109375" style="88" customWidth="1"/>
    <col min="7" max="7" width="18.140625" style="88" customWidth="1"/>
    <col min="8" max="8" width="18" style="88" customWidth="1"/>
    <col min="9" max="16384" width="9.140625" style="88"/>
  </cols>
  <sheetData>
    <row r="1" spans="1:8" ht="20.25" x14ac:dyDescent="0.3">
      <c r="A1" s="581" t="str">
        <f>"Lokālā tāme Nr. "&amp;KOPS2!B38</f>
        <v>Lokālā tāme Nr. 2-1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KOPS2!C38</f>
        <v>Elektroapgāde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89"/>
      <c r="D5" s="89"/>
      <c r="E5" s="89"/>
      <c r="F5" s="89"/>
      <c r="G5" s="89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89"/>
      <c r="D10" s="89"/>
      <c r="E10" s="89"/>
      <c r="F10" s="89"/>
      <c r="G10" s="89"/>
    </row>
    <row r="11" spans="1:8" x14ac:dyDescent="0.25">
      <c r="A11" s="89" t="s">
        <v>118</v>
      </c>
      <c r="B11" s="89"/>
      <c r="C11" s="89"/>
      <c r="D11" s="89"/>
      <c r="E11" s="89"/>
      <c r="F11" s="89"/>
      <c r="G11" s="89"/>
    </row>
    <row r="12" spans="1:8" x14ac:dyDescent="0.25">
      <c r="A12" s="577" t="s">
        <v>477</v>
      </c>
      <c r="B12" s="577"/>
      <c r="C12" s="577"/>
      <c r="D12" s="424"/>
      <c r="E12" s="89"/>
      <c r="F12" s="89"/>
      <c r="G12" s="89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24"/>
      <c r="E13" s="89"/>
      <c r="F13" s="89"/>
      <c r="G13" s="89"/>
    </row>
    <row r="15" spans="1:8" ht="15" customHeight="1" x14ac:dyDescent="0.25">
      <c r="A15" s="588" t="s">
        <v>5</v>
      </c>
      <c r="B15" s="588" t="s">
        <v>6</v>
      </c>
      <c r="C15" s="589" t="s">
        <v>396</v>
      </c>
      <c r="D15" s="590" t="s">
        <v>484</v>
      </c>
      <c r="E15" s="589" t="s">
        <v>7</v>
      </c>
      <c r="F15" s="589" t="s">
        <v>8</v>
      </c>
      <c r="G15" s="575" t="s">
        <v>478</v>
      </c>
      <c r="H15" s="575" t="s">
        <v>476</v>
      </c>
    </row>
    <row r="16" spans="1:8" x14ac:dyDescent="0.25">
      <c r="A16" s="588"/>
      <c r="B16" s="588"/>
      <c r="C16" s="589"/>
      <c r="D16" s="576"/>
      <c r="E16" s="589"/>
      <c r="F16" s="589"/>
      <c r="G16" s="576"/>
      <c r="H16" s="576"/>
    </row>
    <row r="17" spans="1:8" ht="15.75" thickBot="1" x14ac:dyDescent="0.3">
      <c r="A17" s="91">
        <v>1</v>
      </c>
      <c r="B17" s="91">
        <v>2</v>
      </c>
      <c r="C17" s="92" t="s">
        <v>60</v>
      </c>
      <c r="D17" s="92"/>
      <c r="E17" s="91" t="s">
        <v>61</v>
      </c>
      <c r="F17" s="93">
        <v>5</v>
      </c>
      <c r="G17" s="93">
        <v>6</v>
      </c>
      <c r="H17" s="93">
        <v>7</v>
      </c>
    </row>
    <row r="18" spans="1:8" s="174" customFormat="1" ht="15.75" thickTop="1" x14ac:dyDescent="0.25">
      <c r="A18" s="105"/>
      <c r="B18" s="192"/>
      <c r="C18" s="216" t="s">
        <v>226</v>
      </c>
      <c r="D18" s="435"/>
      <c r="E18" s="217"/>
      <c r="F18" s="218"/>
      <c r="G18" s="219"/>
      <c r="H18" s="171">
        <f>ROUND(F18*G18,2)</f>
        <v>0</v>
      </c>
    </row>
    <row r="19" spans="1:8" s="174" customFormat="1" x14ac:dyDescent="0.25">
      <c r="A19" s="105"/>
      <c r="B19" s="192"/>
      <c r="C19" s="216" t="s">
        <v>119</v>
      </c>
      <c r="D19" s="435"/>
      <c r="E19" s="217"/>
      <c r="F19" s="218"/>
      <c r="G19" s="219"/>
      <c r="H19" s="171"/>
    </row>
    <row r="20" spans="1:8" s="174" customFormat="1" x14ac:dyDescent="0.25">
      <c r="A20" s="105">
        <v>1</v>
      </c>
      <c r="B20" s="113" t="s">
        <v>415</v>
      </c>
      <c r="C20" s="220" t="s">
        <v>120</v>
      </c>
      <c r="D20" s="308" t="s">
        <v>483</v>
      </c>
      <c r="E20" s="217" t="s">
        <v>65</v>
      </c>
      <c r="F20" s="221">
        <v>300</v>
      </c>
      <c r="G20" s="222"/>
      <c r="H20" s="171"/>
    </row>
    <row r="21" spans="1:8" s="174" customFormat="1" x14ac:dyDescent="0.25">
      <c r="A21" s="223">
        <f t="shared" ref="A21:A31" si="0">A20+1</f>
        <v>2</v>
      </c>
      <c r="B21" s="113" t="s">
        <v>415</v>
      </c>
      <c r="C21" s="220" t="s">
        <v>121</v>
      </c>
      <c r="D21" s="308" t="s">
        <v>483</v>
      </c>
      <c r="E21" s="217" t="s">
        <v>65</v>
      </c>
      <c r="F21" s="221">
        <v>160</v>
      </c>
      <c r="G21" s="171"/>
      <c r="H21" s="171"/>
    </row>
    <row r="22" spans="1:8" s="174" customFormat="1" x14ac:dyDescent="0.25">
      <c r="A22" s="105">
        <f t="shared" si="0"/>
        <v>3</v>
      </c>
      <c r="B22" s="113" t="s">
        <v>415</v>
      </c>
      <c r="C22" s="220" t="s">
        <v>122</v>
      </c>
      <c r="D22" s="308" t="s">
        <v>483</v>
      </c>
      <c r="E22" s="217" t="s">
        <v>455</v>
      </c>
      <c r="F22" s="218">
        <v>10</v>
      </c>
      <c r="G22" s="171"/>
      <c r="H22" s="171"/>
    </row>
    <row r="23" spans="1:8" s="174" customFormat="1" x14ac:dyDescent="0.25">
      <c r="A23" s="105">
        <f t="shared" si="0"/>
        <v>4</v>
      </c>
      <c r="B23" s="113" t="s">
        <v>415</v>
      </c>
      <c r="C23" s="220" t="s">
        <v>209</v>
      </c>
      <c r="D23" s="308" t="s">
        <v>483</v>
      </c>
      <c r="E23" s="217" t="s">
        <v>455</v>
      </c>
      <c r="F23" s="218">
        <v>10</v>
      </c>
      <c r="G23" s="171"/>
      <c r="H23" s="171"/>
    </row>
    <row r="24" spans="1:8" s="174" customFormat="1" x14ac:dyDescent="0.25">
      <c r="A24" s="105">
        <f t="shared" si="0"/>
        <v>5</v>
      </c>
      <c r="B24" s="113" t="s">
        <v>415</v>
      </c>
      <c r="C24" s="220" t="s">
        <v>147</v>
      </c>
      <c r="D24" s="308" t="s">
        <v>483</v>
      </c>
      <c r="E24" s="217" t="s">
        <v>455</v>
      </c>
      <c r="F24" s="218">
        <v>5</v>
      </c>
      <c r="G24" s="222"/>
      <c r="H24" s="171"/>
    </row>
    <row r="25" spans="1:8" s="174" customFormat="1" ht="25.5" x14ac:dyDescent="0.25">
      <c r="A25" s="105">
        <f t="shared" si="0"/>
        <v>6</v>
      </c>
      <c r="B25" s="113" t="s">
        <v>415</v>
      </c>
      <c r="C25" s="220" t="s">
        <v>210</v>
      </c>
      <c r="D25" s="308" t="s">
        <v>483</v>
      </c>
      <c r="E25" s="217" t="s">
        <v>455</v>
      </c>
      <c r="F25" s="218">
        <v>300</v>
      </c>
      <c r="G25" s="219"/>
      <c r="H25" s="171"/>
    </row>
    <row r="26" spans="1:8" s="174" customFormat="1" ht="25.5" x14ac:dyDescent="0.25">
      <c r="A26" s="105">
        <f t="shared" si="0"/>
        <v>7</v>
      </c>
      <c r="B26" s="113" t="s">
        <v>415</v>
      </c>
      <c r="C26" s="220" t="s">
        <v>211</v>
      </c>
      <c r="D26" s="308" t="s">
        <v>483</v>
      </c>
      <c r="E26" s="217" t="s">
        <v>455</v>
      </c>
      <c r="F26" s="218">
        <v>160</v>
      </c>
      <c r="G26" s="169"/>
      <c r="H26" s="171"/>
    </row>
    <row r="27" spans="1:8" s="174" customFormat="1" ht="25.5" x14ac:dyDescent="0.25">
      <c r="A27" s="105">
        <f t="shared" si="0"/>
        <v>8</v>
      </c>
      <c r="B27" s="113" t="s">
        <v>415</v>
      </c>
      <c r="C27" s="220" t="s">
        <v>212</v>
      </c>
      <c r="D27" s="308" t="s">
        <v>483</v>
      </c>
      <c r="E27" s="217" t="s">
        <v>455</v>
      </c>
      <c r="F27" s="218">
        <v>10</v>
      </c>
      <c r="G27" s="169"/>
      <c r="H27" s="171"/>
    </row>
    <row r="28" spans="1:8" s="174" customFormat="1" ht="25.5" x14ac:dyDescent="0.25">
      <c r="A28" s="105">
        <f t="shared" si="0"/>
        <v>9</v>
      </c>
      <c r="B28" s="113" t="s">
        <v>415</v>
      </c>
      <c r="C28" s="220" t="s">
        <v>213</v>
      </c>
      <c r="D28" s="308" t="s">
        <v>483</v>
      </c>
      <c r="E28" s="217" t="s">
        <v>455</v>
      </c>
      <c r="F28" s="218">
        <v>10</v>
      </c>
      <c r="G28" s="169"/>
      <c r="H28" s="171"/>
    </row>
    <row r="29" spans="1:8" s="174" customFormat="1" x14ac:dyDescent="0.25">
      <c r="A29" s="105">
        <f t="shared" si="0"/>
        <v>10</v>
      </c>
      <c r="B29" s="113" t="s">
        <v>415</v>
      </c>
      <c r="C29" s="220" t="s">
        <v>123</v>
      </c>
      <c r="D29" s="308" t="s">
        <v>483</v>
      </c>
      <c r="E29" s="217" t="s">
        <v>65</v>
      </c>
      <c r="F29" s="221">
        <v>150</v>
      </c>
      <c r="G29" s="219"/>
      <c r="H29" s="171"/>
    </row>
    <row r="30" spans="1:8" s="174" customFormat="1" x14ac:dyDescent="0.25">
      <c r="A30" s="105">
        <f t="shared" si="0"/>
        <v>11</v>
      </c>
      <c r="B30" s="113" t="s">
        <v>415</v>
      </c>
      <c r="C30" s="220" t="s">
        <v>214</v>
      </c>
      <c r="D30" s="308" t="s">
        <v>483</v>
      </c>
      <c r="E30" s="217" t="s">
        <v>455</v>
      </c>
      <c r="F30" s="218">
        <v>10</v>
      </c>
      <c r="G30" s="219"/>
      <c r="H30" s="171"/>
    </row>
    <row r="31" spans="1:8" s="174" customFormat="1" x14ac:dyDescent="0.25">
      <c r="A31" s="105">
        <f t="shared" si="0"/>
        <v>12</v>
      </c>
      <c r="B31" s="113" t="s">
        <v>415</v>
      </c>
      <c r="C31" s="220" t="s">
        <v>215</v>
      </c>
      <c r="D31" s="436"/>
      <c r="E31" s="217" t="s">
        <v>455</v>
      </c>
      <c r="F31" s="218">
        <v>11</v>
      </c>
      <c r="G31" s="219"/>
      <c r="H31" s="171"/>
    </row>
    <row r="32" spans="1:8" s="174" customFormat="1" x14ac:dyDescent="0.25">
      <c r="A32" s="105"/>
      <c r="B32" s="113"/>
      <c r="C32" s="216" t="s">
        <v>124</v>
      </c>
      <c r="D32" s="435"/>
      <c r="E32" s="217"/>
      <c r="F32" s="218"/>
      <c r="G32" s="219"/>
      <c r="H32" s="171"/>
    </row>
    <row r="33" spans="1:8" s="174" customFormat="1" x14ac:dyDescent="0.25">
      <c r="A33" s="105">
        <f>1+A31</f>
        <v>13</v>
      </c>
      <c r="B33" s="113" t="s">
        <v>415</v>
      </c>
      <c r="C33" s="220" t="s">
        <v>338</v>
      </c>
      <c r="D33" s="308" t="s">
        <v>483</v>
      </c>
      <c r="E33" s="217" t="s">
        <v>457</v>
      </c>
      <c r="F33" s="218">
        <v>1</v>
      </c>
      <c r="G33" s="219"/>
      <c r="H33" s="171"/>
    </row>
    <row r="34" spans="1:8" s="174" customFormat="1" x14ac:dyDescent="0.25">
      <c r="A34" s="105">
        <f>1+A33</f>
        <v>14</v>
      </c>
      <c r="B34" s="113" t="s">
        <v>415</v>
      </c>
      <c r="C34" s="220" t="s">
        <v>227</v>
      </c>
      <c r="D34" s="308" t="s">
        <v>483</v>
      </c>
      <c r="E34" s="217" t="s">
        <v>455</v>
      </c>
      <c r="F34" s="218">
        <v>1</v>
      </c>
      <c r="G34" s="222"/>
      <c r="H34" s="171"/>
    </row>
    <row r="35" spans="1:8" s="174" customFormat="1" ht="25.5" x14ac:dyDescent="0.25">
      <c r="A35" s="105">
        <f>1+A34</f>
        <v>15</v>
      </c>
      <c r="B35" s="113" t="s">
        <v>415</v>
      </c>
      <c r="C35" s="220" t="s">
        <v>125</v>
      </c>
      <c r="D35" s="308" t="s">
        <v>483</v>
      </c>
      <c r="E35" s="217" t="s">
        <v>455</v>
      </c>
      <c r="F35" s="218">
        <v>1</v>
      </c>
      <c r="G35" s="222"/>
      <c r="H35" s="171"/>
    </row>
    <row r="36" spans="1:8" s="174" customFormat="1" x14ac:dyDescent="0.25">
      <c r="A36" s="105"/>
      <c r="B36" s="113"/>
      <c r="C36" s="220"/>
      <c r="D36" s="436"/>
      <c r="E36" s="217"/>
      <c r="F36" s="218"/>
      <c r="G36" s="219"/>
      <c r="H36" s="171"/>
    </row>
    <row r="37" spans="1:8" s="174" customFormat="1" x14ac:dyDescent="0.25">
      <c r="A37" s="105"/>
      <c r="B37" s="113"/>
      <c r="C37" s="216" t="s">
        <v>126</v>
      </c>
      <c r="D37" s="435"/>
      <c r="E37" s="217"/>
      <c r="F37" s="218"/>
      <c r="G37" s="219"/>
      <c r="H37" s="171"/>
    </row>
    <row r="38" spans="1:8" s="174" customFormat="1" x14ac:dyDescent="0.25">
      <c r="A38" s="105">
        <f>1+A35</f>
        <v>16</v>
      </c>
      <c r="B38" s="113" t="s">
        <v>415</v>
      </c>
      <c r="C38" s="220" t="s">
        <v>228</v>
      </c>
      <c r="D38" s="436"/>
      <c r="E38" s="217" t="s">
        <v>455</v>
      </c>
      <c r="F38" s="218">
        <v>30</v>
      </c>
      <c r="G38" s="219"/>
      <c r="H38" s="171"/>
    </row>
    <row r="39" spans="1:8" s="174" customFormat="1" ht="25.5" x14ac:dyDescent="0.25">
      <c r="A39" s="105">
        <f>1+A38</f>
        <v>17</v>
      </c>
      <c r="B39" s="113" t="s">
        <v>415</v>
      </c>
      <c r="C39" s="220" t="s">
        <v>229</v>
      </c>
      <c r="D39" s="308" t="s">
        <v>483</v>
      </c>
      <c r="E39" s="217" t="s">
        <v>455</v>
      </c>
      <c r="F39" s="218">
        <v>8</v>
      </c>
      <c r="G39" s="219"/>
      <c r="H39" s="171"/>
    </row>
    <row r="40" spans="1:8" s="174" customFormat="1" ht="25.5" x14ac:dyDescent="0.25">
      <c r="A40" s="105">
        <f>1+A39</f>
        <v>18</v>
      </c>
      <c r="B40" s="113" t="s">
        <v>415</v>
      </c>
      <c r="C40" s="220" t="s">
        <v>217</v>
      </c>
      <c r="D40" s="308" t="s">
        <v>483</v>
      </c>
      <c r="E40" s="217" t="s">
        <v>455</v>
      </c>
      <c r="F40" s="218">
        <v>1</v>
      </c>
      <c r="G40" s="219"/>
      <c r="H40" s="171"/>
    </row>
    <row r="41" spans="1:8" s="174" customFormat="1" ht="25.5" x14ac:dyDescent="0.25">
      <c r="A41" s="105">
        <f t="shared" ref="A41:A57" si="1">1+A40</f>
        <v>19</v>
      </c>
      <c r="B41" s="113" t="s">
        <v>415</v>
      </c>
      <c r="C41" s="220" t="s">
        <v>218</v>
      </c>
      <c r="D41" s="308" t="s">
        <v>483</v>
      </c>
      <c r="E41" s="217" t="s">
        <v>455</v>
      </c>
      <c r="F41" s="218">
        <v>1</v>
      </c>
      <c r="G41" s="219"/>
      <c r="H41" s="171"/>
    </row>
    <row r="42" spans="1:8" s="174" customFormat="1" ht="25.5" x14ac:dyDescent="0.25">
      <c r="A42" s="105">
        <f t="shared" si="1"/>
        <v>20</v>
      </c>
      <c r="B42" s="113" t="s">
        <v>415</v>
      </c>
      <c r="C42" s="220" t="s">
        <v>219</v>
      </c>
      <c r="D42" s="308" t="s">
        <v>483</v>
      </c>
      <c r="E42" s="217" t="s">
        <v>455</v>
      </c>
      <c r="F42" s="218">
        <v>3</v>
      </c>
      <c r="G42" s="219"/>
      <c r="H42" s="171"/>
    </row>
    <row r="43" spans="1:8" s="174" customFormat="1" x14ac:dyDescent="0.25">
      <c r="A43" s="105">
        <f t="shared" si="1"/>
        <v>21</v>
      </c>
      <c r="B43" s="113" t="s">
        <v>415</v>
      </c>
      <c r="C43" s="220" t="s">
        <v>220</v>
      </c>
      <c r="D43" s="308" t="s">
        <v>483</v>
      </c>
      <c r="E43" s="217" t="s">
        <v>455</v>
      </c>
      <c r="F43" s="218">
        <v>2</v>
      </c>
      <c r="G43" s="219"/>
      <c r="H43" s="171"/>
    </row>
    <row r="44" spans="1:8" s="174" customFormat="1" ht="25.5" x14ac:dyDescent="0.25">
      <c r="A44" s="105">
        <f t="shared" si="1"/>
        <v>22</v>
      </c>
      <c r="B44" s="113" t="s">
        <v>415</v>
      </c>
      <c r="C44" s="220" t="s">
        <v>204</v>
      </c>
      <c r="D44" s="308" t="s">
        <v>483</v>
      </c>
      <c r="E44" s="217" t="s">
        <v>455</v>
      </c>
      <c r="F44" s="218">
        <v>7</v>
      </c>
      <c r="G44" s="219"/>
      <c r="H44" s="171"/>
    </row>
    <row r="45" spans="1:8" s="174" customFormat="1" x14ac:dyDescent="0.25">
      <c r="A45" s="105">
        <f t="shared" si="1"/>
        <v>23</v>
      </c>
      <c r="B45" s="113" t="s">
        <v>415</v>
      </c>
      <c r="C45" s="220" t="s">
        <v>221</v>
      </c>
      <c r="D45" s="308" t="s">
        <v>483</v>
      </c>
      <c r="E45" s="217" t="s">
        <v>455</v>
      </c>
      <c r="F45" s="218">
        <v>7</v>
      </c>
      <c r="G45" s="219"/>
      <c r="H45" s="171"/>
    </row>
    <row r="46" spans="1:8" s="174" customFormat="1" ht="25.5" x14ac:dyDescent="0.25">
      <c r="A46" s="105">
        <f t="shared" si="1"/>
        <v>24</v>
      </c>
      <c r="B46" s="113" t="s">
        <v>415</v>
      </c>
      <c r="C46" s="220" t="s">
        <v>216</v>
      </c>
      <c r="D46" s="308" t="s">
        <v>483</v>
      </c>
      <c r="E46" s="217" t="s">
        <v>455</v>
      </c>
      <c r="F46" s="218">
        <v>2</v>
      </c>
      <c r="G46" s="219"/>
      <c r="H46" s="171"/>
    </row>
    <row r="47" spans="1:8" s="174" customFormat="1" x14ac:dyDescent="0.25">
      <c r="A47" s="105">
        <f t="shared" si="1"/>
        <v>25</v>
      </c>
      <c r="B47" s="113" t="s">
        <v>415</v>
      </c>
      <c r="C47" s="220" t="s">
        <v>205</v>
      </c>
      <c r="D47" s="308" t="s">
        <v>483</v>
      </c>
      <c r="E47" s="217" t="s">
        <v>455</v>
      </c>
      <c r="F47" s="218">
        <v>43</v>
      </c>
      <c r="G47" s="219"/>
      <c r="H47" s="171"/>
    </row>
    <row r="48" spans="1:8" s="174" customFormat="1" x14ac:dyDescent="0.25">
      <c r="A48" s="105">
        <f t="shared" si="1"/>
        <v>26</v>
      </c>
      <c r="B48" s="113" t="s">
        <v>415</v>
      </c>
      <c r="C48" s="220" t="s">
        <v>206</v>
      </c>
      <c r="D48" s="308" t="s">
        <v>483</v>
      </c>
      <c r="E48" s="217" t="s">
        <v>455</v>
      </c>
      <c r="F48" s="218">
        <v>15</v>
      </c>
      <c r="G48" s="219"/>
      <c r="H48" s="171"/>
    </row>
    <row r="49" spans="1:8" s="174" customFormat="1" ht="25.5" x14ac:dyDescent="0.25">
      <c r="A49" s="105">
        <f t="shared" si="1"/>
        <v>27</v>
      </c>
      <c r="B49" s="113" t="s">
        <v>415</v>
      </c>
      <c r="C49" s="220" t="s">
        <v>339</v>
      </c>
      <c r="D49" s="308" t="s">
        <v>483</v>
      </c>
      <c r="E49" s="217" t="s">
        <v>455</v>
      </c>
      <c r="F49" s="218">
        <v>6</v>
      </c>
      <c r="G49" s="219"/>
      <c r="H49" s="171"/>
    </row>
    <row r="50" spans="1:8" s="174" customFormat="1" x14ac:dyDescent="0.25">
      <c r="A50" s="105">
        <f t="shared" si="1"/>
        <v>28</v>
      </c>
      <c r="B50" s="113" t="s">
        <v>415</v>
      </c>
      <c r="C50" s="220" t="s">
        <v>148</v>
      </c>
      <c r="D50" s="308" t="s">
        <v>483</v>
      </c>
      <c r="E50" s="217" t="s">
        <v>455</v>
      </c>
      <c r="F50" s="218">
        <v>10</v>
      </c>
      <c r="G50" s="219"/>
      <c r="H50" s="171"/>
    </row>
    <row r="51" spans="1:8" s="174" customFormat="1" ht="25.5" x14ac:dyDescent="0.25">
      <c r="A51" s="105">
        <f t="shared" si="1"/>
        <v>29</v>
      </c>
      <c r="B51" s="113" t="s">
        <v>415</v>
      </c>
      <c r="C51" s="220" t="s">
        <v>149</v>
      </c>
      <c r="D51" s="308" t="s">
        <v>483</v>
      </c>
      <c r="E51" s="217" t="s">
        <v>455</v>
      </c>
      <c r="F51" s="218">
        <v>5</v>
      </c>
      <c r="G51" s="219"/>
      <c r="H51" s="171"/>
    </row>
    <row r="52" spans="1:8" s="174" customFormat="1" ht="25.5" x14ac:dyDescent="0.25">
      <c r="A52" s="105">
        <f t="shared" si="1"/>
        <v>30</v>
      </c>
      <c r="B52" s="113" t="s">
        <v>415</v>
      </c>
      <c r="C52" s="220" t="s">
        <v>224</v>
      </c>
      <c r="D52" s="308" t="s">
        <v>483</v>
      </c>
      <c r="E52" s="217" t="s">
        <v>455</v>
      </c>
      <c r="F52" s="218">
        <v>2</v>
      </c>
      <c r="G52" s="219"/>
      <c r="H52" s="171"/>
    </row>
    <row r="53" spans="1:8" s="174" customFormat="1" x14ac:dyDescent="0.25">
      <c r="A53" s="105">
        <f t="shared" si="1"/>
        <v>31</v>
      </c>
      <c r="B53" s="113" t="s">
        <v>415</v>
      </c>
      <c r="C53" s="220" t="s">
        <v>127</v>
      </c>
      <c r="D53" s="308" t="s">
        <v>483</v>
      </c>
      <c r="E53" s="217" t="s">
        <v>455</v>
      </c>
      <c r="F53" s="218">
        <v>10</v>
      </c>
      <c r="G53" s="219"/>
      <c r="H53" s="171"/>
    </row>
    <row r="54" spans="1:8" s="174" customFormat="1" x14ac:dyDescent="0.25">
      <c r="A54" s="105">
        <f t="shared" si="1"/>
        <v>32</v>
      </c>
      <c r="B54" s="113" t="s">
        <v>415</v>
      </c>
      <c r="C54" s="220" t="s">
        <v>222</v>
      </c>
      <c r="D54" s="308" t="s">
        <v>483</v>
      </c>
      <c r="E54" s="217" t="s">
        <v>455</v>
      </c>
      <c r="F54" s="218">
        <v>10</v>
      </c>
      <c r="G54" s="219"/>
      <c r="H54" s="171"/>
    </row>
    <row r="55" spans="1:8" s="174" customFormat="1" x14ac:dyDescent="0.25">
      <c r="A55" s="105">
        <f t="shared" si="1"/>
        <v>33</v>
      </c>
      <c r="B55" s="113" t="s">
        <v>415</v>
      </c>
      <c r="C55" s="220" t="s">
        <v>223</v>
      </c>
      <c r="D55" s="308" t="s">
        <v>483</v>
      </c>
      <c r="E55" s="217" t="s">
        <v>455</v>
      </c>
      <c r="F55" s="218">
        <v>3</v>
      </c>
      <c r="G55" s="219"/>
      <c r="H55" s="171"/>
    </row>
    <row r="56" spans="1:8" s="174" customFormat="1" x14ac:dyDescent="0.25">
      <c r="A56" s="105">
        <f t="shared" si="1"/>
        <v>34</v>
      </c>
      <c r="B56" s="113" t="s">
        <v>415</v>
      </c>
      <c r="C56" s="220" t="s">
        <v>128</v>
      </c>
      <c r="D56" s="308" t="s">
        <v>483</v>
      </c>
      <c r="E56" s="217" t="s">
        <v>455</v>
      </c>
      <c r="F56" s="218">
        <v>5</v>
      </c>
      <c r="G56" s="219"/>
      <c r="H56" s="171"/>
    </row>
    <row r="57" spans="1:8" s="174" customFormat="1" x14ac:dyDescent="0.25">
      <c r="A57" s="105">
        <f t="shared" si="1"/>
        <v>35</v>
      </c>
      <c r="B57" s="113" t="s">
        <v>415</v>
      </c>
      <c r="C57" s="220" t="s">
        <v>150</v>
      </c>
      <c r="D57" s="308" t="s">
        <v>483</v>
      </c>
      <c r="E57" s="217" t="s">
        <v>455</v>
      </c>
      <c r="F57" s="218">
        <v>5</v>
      </c>
      <c r="G57" s="219"/>
      <c r="H57" s="171"/>
    </row>
    <row r="58" spans="1:8" s="174" customFormat="1" x14ac:dyDescent="0.25">
      <c r="A58" s="105"/>
      <c r="B58" s="113"/>
      <c r="C58" s="216" t="s">
        <v>129</v>
      </c>
      <c r="D58" s="435"/>
      <c r="E58" s="217"/>
      <c r="F58" s="218"/>
      <c r="G58" s="219"/>
      <c r="H58" s="171"/>
    </row>
    <row r="59" spans="1:8" s="174" customFormat="1" x14ac:dyDescent="0.25">
      <c r="A59" s="105">
        <f>1+A57</f>
        <v>36</v>
      </c>
      <c r="B59" s="113" t="s">
        <v>415</v>
      </c>
      <c r="C59" s="220" t="s">
        <v>130</v>
      </c>
      <c r="D59" s="308" t="s">
        <v>483</v>
      </c>
      <c r="E59" s="217" t="s">
        <v>455</v>
      </c>
      <c r="F59" s="218">
        <v>25</v>
      </c>
      <c r="G59" s="219"/>
      <c r="H59" s="171"/>
    </row>
    <row r="60" spans="1:8" s="174" customFormat="1" x14ac:dyDescent="0.25">
      <c r="A60" s="105">
        <f t="shared" ref="A60:A78" si="2">A59+1</f>
        <v>37</v>
      </c>
      <c r="B60" s="113" t="s">
        <v>415</v>
      </c>
      <c r="C60" s="220" t="s">
        <v>131</v>
      </c>
      <c r="D60" s="308" t="s">
        <v>483</v>
      </c>
      <c r="E60" s="217" t="s">
        <v>455</v>
      </c>
      <c r="F60" s="218">
        <v>10</v>
      </c>
      <c r="G60" s="219"/>
      <c r="H60" s="171"/>
    </row>
    <row r="61" spans="1:8" s="174" customFormat="1" x14ac:dyDescent="0.25">
      <c r="A61" s="105">
        <f t="shared" si="2"/>
        <v>38</v>
      </c>
      <c r="B61" s="113" t="s">
        <v>415</v>
      </c>
      <c r="C61" s="220" t="s">
        <v>225</v>
      </c>
      <c r="D61" s="308" t="s">
        <v>483</v>
      </c>
      <c r="E61" s="217" t="s">
        <v>455</v>
      </c>
      <c r="F61" s="218">
        <v>5</v>
      </c>
      <c r="G61" s="219"/>
      <c r="H61" s="171"/>
    </row>
    <row r="62" spans="1:8" s="174" customFormat="1" x14ac:dyDescent="0.25">
      <c r="A62" s="105"/>
      <c r="B62" s="113" t="s">
        <v>415</v>
      </c>
      <c r="C62" s="216" t="s">
        <v>132</v>
      </c>
      <c r="D62" s="435"/>
      <c r="E62" s="217"/>
      <c r="F62" s="218"/>
      <c r="G62" s="219"/>
      <c r="H62" s="171"/>
    </row>
    <row r="63" spans="1:8" s="174" customFormat="1" x14ac:dyDescent="0.25">
      <c r="A63" s="105">
        <f>1+A61</f>
        <v>39</v>
      </c>
      <c r="B63" s="113" t="s">
        <v>415</v>
      </c>
      <c r="C63" s="220" t="s">
        <v>133</v>
      </c>
      <c r="D63" s="308" t="s">
        <v>483</v>
      </c>
      <c r="E63" s="217" t="s">
        <v>65</v>
      </c>
      <c r="F63" s="221">
        <v>1500</v>
      </c>
      <c r="G63" s="219"/>
      <c r="H63" s="171"/>
    </row>
    <row r="64" spans="1:8" s="174" customFormat="1" x14ac:dyDescent="0.25">
      <c r="A64" s="105">
        <f t="shared" si="2"/>
        <v>40</v>
      </c>
      <c r="B64" s="113" t="s">
        <v>415</v>
      </c>
      <c r="C64" s="220" t="s">
        <v>134</v>
      </c>
      <c r="D64" s="308" t="s">
        <v>483</v>
      </c>
      <c r="E64" s="217" t="s">
        <v>65</v>
      </c>
      <c r="F64" s="221">
        <v>2000</v>
      </c>
      <c r="G64" s="219"/>
      <c r="H64" s="171"/>
    </row>
    <row r="65" spans="1:8" s="174" customFormat="1" x14ac:dyDescent="0.25">
      <c r="A65" s="105">
        <f t="shared" si="2"/>
        <v>41</v>
      </c>
      <c r="B65" s="113" t="s">
        <v>415</v>
      </c>
      <c r="C65" s="220" t="s">
        <v>135</v>
      </c>
      <c r="D65" s="308" t="s">
        <v>483</v>
      </c>
      <c r="E65" s="217" t="s">
        <v>65</v>
      </c>
      <c r="F65" s="221">
        <v>300</v>
      </c>
      <c r="G65" s="222"/>
      <c r="H65" s="171"/>
    </row>
    <row r="66" spans="1:8" s="174" customFormat="1" x14ac:dyDescent="0.25">
      <c r="A66" s="105">
        <f t="shared" si="2"/>
        <v>42</v>
      </c>
      <c r="B66" s="113" t="s">
        <v>415</v>
      </c>
      <c r="C66" s="220" t="s">
        <v>136</v>
      </c>
      <c r="D66" s="308" t="s">
        <v>483</v>
      </c>
      <c r="E66" s="217" t="s">
        <v>65</v>
      </c>
      <c r="F66" s="221">
        <v>2000</v>
      </c>
      <c r="G66" s="219"/>
      <c r="H66" s="171"/>
    </row>
    <row r="67" spans="1:8" s="174" customFormat="1" x14ac:dyDescent="0.25">
      <c r="A67" s="105">
        <f t="shared" si="2"/>
        <v>43</v>
      </c>
      <c r="B67" s="113" t="s">
        <v>415</v>
      </c>
      <c r="C67" s="224" t="s">
        <v>230</v>
      </c>
      <c r="D67" s="308" t="s">
        <v>483</v>
      </c>
      <c r="E67" s="217" t="s">
        <v>65</v>
      </c>
      <c r="F67" s="221">
        <v>500</v>
      </c>
      <c r="G67" s="222"/>
      <c r="H67" s="171"/>
    </row>
    <row r="68" spans="1:8" s="174" customFormat="1" x14ac:dyDescent="0.25">
      <c r="A68" s="105">
        <f t="shared" si="2"/>
        <v>44</v>
      </c>
      <c r="B68" s="113" t="s">
        <v>415</v>
      </c>
      <c r="C68" s="224" t="s">
        <v>151</v>
      </c>
      <c r="D68" s="308" t="s">
        <v>483</v>
      </c>
      <c r="E68" s="217" t="s">
        <v>65</v>
      </c>
      <c r="F68" s="221">
        <v>200</v>
      </c>
      <c r="G68" s="219"/>
      <c r="H68" s="171"/>
    </row>
    <row r="69" spans="1:8" s="174" customFormat="1" x14ac:dyDescent="0.25">
      <c r="A69" s="105">
        <f t="shared" si="2"/>
        <v>45</v>
      </c>
      <c r="B69" s="113" t="s">
        <v>415</v>
      </c>
      <c r="C69" s="220" t="s">
        <v>137</v>
      </c>
      <c r="D69" s="308" t="s">
        <v>483</v>
      </c>
      <c r="E69" s="217" t="s">
        <v>65</v>
      </c>
      <c r="F69" s="221">
        <v>65</v>
      </c>
      <c r="G69" s="222"/>
      <c r="H69" s="171"/>
    </row>
    <row r="70" spans="1:8" s="174" customFormat="1" x14ac:dyDescent="0.25">
      <c r="A70" s="105">
        <f t="shared" si="2"/>
        <v>46</v>
      </c>
      <c r="B70" s="113" t="s">
        <v>415</v>
      </c>
      <c r="C70" s="220" t="s">
        <v>138</v>
      </c>
      <c r="D70" s="308" t="s">
        <v>483</v>
      </c>
      <c r="E70" s="217" t="s">
        <v>65</v>
      </c>
      <c r="F70" s="221">
        <v>500</v>
      </c>
      <c r="G70" s="222"/>
      <c r="H70" s="171"/>
    </row>
    <row r="71" spans="1:8" s="174" customFormat="1" x14ac:dyDescent="0.25">
      <c r="A71" s="105">
        <f t="shared" si="2"/>
        <v>47</v>
      </c>
      <c r="B71" s="113" t="s">
        <v>415</v>
      </c>
      <c r="C71" s="220" t="s">
        <v>139</v>
      </c>
      <c r="D71" s="308" t="s">
        <v>483</v>
      </c>
      <c r="E71" s="217" t="s">
        <v>65</v>
      </c>
      <c r="F71" s="221">
        <v>100</v>
      </c>
      <c r="G71" s="222"/>
      <c r="H71" s="171"/>
    </row>
    <row r="72" spans="1:8" s="174" customFormat="1" x14ac:dyDescent="0.25">
      <c r="A72" s="105">
        <f t="shared" si="2"/>
        <v>48</v>
      </c>
      <c r="B72" s="113" t="s">
        <v>415</v>
      </c>
      <c r="C72" s="220" t="s">
        <v>123</v>
      </c>
      <c r="D72" s="308" t="s">
        <v>483</v>
      </c>
      <c r="E72" s="217" t="s">
        <v>65</v>
      </c>
      <c r="F72" s="221">
        <v>50</v>
      </c>
      <c r="G72" s="169"/>
      <c r="H72" s="171"/>
    </row>
    <row r="73" spans="1:8" s="174" customFormat="1" x14ac:dyDescent="0.25">
      <c r="A73" s="105">
        <f t="shared" si="2"/>
        <v>49</v>
      </c>
      <c r="B73" s="113" t="s">
        <v>415</v>
      </c>
      <c r="C73" s="220" t="s">
        <v>140</v>
      </c>
      <c r="D73" s="308" t="s">
        <v>483</v>
      </c>
      <c r="E73" s="217" t="s">
        <v>65</v>
      </c>
      <c r="F73" s="221">
        <v>3500</v>
      </c>
      <c r="G73" s="222"/>
      <c r="H73" s="171"/>
    </row>
    <row r="74" spans="1:8" s="174" customFormat="1" x14ac:dyDescent="0.25">
      <c r="A74" s="105">
        <f t="shared" si="2"/>
        <v>50</v>
      </c>
      <c r="B74" s="113" t="s">
        <v>415</v>
      </c>
      <c r="C74" s="220" t="s">
        <v>141</v>
      </c>
      <c r="D74" s="308" t="s">
        <v>483</v>
      </c>
      <c r="E74" s="217" t="s">
        <v>65</v>
      </c>
      <c r="F74" s="221">
        <v>500</v>
      </c>
      <c r="G74" s="222"/>
      <c r="H74" s="171"/>
    </row>
    <row r="75" spans="1:8" s="174" customFormat="1" ht="51" x14ac:dyDescent="0.25">
      <c r="A75" s="105">
        <f t="shared" si="2"/>
        <v>51</v>
      </c>
      <c r="B75" s="113" t="s">
        <v>415</v>
      </c>
      <c r="C75" s="220" t="s">
        <v>142</v>
      </c>
      <c r="D75" s="308" t="s">
        <v>483</v>
      </c>
      <c r="E75" s="217" t="s">
        <v>65</v>
      </c>
      <c r="F75" s="221">
        <v>50</v>
      </c>
      <c r="G75" s="222"/>
      <c r="H75" s="171"/>
    </row>
    <row r="76" spans="1:8" s="174" customFormat="1" x14ac:dyDescent="0.25">
      <c r="A76" s="105">
        <f t="shared" si="2"/>
        <v>52</v>
      </c>
      <c r="B76" s="113" t="s">
        <v>415</v>
      </c>
      <c r="C76" s="220" t="s">
        <v>143</v>
      </c>
      <c r="D76" s="308" t="s">
        <v>483</v>
      </c>
      <c r="E76" s="217" t="s">
        <v>457</v>
      </c>
      <c r="F76" s="218">
        <v>1</v>
      </c>
      <c r="G76" s="222"/>
      <c r="H76" s="171"/>
    </row>
    <row r="77" spans="1:8" s="174" customFormat="1" x14ac:dyDescent="0.25">
      <c r="A77" s="105">
        <f t="shared" si="2"/>
        <v>53</v>
      </c>
      <c r="B77" s="113" t="s">
        <v>415</v>
      </c>
      <c r="C77" s="220" t="s">
        <v>144</v>
      </c>
      <c r="D77" s="308" t="s">
        <v>483</v>
      </c>
      <c r="E77" s="217" t="s">
        <v>455</v>
      </c>
      <c r="F77" s="218">
        <v>10</v>
      </c>
      <c r="G77" s="222"/>
      <c r="H77" s="171"/>
    </row>
    <row r="78" spans="1:8" s="174" customFormat="1" x14ac:dyDescent="0.25">
      <c r="A78" s="105">
        <f t="shared" si="2"/>
        <v>54</v>
      </c>
      <c r="B78" s="113" t="s">
        <v>415</v>
      </c>
      <c r="C78" s="220" t="s">
        <v>145</v>
      </c>
      <c r="D78" s="308" t="s">
        <v>483</v>
      </c>
      <c r="E78" s="217" t="s">
        <v>457</v>
      </c>
      <c r="F78" s="218">
        <v>1</v>
      </c>
      <c r="G78" s="222"/>
      <c r="H78" s="171"/>
    </row>
    <row r="79" spans="1:8" ht="15.75" thickBot="1" x14ac:dyDescent="0.3">
      <c r="A79" s="141"/>
      <c r="B79" s="175"/>
      <c r="C79" s="225"/>
      <c r="D79" s="436"/>
      <c r="E79" s="226"/>
      <c r="F79" s="227"/>
      <c r="G79" s="228"/>
      <c r="H79" s="188"/>
    </row>
    <row r="80" spans="1:8" ht="15.75" thickTop="1" x14ac:dyDescent="0.25">
      <c r="A80" s="147"/>
      <c r="B80" s="147"/>
      <c r="C80" s="148"/>
      <c r="D80" s="148"/>
      <c r="E80" s="149"/>
      <c r="F80" s="150"/>
      <c r="G80" s="151"/>
      <c r="H80" s="151"/>
    </row>
    <row r="81" spans="1:8" x14ac:dyDescent="0.25">
      <c r="A81" s="591" t="s">
        <v>9</v>
      </c>
      <c r="B81" s="592"/>
      <c r="C81" s="592"/>
      <c r="D81" s="592"/>
      <c r="E81" s="592"/>
      <c r="F81" s="592"/>
      <c r="G81" s="592"/>
      <c r="H81" s="152">
        <f>SUM(H18:H80)</f>
        <v>0</v>
      </c>
    </row>
    <row r="82" spans="1:8" outlineLevel="1" x14ac:dyDescent="0.25">
      <c r="A82" s="89"/>
      <c r="B82" s="89"/>
      <c r="C82" s="89"/>
      <c r="D82" s="89"/>
      <c r="E82" s="89"/>
      <c r="F82" s="89"/>
      <c r="G82" s="89"/>
      <c r="H82" s="89"/>
    </row>
    <row r="83" spans="1:8" outlineLevel="1" x14ac:dyDescent="0.25">
      <c r="E83" s="89"/>
      <c r="F83" s="89"/>
      <c r="H83" s="155"/>
    </row>
    <row r="84" spans="1:8" outlineLevel="1" x14ac:dyDescent="0.25">
      <c r="A84" s="88" t="str">
        <f>"Sastādīja: "&amp;KOPS2!$B$59</f>
        <v>Sastādīja: _________________ Olga  Jasāne /29.09.2017./</v>
      </c>
      <c r="E84" s="157"/>
      <c r="F84" s="162"/>
      <c r="G84" s="159"/>
    </row>
    <row r="85" spans="1:8" outlineLevel="1" x14ac:dyDescent="0.25">
      <c r="B85" s="580" t="s">
        <v>13</v>
      </c>
      <c r="C85" s="580"/>
      <c r="D85" s="416"/>
      <c r="E85" s="89"/>
      <c r="F85" s="161"/>
      <c r="G85" s="161"/>
      <c r="H85" s="229"/>
    </row>
    <row r="86" spans="1:8" outlineLevel="1" x14ac:dyDescent="0.25">
      <c r="A86" s="89"/>
      <c r="B86" s="162"/>
      <c r="C86" s="160"/>
      <c r="D86" s="417"/>
      <c r="E86" s="89"/>
      <c r="F86" s="89"/>
      <c r="H86" s="230"/>
    </row>
    <row r="87" spans="1:8" x14ac:dyDescent="0.25">
      <c r="A87" s="157" t="str">
        <f>"Pārbaudīja: "&amp;KOPS2!$F$59</f>
        <v>Pārbaudīja: _________________ Aleksejs Providenko /29.09.2017./</v>
      </c>
      <c r="B87" s="158"/>
      <c r="C87" s="159"/>
      <c r="D87" s="159"/>
      <c r="E87" s="159"/>
      <c r="F87" s="159"/>
      <c r="H87" s="89"/>
    </row>
    <row r="88" spans="1:8" x14ac:dyDescent="0.25">
      <c r="A88" s="89"/>
      <c r="B88" s="160" t="s">
        <v>13</v>
      </c>
      <c r="C88" s="161"/>
      <c r="D88" s="416"/>
      <c r="E88" s="161"/>
      <c r="F88" s="161"/>
      <c r="H88" s="89"/>
    </row>
    <row r="89" spans="1:8" x14ac:dyDescent="0.25">
      <c r="A89" s="89" t="str">
        <f>"Sertifikāta Nr.: "&amp;KOPS2!$F$61</f>
        <v>Sertifikāta Nr.: 5-00770</v>
      </c>
      <c r="B89" s="90"/>
      <c r="E89" s="89"/>
      <c r="H89" s="89"/>
    </row>
    <row r="90" spans="1:8" x14ac:dyDescent="0.25">
      <c r="A90" s="89"/>
      <c r="B90" s="89"/>
      <c r="C90" s="89"/>
      <c r="D90" s="89"/>
      <c r="E90" s="89"/>
      <c r="F90" s="89"/>
      <c r="G90" s="89"/>
      <c r="H90" s="89"/>
    </row>
    <row r="91" spans="1:8" x14ac:dyDescent="0.25">
      <c r="A91" s="89"/>
      <c r="B91" s="89"/>
      <c r="C91" s="89"/>
      <c r="D91" s="89"/>
      <c r="E91" s="89"/>
      <c r="F91" s="89"/>
      <c r="G91" s="89"/>
      <c r="H91" s="89"/>
    </row>
    <row r="92" spans="1:8" x14ac:dyDescent="0.25">
      <c r="A92" s="89"/>
      <c r="B92" s="89"/>
      <c r="C92" s="89"/>
      <c r="D92" s="89"/>
      <c r="E92" s="89"/>
      <c r="F92" s="89"/>
      <c r="G92" s="89"/>
      <c r="H92" s="89"/>
    </row>
    <row r="93" spans="1:8" x14ac:dyDescent="0.25">
      <c r="A93" s="89"/>
      <c r="B93" s="89"/>
      <c r="C93" s="89"/>
      <c r="D93" s="89"/>
      <c r="E93" s="89"/>
      <c r="F93" s="89"/>
      <c r="G93" s="89"/>
      <c r="H93" s="89"/>
    </row>
    <row r="94" spans="1:8" x14ac:dyDescent="0.25">
      <c r="A94" s="89"/>
      <c r="B94" s="89"/>
      <c r="C94" s="89"/>
      <c r="D94" s="89"/>
      <c r="E94" s="89"/>
      <c r="F94" s="89"/>
      <c r="G94" s="89"/>
      <c r="H94" s="89"/>
    </row>
    <row r="95" spans="1:8" x14ac:dyDescent="0.25">
      <c r="A95" s="89"/>
      <c r="B95" s="89"/>
      <c r="C95" s="89"/>
      <c r="D95" s="89"/>
      <c r="E95" s="89"/>
      <c r="F95" s="89"/>
      <c r="G95" s="89"/>
      <c r="H95" s="89"/>
    </row>
    <row r="96" spans="1:8" x14ac:dyDescent="0.25">
      <c r="A96" s="89"/>
      <c r="B96" s="89"/>
      <c r="C96" s="89"/>
      <c r="D96" s="89"/>
      <c r="E96" s="89"/>
      <c r="F96" s="89"/>
      <c r="G96" s="89"/>
      <c r="H96" s="89"/>
    </row>
    <row r="97" spans="1:8" x14ac:dyDescent="0.25">
      <c r="A97" s="89"/>
      <c r="B97" s="89"/>
      <c r="C97" s="89"/>
      <c r="D97" s="89"/>
      <c r="E97" s="89"/>
      <c r="F97" s="89"/>
      <c r="G97" s="89"/>
      <c r="H97" s="89"/>
    </row>
    <row r="98" spans="1:8" x14ac:dyDescent="0.25">
      <c r="A98" s="89"/>
      <c r="B98" s="89"/>
      <c r="C98" s="89"/>
      <c r="D98" s="89"/>
      <c r="E98" s="89"/>
      <c r="F98" s="89"/>
      <c r="G98" s="89"/>
      <c r="H98" s="89"/>
    </row>
    <row r="99" spans="1:8" x14ac:dyDescent="0.25">
      <c r="A99" s="89"/>
      <c r="B99" s="89"/>
      <c r="C99" s="89"/>
      <c r="D99" s="89"/>
      <c r="E99" s="89"/>
      <c r="F99" s="89"/>
      <c r="G99" s="89"/>
      <c r="H99" s="89"/>
    </row>
    <row r="100" spans="1:8" x14ac:dyDescent="0.25">
      <c r="A100" s="89"/>
      <c r="B100" s="89"/>
      <c r="C100" s="89"/>
      <c r="D100" s="89"/>
      <c r="E100" s="89"/>
      <c r="F100" s="89"/>
      <c r="G100" s="89"/>
      <c r="H100" s="89"/>
    </row>
    <row r="101" spans="1:8" x14ac:dyDescent="0.25">
      <c r="A101" s="89"/>
      <c r="B101" s="89"/>
      <c r="C101" s="89"/>
      <c r="D101" s="89"/>
      <c r="E101" s="89"/>
      <c r="F101" s="89"/>
      <c r="G101" s="89"/>
      <c r="H101" s="89"/>
    </row>
    <row r="102" spans="1:8" x14ac:dyDescent="0.25">
      <c r="A102" s="89"/>
      <c r="B102" s="89"/>
      <c r="C102" s="89"/>
      <c r="D102" s="89"/>
      <c r="E102" s="89"/>
      <c r="F102" s="89"/>
      <c r="G102" s="89"/>
      <c r="H102" s="89"/>
    </row>
    <row r="103" spans="1:8" x14ac:dyDescent="0.25">
      <c r="A103" s="89"/>
      <c r="B103" s="89"/>
      <c r="C103" s="89"/>
      <c r="D103" s="89"/>
      <c r="E103" s="89"/>
      <c r="F103" s="89"/>
      <c r="G103" s="89"/>
      <c r="H103" s="89"/>
    </row>
    <row r="104" spans="1:8" x14ac:dyDescent="0.25">
      <c r="A104" s="89"/>
      <c r="B104" s="89"/>
      <c r="C104" s="89"/>
      <c r="D104" s="89"/>
      <c r="E104" s="89"/>
      <c r="F104" s="89"/>
      <c r="G104" s="89"/>
      <c r="H104" s="89"/>
    </row>
    <row r="105" spans="1:8" x14ac:dyDescent="0.25">
      <c r="A105" s="89"/>
      <c r="B105" s="89"/>
      <c r="C105" s="89"/>
      <c r="D105" s="89"/>
      <c r="E105" s="89"/>
      <c r="F105" s="89"/>
      <c r="G105" s="89"/>
      <c r="H105" s="89"/>
    </row>
    <row r="106" spans="1:8" x14ac:dyDescent="0.25">
      <c r="A106" s="89"/>
      <c r="B106" s="89"/>
      <c r="C106" s="89"/>
      <c r="D106" s="89"/>
      <c r="E106" s="89"/>
      <c r="F106" s="89"/>
      <c r="G106" s="89"/>
      <c r="H106" s="89"/>
    </row>
    <row r="107" spans="1:8" x14ac:dyDescent="0.25">
      <c r="A107" s="89"/>
      <c r="B107" s="89"/>
      <c r="C107" s="89"/>
      <c r="D107" s="89"/>
      <c r="E107" s="89"/>
      <c r="F107" s="89"/>
      <c r="G107" s="89"/>
      <c r="H107" s="89"/>
    </row>
    <row r="108" spans="1:8" x14ac:dyDescent="0.25">
      <c r="A108" s="89"/>
      <c r="B108" s="89"/>
      <c r="C108" s="89"/>
      <c r="D108" s="89"/>
      <c r="E108" s="89"/>
      <c r="F108" s="89"/>
      <c r="G108" s="89"/>
      <c r="H108" s="89"/>
    </row>
    <row r="109" spans="1:8" x14ac:dyDescent="0.25">
      <c r="A109" s="89"/>
      <c r="B109" s="89"/>
      <c r="C109" s="89"/>
      <c r="D109" s="89"/>
      <c r="E109" s="89"/>
      <c r="F109" s="89"/>
      <c r="G109" s="89"/>
      <c r="H109" s="89"/>
    </row>
    <row r="110" spans="1:8" x14ac:dyDescent="0.25">
      <c r="A110" s="89"/>
      <c r="B110" s="89"/>
      <c r="C110" s="89"/>
      <c r="D110" s="89"/>
      <c r="E110" s="89"/>
      <c r="F110" s="89"/>
      <c r="G110" s="89"/>
      <c r="H110" s="89"/>
    </row>
    <row r="111" spans="1:8" x14ac:dyDescent="0.25">
      <c r="A111" s="89"/>
      <c r="B111" s="89"/>
      <c r="C111" s="89"/>
      <c r="D111" s="89"/>
      <c r="E111" s="89"/>
      <c r="F111" s="89"/>
      <c r="G111" s="89"/>
      <c r="H111" s="89"/>
    </row>
    <row r="112" spans="1:8" x14ac:dyDescent="0.25">
      <c r="A112" s="89"/>
      <c r="B112" s="89"/>
      <c r="C112" s="89"/>
      <c r="D112" s="89"/>
      <c r="E112" s="89"/>
      <c r="F112" s="89"/>
      <c r="G112" s="89"/>
      <c r="H112" s="89"/>
    </row>
    <row r="113" spans="1:8" x14ac:dyDescent="0.25">
      <c r="A113" s="89"/>
      <c r="B113" s="89"/>
      <c r="C113" s="89"/>
      <c r="D113" s="89"/>
      <c r="E113" s="89"/>
      <c r="F113" s="89"/>
      <c r="G113" s="89"/>
      <c r="H113" s="89"/>
    </row>
    <row r="114" spans="1:8" x14ac:dyDescent="0.25">
      <c r="A114" s="89"/>
      <c r="B114" s="89"/>
      <c r="C114" s="89"/>
      <c r="D114" s="89"/>
      <c r="E114" s="89"/>
      <c r="F114" s="89"/>
      <c r="G114" s="89"/>
      <c r="H114" s="89"/>
    </row>
    <row r="115" spans="1:8" x14ac:dyDescent="0.25">
      <c r="A115" s="89"/>
      <c r="B115" s="89"/>
      <c r="C115" s="89"/>
      <c r="D115" s="89"/>
      <c r="E115" s="89"/>
      <c r="F115" s="89"/>
      <c r="G115" s="89"/>
      <c r="H115" s="89"/>
    </row>
    <row r="116" spans="1:8" x14ac:dyDescent="0.25">
      <c r="A116" s="89"/>
      <c r="B116" s="89"/>
      <c r="C116" s="89"/>
      <c r="D116" s="89"/>
      <c r="E116" s="89"/>
      <c r="F116" s="89"/>
      <c r="G116" s="89"/>
      <c r="H116" s="89"/>
    </row>
    <row r="117" spans="1:8" x14ac:dyDescent="0.25">
      <c r="A117" s="89"/>
      <c r="B117" s="89"/>
      <c r="C117" s="89"/>
      <c r="D117" s="89"/>
      <c r="E117" s="89"/>
      <c r="F117" s="89"/>
      <c r="G117" s="89"/>
      <c r="H117" s="89"/>
    </row>
    <row r="118" spans="1:8" x14ac:dyDescent="0.25">
      <c r="A118" s="89"/>
      <c r="B118" s="89"/>
      <c r="C118" s="89"/>
      <c r="D118" s="89"/>
      <c r="E118" s="89"/>
      <c r="F118" s="89"/>
      <c r="G118" s="89"/>
      <c r="H118" s="89"/>
    </row>
    <row r="119" spans="1:8" x14ac:dyDescent="0.25">
      <c r="A119" s="89"/>
      <c r="B119" s="89"/>
      <c r="C119" s="89"/>
      <c r="D119" s="89"/>
      <c r="E119" s="89"/>
      <c r="F119" s="89"/>
      <c r="G119" s="89"/>
      <c r="H119" s="89"/>
    </row>
    <row r="120" spans="1:8" x14ac:dyDescent="0.25">
      <c r="A120" s="89"/>
      <c r="B120" s="89"/>
      <c r="C120" s="89"/>
      <c r="D120" s="89"/>
      <c r="E120" s="89"/>
      <c r="F120" s="89"/>
      <c r="G120" s="89"/>
      <c r="H120" s="89"/>
    </row>
    <row r="121" spans="1:8" x14ac:dyDescent="0.25">
      <c r="A121" s="89"/>
      <c r="B121" s="89"/>
      <c r="C121" s="89"/>
      <c r="D121" s="89"/>
      <c r="E121" s="89"/>
      <c r="F121" s="89"/>
      <c r="G121" s="89"/>
      <c r="H121" s="89"/>
    </row>
    <row r="122" spans="1:8" x14ac:dyDescent="0.25">
      <c r="A122" s="89"/>
      <c r="B122" s="89"/>
      <c r="C122" s="89"/>
      <c r="D122" s="89"/>
      <c r="E122" s="89"/>
      <c r="F122" s="89"/>
      <c r="G122" s="89"/>
      <c r="H122" s="89"/>
    </row>
    <row r="123" spans="1:8" x14ac:dyDescent="0.25">
      <c r="A123" s="89"/>
      <c r="B123" s="89"/>
      <c r="C123" s="89"/>
      <c r="D123" s="89"/>
      <c r="E123" s="89"/>
      <c r="F123" s="89"/>
      <c r="G123" s="89"/>
      <c r="H123" s="89"/>
    </row>
    <row r="124" spans="1:8" x14ac:dyDescent="0.25">
      <c r="A124" s="89"/>
      <c r="B124" s="89"/>
      <c r="C124" s="89"/>
      <c r="D124" s="89"/>
      <c r="E124" s="89"/>
      <c r="F124" s="89"/>
      <c r="G124" s="89"/>
      <c r="H124" s="89"/>
    </row>
    <row r="125" spans="1:8" x14ac:dyDescent="0.25">
      <c r="A125" s="89"/>
      <c r="B125" s="89"/>
      <c r="C125" s="89"/>
      <c r="D125" s="89"/>
      <c r="E125" s="89"/>
      <c r="F125" s="89"/>
      <c r="G125" s="89"/>
      <c r="H125" s="89"/>
    </row>
    <row r="126" spans="1:8" x14ac:dyDescent="0.25">
      <c r="A126" s="89"/>
      <c r="B126" s="89"/>
      <c r="C126" s="89"/>
      <c r="D126" s="89"/>
      <c r="E126" s="89"/>
      <c r="F126" s="89"/>
      <c r="G126" s="89"/>
      <c r="H126" s="89"/>
    </row>
    <row r="127" spans="1:8" x14ac:dyDescent="0.25">
      <c r="A127" s="89"/>
      <c r="B127" s="89"/>
      <c r="C127" s="89"/>
      <c r="D127" s="89"/>
      <c r="E127" s="89"/>
      <c r="F127" s="89"/>
      <c r="G127" s="89"/>
      <c r="H127" s="89"/>
    </row>
    <row r="128" spans="1:8" x14ac:dyDescent="0.25">
      <c r="A128" s="89"/>
      <c r="B128" s="89"/>
      <c r="C128" s="89"/>
      <c r="D128" s="89"/>
      <c r="E128" s="89"/>
      <c r="F128" s="89"/>
      <c r="G128" s="89"/>
      <c r="H128" s="89"/>
    </row>
    <row r="129" spans="1:8" x14ac:dyDescent="0.25">
      <c r="A129" s="89"/>
      <c r="B129" s="89"/>
      <c r="C129" s="89"/>
      <c r="D129" s="89"/>
      <c r="E129" s="89"/>
      <c r="F129" s="89"/>
      <c r="G129" s="89"/>
      <c r="H129" s="89"/>
    </row>
    <row r="130" spans="1:8" x14ac:dyDescent="0.25">
      <c r="A130" s="89"/>
      <c r="B130" s="89"/>
      <c r="C130" s="89"/>
      <c r="D130" s="89"/>
      <c r="E130" s="89"/>
      <c r="F130" s="89"/>
      <c r="G130" s="89"/>
      <c r="H130" s="89"/>
    </row>
    <row r="131" spans="1:8" x14ac:dyDescent="0.25">
      <c r="A131" s="89"/>
      <c r="B131" s="89"/>
      <c r="C131" s="89"/>
      <c r="D131" s="89"/>
      <c r="E131" s="89"/>
      <c r="F131" s="89"/>
      <c r="G131" s="89"/>
      <c r="H131" s="89"/>
    </row>
    <row r="132" spans="1:8" x14ac:dyDescent="0.25">
      <c r="A132" s="89"/>
      <c r="B132" s="89"/>
      <c r="C132" s="89"/>
      <c r="D132" s="89"/>
      <c r="E132" s="89"/>
      <c r="F132" s="89"/>
      <c r="G132" s="89"/>
      <c r="H132" s="89"/>
    </row>
    <row r="133" spans="1:8" x14ac:dyDescent="0.25">
      <c r="A133" s="89"/>
      <c r="B133" s="89"/>
      <c r="C133" s="89"/>
      <c r="D133" s="89"/>
      <c r="E133" s="89"/>
      <c r="F133" s="89"/>
      <c r="G133" s="89"/>
      <c r="H133" s="89"/>
    </row>
    <row r="134" spans="1:8" x14ac:dyDescent="0.25">
      <c r="A134" s="89"/>
      <c r="B134" s="89"/>
      <c r="C134" s="89"/>
      <c r="D134" s="89"/>
      <c r="E134" s="89"/>
      <c r="F134" s="89"/>
      <c r="G134" s="89"/>
      <c r="H134" s="89"/>
    </row>
    <row r="135" spans="1:8" x14ac:dyDescent="0.25">
      <c r="A135" s="89"/>
      <c r="B135" s="89"/>
      <c r="C135" s="89"/>
      <c r="D135" s="89"/>
      <c r="E135" s="89"/>
      <c r="F135" s="89"/>
      <c r="G135" s="89"/>
      <c r="H135" s="89"/>
    </row>
    <row r="136" spans="1:8" x14ac:dyDescent="0.25">
      <c r="A136" s="89"/>
      <c r="B136" s="89"/>
      <c r="C136" s="89"/>
      <c r="D136" s="89"/>
      <c r="E136" s="89"/>
      <c r="F136" s="89"/>
      <c r="G136" s="89"/>
      <c r="H136" s="89"/>
    </row>
    <row r="137" spans="1:8" x14ac:dyDescent="0.25">
      <c r="A137" s="89"/>
      <c r="B137" s="89"/>
      <c r="C137" s="89"/>
      <c r="D137" s="89"/>
      <c r="E137" s="89"/>
      <c r="F137" s="89"/>
      <c r="G137" s="89"/>
      <c r="H137" s="89"/>
    </row>
    <row r="138" spans="1:8" x14ac:dyDescent="0.25">
      <c r="A138" s="89"/>
      <c r="B138" s="89"/>
      <c r="C138" s="89"/>
      <c r="D138" s="89"/>
      <c r="E138" s="89"/>
      <c r="F138" s="89"/>
      <c r="G138" s="89"/>
      <c r="H138" s="89"/>
    </row>
    <row r="139" spans="1:8" x14ac:dyDescent="0.25">
      <c r="A139" s="89"/>
      <c r="B139" s="89"/>
      <c r="C139" s="89"/>
      <c r="D139" s="89"/>
      <c r="E139" s="89"/>
      <c r="F139" s="89"/>
      <c r="G139" s="89"/>
      <c r="H139" s="89"/>
    </row>
    <row r="140" spans="1:8" x14ac:dyDescent="0.25">
      <c r="A140" s="89"/>
      <c r="B140" s="89"/>
      <c r="C140" s="89"/>
      <c r="D140" s="89"/>
      <c r="E140" s="89"/>
      <c r="F140" s="89"/>
      <c r="G140" s="89"/>
      <c r="H140" s="89"/>
    </row>
    <row r="141" spans="1:8" x14ac:dyDescent="0.25">
      <c r="A141" s="89"/>
      <c r="B141" s="89"/>
      <c r="C141" s="89"/>
      <c r="D141" s="89"/>
      <c r="E141" s="89"/>
      <c r="F141" s="89"/>
      <c r="G141" s="89"/>
      <c r="H141" s="89"/>
    </row>
    <row r="142" spans="1:8" x14ac:dyDescent="0.25">
      <c r="A142" s="89"/>
      <c r="B142" s="89"/>
      <c r="C142" s="89"/>
      <c r="D142" s="89"/>
      <c r="E142" s="89"/>
      <c r="F142" s="89"/>
      <c r="G142" s="89"/>
      <c r="H142" s="89"/>
    </row>
    <row r="143" spans="1:8" x14ac:dyDescent="0.25">
      <c r="A143" s="89"/>
      <c r="B143" s="89"/>
      <c r="C143" s="89"/>
      <c r="D143" s="89"/>
      <c r="E143" s="89"/>
      <c r="F143" s="89"/>
      <c r="G143" s="89"/>
      <c r="H143" s="89"/>
    </row>
    <row r="144" spans="1:8" x14ac:dyDescent="0.25">
      <c r="A144" s="89"/>
      <c r="B144" s="89"/>
      <c r="C144" s="89"/>
      <c r="D144" s="89"/>
      <c r="E144" s="89"/>
      <c r="F144" s="89"/>
      <c r="G144" s="89"/>
      <c r="H144" s="89"/>
    </row>
    <row r="145" spans="1:8" x14ac:dyDescent="0.25">
      <c r="A145" s="89"/>
      <c r="B145" s="89"/>
      <c r="C145" s="89"/>
      <c r="D145" s="89"/>
      <c r="E145" s="89"/>
      <c r="F145" s="89"/>
      <c r="G145" s="89"/>
      <c r="H145" s="89"/>
    </row>
    <row r="146" spans="1:8" x14ac:dyDescent="0.25">
      <c r="A146" s="89"/>
      <c r="B146" s="89"/>
      <c r="C146" s="89"/>
      <c r="D146" s="89"/>
      <c r="E146" s="89"/>
      <c r="F146" s="89"/>
      <c r="G146" s="89"/>
      <c r="H146" s="89"/>
    </row>
    <row r="147" spans="1:8" x14ac:dyDescent="0.25">
      <c r="A147" s="89"/>
      <c r="B147" s="89"/>
      <c r="C147" s="89"/>
      <c r="D147" s="89"/>
      <c r="E147" s="89"/>
      <c r="F147" s="89"/>
      <c r="G147" s="89"/>
      <c r="H147" s="89"/>
    </row>
    <row r="148" spans="1:8" x14ac:dyDescent="0.25">
      <c r="A148" s="89"/>
      <c r="B148" s="89"/>
      <c r="C148" s="89"/>
      <c r="D148" s="89"/>
      <c r="E148" s="89"/>
      <c r="F148" s="89"/>
      <c r="G148" s="89"/>
      <c r="H148" s="89"/>
    </row>
    <row r="149" spans="1:8" x14ac:dyDescent="0.25">
      <c r="A149" s="89"/>
      <c r="B149" s="89"/>
      <c r="C149" s="89"/>
      <c r="D149" s="89"/>
      <c r="E149" s="89"/>
      <c r="F149" s="89"/>
      <c r="G149" s="89"/>
      <c r="H149" s="89"/>
    </row>
    <row r="150" spans="1:8" x14ac:dyDescent="0.25">
      <c r="A150" s="89"/>
      <c r="B150" s="89"/>
      <c r="C150" s="89"/>
      <c r="D150" s="89"/>
      <c r="E150" s="89"/>
      <c r="F150" s="89"/>
      <c r="G150" s="89"/>
      <c r="H150" s="89"/>
    </row>
    <row r="151" spans="1:8" x14ac:dyDescent="0.25">
      <c r="A151" s="89"/>
      <c r="B151" s="89"/>
      <c r="C151" s="89"/>
      <c r="D151" s="89"/>
      <c r="E151" s="89"/>
      <c r="F151" s="89"/>
      <c r="G151" s="89"/>
      <c r="H151" s="89"/>
    </row>
    <row r="152" spans="1:8" x14ac:dyDescent="0.25">
      <c r="A152" s="89"/>
      <c r="B152" s="89"/>
      <c r="C152" s="89"/>
      <c r="D152" s="89"/>
      <c r="E152" s="89"/>
      <c r="F152" s="89"/>
      <c r="G152" s="89"/>
      <c r="H152" s="89"/>
    </row>
    <row r="153" spans="1:8" x14ac:dyDescent="0.25">
      <c r="A153" s="89"/>
      <c r="B153" s="89"/>
      <c r="C153" s="89"/>
      <c r="D153" s="89"/>
      <c r="E153" s="89"/>
      <c r="F153" s="89"/>
      <c r="G153" s="89"/>
      <c r="H153" s="89"/>
    </row>
    <row r="154" spans="1:8" x14ac:dyDescent="0.25">
      <c r="A154" s="89"/>
      <c r="B154" s="89"/>
      <c r="C154" s="89"/>
      <c r="D154" s="89"/>
      <c r="E154" s="89"/>
      <c r="F154" s="89"/>
      <c r="G154" s="89"/>
      <c r="H154" s="89"/>
    </row>
    <row r="155" spans="1:8" x14ac:dyDescent="0.25">
      <c r="A155" s="89"/>
      <c r="B155" s="89"/>
      <c r="C155" s="89"/>
      <c r="D155" s="89"/>
      <c r="E155" s="89"/>
      <c r="F155" s="89"/>
      <c r="G155" s="89"/>
      <c r="H155" s="89"/>
    </row>
    <row r="156" spans="1:8" x14ac:dyDescent="0.25">
      <c r="A156" s="89"/>
      <c r="B156" s="89"/>
      <c r="C156" s="89"/>
      <c r="D156" s="89"/>
      <c r="E156" s="89"/>
      <c r="F156" s="89"/>
      <c r="G156" s="89"/>
      <c r="H156" s="89"/>
    </row>
    <row r="157" spans="1:8" x14ac:dyDescent="0.25">
      <c r="A157" s="89"/>
      <c r="B157" s="89"/>
      <c r="C157" s="89"/>
      <c r="D157" s="89"/>
      <c r="E157" s="89"/>
      <c r="F157" s="89"/>
      <c r="G157" s="89"/>
      <c r="H157" s="89"/>
    </row>
    <row r="158" spans="1:8" x14ac:dyDescent="0.25">
      <c r="A158" s="89"/>
      <c r="B158" s="89"/>
      <c r="C158" s="89"/>
      <c r="D158" s="89"/>
      <c r="E158" s="89"/>
      <c r="F158" s="89"/>
      <c r="G158" s="89"/>
      <c r="H158" s="89"/>
    </row>
    <row r="159" spans="1:8" x14ac:dyDescent="0.25">
      <c r="A159" s="89"/>
      <c r="B159" s="89"/>
      <c r="C159" s="89"/>
      <c r="D159" s="89"/>
      <c r="E159" s="89"/>
      <c r="F159" s="89"/>
      <c r="G159" s="89"/>
      <c r="H159" s="89"/>
    </row>
    <row r="160" spans="1:8" x14ac:dyDescent="0.25">
      <c r="A160" s="89"/>
      <c r="B160" s="89"/>
      <c r="C160" s="89"/>
      <c r="D160" s="89"/>
      <c r="E160" s="89"/>
      <c r="F160" s="89"/>
      <c r="G160" s="89"/>
      <c r="H160" s="89"/>
    </row>
    <row r="161" spans="1:8" x14ac:dyDescent="0.25">
      <c r="A161" s="89"/>
      <c r="B161" s="89"/>
      <c r="C161" s="89"/>
      <c r="D161" s="89"/>
      <c r="E161" s="89"/>
      <c r="F161" s="89"/>
      <c r="G161" s="89"/>
      <c r="H161" s="89"/>
    </row>
    <row r="162" spans="1:8" x14ac:dyDescent="0.25">
      <c r="A162" s="89"/>
      <c r="B162" s="89"/>
      <c r="C162" s="89"/>
      <c r="D162" s="89"/>
      <c r="E162" s="89"/>
      <c r="F162" s="89"/>
      <c r="G162" s="89"/>
      <c r="H162" s="89"/>
    </row>
    <row r="163" spans="1:8" x14ac:dyDescent="0.25">
      <c r="A163" s="89"/>
      <c r="B163" s="89"/>
      <c r="C163" s="89"/>
      <c r="D163" s="89"/>
      <c r="E163" s="89"/>
      <c r="F163" s="89"/>
      <c r="G163" s="89"/>
      <c r="H163" s="89"/>
    </row>
    <row r="164" spans="1:8" x14ac:dyDescent="0.25">
      <c r="A164" s="89"/>
      <c r="B164" s="89"/>
      <c r="C164" s="89"/>
      <c r="D164" s="89"/>
      <c r="E164" s="89"/>
      <c r="F164" s="89"/>
      <c r="G164" s="89"/>
      <c r="H164" s="89"/>
    </row>
    <row r="165" spans="1:8" x14ac:dyDescent="0.25">
      <c r="A165" s="89"/>
      <c r="B165" s="89"/>
      <c r="C165" s="89"/>
      <c r="D165" s="89"/>
      <c r="E165" s="89"/>
      <c r="F165" s="89"/>
      <c r="G165" s="89"/>
      <c r="H165" s="89"/>
    </row>
    <row r="166" spans="1:8" x14ac:dyDescent="0.25">
      <c r="A166" s="89"/>
      <c r="B166" s="89"/>
      <c r="C166" s="89"/>
      <c r="D166" s="89"/>
      <c r="E166" s="89"/>
      <c r="F166" s="89"/>
      <c r="G166" s="89"/>
      <c r="H166" s="89"/>
    </row>
    <row r="167" spans="1:8" x14ac:dyDescent="0.25">
      <c r="A167" s="89"/>
      <c r="B167" s="89"/>
      <c r="C167" s="89"/>
      <c r="D167" s="89"/>
      <c r="E167" s="89"/>
      <c r="F167" s="89"/>
      <c r="G167" s="89"/>
      <c r="H167" s="89"/>
    </row>
    <row r="168" spans="1:8" x14ac:dyDescent="0.25">
      <c r="A168" s="89"/>
      <c r="B168" s="89"/>
      <c r="C168" s="89"/>
      <c r="D168" s="89"/>
      <c r="E168" s="89"/>
      <c r="F168" s="89"/>
      <c r="G168" s="89"/>
      <c r="H168" s="89"/>
    </row>
    <row r="169" spans="1:8" x14ac:dyDescent="0.25">
      <c r="A169" s="89"/>
      <c r="B169" s="89"/>
      <c r="C169" s="89"/>
      <c r="D169" s="89"/>
      <c r="E169" s="89"/>
      <c r="F169" s="89"/>
      <c r="G169" s="89"/>
      <c r="H169" s="89"/>
    </row>
    <row r="170" spans="1:8" x14ac:dyDescent="0.25">
      <c r="A170" s="89"/>
      <c r="B170" s="89"/>
      <c r="C170" s="89"/>
      <c r="D170" s="89"/>
      <c r="E170" s="89"/>
      <c r="F170" s="89"/>
      <c r="G170" s="89"/>
      <c r="H170" s="89"/>
    </row>
    <row r="171" spans="1:8" x14ac:dyDescent="0.25">
      <c r="A171" s="89"/>
      <c r="B171" s="89"/>
      <c r="C171" s="89"/>
      <c r="D171" s="89"/>
      <c r="E171" s="89"/>
      <c r="F171" s="89"/>
      <c r="G171" s="89"/>
      <c r="H171" s="89"/>
    </row>
    <row r="172" spans="1:8" x14ac:dyDescent="0.25">
      <c r="A172" s="89"/>
      <c r="B172" s="89"/>
      <c r="C172" s="89"/>
      <c r="D172" s="89"/>
      <c r="E172" s="89"/>
      <c r="F172" s="89"/>
      <c r="G172" s="89"/>
      <c r="H172" s="89"/>
    </row>
    <row r="173" spans="1:8" x14ac:dyDescent="0.25">
      <c r="A173" s="89"/>
      <c r="B173" s="89"/>
      <c r="C173" s="89"/>
      <c r="D173" s="89"/>
      <c r="E173" s="89"/>
      <c r="F173" s="89"/>
      <c r="G173" s="89"/>
      <c r="H173" s="89"/>
    </row>
    <row r="174" spans="1:8" x14ac:dyDescent="0.25">
      <c r="A174" s="89"/>
      <c r="B174" s="89"/>
      <c r="C174" s="89"/>
      <c r="D174" s="89"/>
      <c r="E174" s="89"/>
      <c r="F174" s="89"/>
      <c r="G174" s="89"/>
      <c r="H174" s="89"/>
    </row>
    <row r="175" spans="1:8" x14ac:dyDescent="0.25">
      <c r="A175" s="89"/>
      <c r="B175" s="89"/>
      <c r="C175" s="89"/>
      <c r="D175" s="89"/>
      <c r="E175" s="89"/>
      <c r="F175" s="89"/>
      <c r="G175" s="89"/>
      <c r="H175" s="89"/>
    </row>
    <row r="176" spans="1:8" x14ac:dyDescent="0.25">
      <c r="A176" s="89"/>
      <c r="B176" s="89"/>
      <c r="C176" s="89"/>
      <c r="D176" s="89"/>
      <c r="E176" s="89"/>
      <c r="F176" s="89"/>
      <c r="G176" s="89"/>
      <c r="H176" s="89"/>
    </row>
    <row r="177" spans="1:8" x14ac:dyDescent="0.25">
      <c r="A177" s="89"/>
      <c r="B177" s="89"/>
      <c r="C177" s="89"/>
      <c r="D177" s="89"/>
      <c r="E177" s="89"/>
      <c r="F177" s="89"/>
      <c r="G177" s="89"/>
      <c r="H177" s="89"/>
    </row>
    <row r="178" spans="1:8" x14ac:dyDescent="0.25">
      <c r="A178" s="89"/>
      <c r="B178" s="89"/>
      <c r="C178" s="89"/>
      <c r="D178" s="89"/>
      <c r="E178" s="89"/>
      <c r="F178" s="89"/>
      <c r="G178" s="89"/>
      <c r="H178" s="89"/>
    </row>
    <row r="179" spans="1:8" x14ac:dyDescent="0.25">
      <c r="A179" s="89"/>
      <c r="B179" s="89"/>
      <c r="C179" s="89"/>
      <c r="D179" s="89"/>
      <c r="E179" s="89"/>
      <c r="F179" s="89"/>
      <c r="G179" s="89"/>
      <c r="H179" s="89"/>
    </row>
    <row r="180" spans="1:8" x14ac:dyDescent="0.25">
      <c r="A180" s="89"/>
      <c r="B180" s="89"/>
      <c r="C180" s="89"/>
      <c r="D180" s="89"/>
      <c r="E180" s="89"/>
      <c r="F180" s="89"/>
      <c r="G180" s="89"/>
      <c r="H180" s="89"/>
    </row>
    <row r="181" spans="1:8" x14ac:dyDescent="0.25">
      <c r="A181" s="89"/>
      <c r="B181" s="89"/>
      <c r="C181" s="89"/>
      <c r="D181" s="89"/>
      <c r="E181" s="89"/>
      <c r="F181" s="89"/>
      <c r="G181" s="89"/>
      <c r="H181" s="89"/>
    </row>
    <row r="182" spans="1:8" x14ac:dyDescent="0.25">
      <c r="A182" s="89"/>
      <c r="B182" s="89"/>
      <c r="C182" s="89"/>
      <c r="D182" s="89"/>
      <c r="E182" s="89"/>
      <c r="F182" s="89"/>
      <c r="G182" s="89"/>
      <c r="H182" s="89"/>
    </row>
    <row r="183" spans="1:8" x14ac:dyDescent="0.25">
      <c r="A183" s="89"/>
      <c r="B183" s="89"/>
      <c r="C183" s="89"/>
      <c r="D183" s="89"/>
      <c r="E183" s="89"/>
      <c r="F183" s="89"/>
      <c r="G183" s="89"/>
      <c r="H183" s="89"/>
    </row>
    <row r="184" spans="1:8" x14ac:dyDescent="0.25">
      <c r="A184" s="89"/>
      <c r="B184" s="89"/>
      <c r="C184" s="89"/>
      <c r="D184" s="89"/>
      <c r="E184" s="89"/>
      <c r="F184" s="89"/>
      <c r="G184" s="89"/>
      <c r="H184" s="89"/>
    </row>
    <row r="185" spans="1:8" x14ac:dyDescent="0.25">
      <c r="A185" s="89"/>
      <c r="B185" s="89"/>
      <c r="C185" s="89"/>
      <c r="D185" s="89"/>
      <c r="E185" s="89"/>
      <c r="F185" s="89"/>
      <c r="G185" s="89"/>
      <c r="H185" s="89"/>
    </row>
    <row r="186" spans="1:8" x14ac:dyDescent="0.25">
      <c r="A186" s="89"/>
      <c r="B186" s="89"/>
      <c r="C186" s="89"/>
      <c r="D186" s="89"/>
      <c r="E186" s="89"/>
      <c r="F186" s="89"/>
      <c r="G186" s="89"/>
      <c r="H186" s="89"/>
    </row>
    <row r="187" spans="1:8" x14ac:dyDescent="0.25">
      <c r="A187" s="89"/>
      <c r="B187" s="89"/>
      <c r="C187" s="89"/>
      <c r="D187" s="89"/>
      <c r="E187" s="89"/>
      <c r="F187" s="89"/>
      <c r="G187" s="89"/>
      <c r="H187" s="89"/>
    </row>
    <row r="188" spans="1:8" x14ac:dyDescent="0.25">
      <c r="A188" s="89"/>
      <c r="B188" s="89"/>
      <c r="C188" s="89"/>
      <c r="D188" s="89"/>
      <c r="E188" s="89"/>
      <c r="F188" s="89"/>
      <c r="G188" s="89"/>
      <c r="H188" s="89"/>
    </row>
    <row r="189" spans="1:8" x14ac:dyDescent="0.25">
      <c r="A189" s="89"/>
      <c r="B189" s="89"/>
      <c r="C189" s="89"/>
      <c r="D189" s="89"/>
      <c r="E189" s="89"/>
      <c r="F189" s="89"/>
      <c r="G189" s="89"/>
      <c r="H189" s="89"/>
    </row>
    <row r="190" spans="1:8" x14ac:dyDescent="0.25">
      <c r="A190" s="89"/>
      <c r="B190" s="89"/>
      <c r="C190" s="89"/>
      <c r="D190" s="89"/>
      <c r="E190" s="89"/>
      <c r="F190" s="89"/>
      <c r="G190" s="89"/>
      <c r="H190" s="89"/>
    </row>
    <row r="191" spans="1:8" x14ac:dyDescent="0.25">
      <c r="A191" s="89"/>
      <c r="B191" s="89"/>
      <c r="C191" s="89"/>
      <c r="D191" s="89"/>
      <c r="E191" s="89"/>
      <c r="F191" s="89"/>
      <c r="G191" s="89"/>
      <c r="H191" s="89"/>
    </row>
    <row r="192" spans="1:8" x14ac:dyDescent="0.25">
      <c r="A192" s="89"/>
      <c r="B192" s="89"/>
      <c r="C192" s="89"/>
      <c r="D192" s="89"/>
      <c r="E192" s="89"/>
      <c r="F192" s="89"/>
      <c r="G192" s="89"/>
      <c r="H192" s="89"/>
    </row>
    <row r="193" spans="1:8" x14ac:dyDescent="0.25">
      <c r="A193" s="89"/>
      <c r="B193" s="89"/>
      <c r="C193" s="89"/>
      <c r="D193" s="89"/>
      <c r="E193" s="89"/>
      <c r="F193" s="89"/>
      <c r="G193" s="89"/>
      <c r="H193" s="89"/>
    </row>
    <row r="194" spans="1:8" x14ac:dyDescent="0.25">
      <c r="A194" s="89"/>
      <c r="B194" s="89"/>
      <c r="C194" s="89"/>
      <c r="D194" s="89"/>
      <c r="E194" s="89"/>
      <c r="F194" s="89"/>
      <c r="G194" s="89"/>
      <c r="H194" s="89"/>
    </row>
    <row r="195" spans="1:8" x14ac:dyDescent="0.25">
      <c r="A195" s="89"/>
      <c r="B195" s="89"/>
      <c r="C195" s="89"/>
      <c r="D195" s="89"/>
      <c r="E195" s="89"/>
      <c r="F195" s="89"/>
      <c r="G195" s="89"/>
      <c r="H195" s="89"/>
    </row>
    <row r="196" spans="1:8" x14ac:dyDescent="0.25">
      <c r="A196" s="89"/>
      <c r="B196" s="89"/>
      <c r="C196" s="89"/>
      <c r="D196" s="89"/>
      <c r="E196" s="89"/>
      <c r="F196" s="89"/>
      <c r="G196" s="89"/>
      <c r="H196" s="89"/>
    </row>
    <row r="197" spans="1:8" x14ac:dyDescent="0.25">
      <c r="A197" s="89"/>
      <c r="B197" s="89"/>
      <c r="C197" s="89"/>
      <c r="D197" s="89"/>
      <c r="E197" s="89"/>
      <c r="F197" s="89"/>
      <c r="G197" s="89"/>
      <c r="H197" s="89"/>
    </row>
    <row r="198" spans="1:8" x14ac:dyDescent="0.25">
      <c r="A198" s="89"/>
      <c r="B198" s="89"/>
      <c r="C198" s="89"/>
      <c r="D198" s="89"/>
      <c r="E198" s="89"/>
      <c r="F198" s="89"/>
      <c r="G198" s="89"/>
      <c r="H198" s="89"/>
    </row>
    <row r="199" spans="1:8" x14ac:dyDescent="0.25">
      <c r="A199" s="89"/>
      <c r="B199" s="89"/>
      <c r="C199" s="89"/>
      <c r="D199" s="89"/>
      <c r="E199" s="89"/>
      <c r="F199" s="89"/>
      <c r="G199" s="89"/>
      <c r="H199" s="89"/>
    </row>
    <row r="200" spans="1:8" x14ac:dyDescent="0.25">
      <c r="A200" s="89"/>
      <c r="B200" s="89"/>
      <c r="C200" s="89"/>
      <c r="D200" s="89"/>
      <c r="E200" s="89"/>
      <c r="F200" s="89"/>
      <c r="G200" s="89"/>
      <c r="H200" s="89"/>
    </row>
    <row r="201" spans="1:8" x14ac:dyDescent="0.25">
      <c r="A201" s="89"/>
      <c r="B201" s="89"/>
      <c r="C201" s="89"/>
      <c r="D201" s="89"/>
      <c r="E201" s="89"/>
      <c r="F201" s="89"/>
      <c r="G201" s="89"/>
      <c r="H201" s="89"/>
    </row>
    <row r="202" spans="1:8" x14ac:dyDescent="0.25">
      <c r="A202" s="89"/>
      <c r="B202" s="89"/>
      <c r="C202" s="89"/>
      <c r="D202" s="89"/>
      <c r="E202" s="89"/>
      <c r="F202" s="89"/>
      <c r="G202" s="89"/>
      <c r="H202" s="89"/>
    </row>
    <row r="203" spans="1:8" x14ac:dyDescent="0.25">
      <c r="A203" s="89"/>
      <c r="B203" s="89"/>
      <c r="C203" s="89"/>
      <c r="D203" s="89"/>
      <c r="E203" s="89"/>
      <c r="F203" s="89"/>
      <c r="G203" s="89"/>
      <c r="H203" s="89"/>
    </row>
    <row r="204" spans="1:8" x14ac:dyDescent="0.25">
      <c r="A204" s="89"/>
      <c r="B204" s="89"/>
      <c r="C204" s="89"/>
      <c r="D204" s="89"/>
      <c r="E204" s="89"/>
      <c r="F204" s="89"/>
      <c r="G204" s="89"/>
      <c r="H204" s="89"/>
    </row>
    <row r="205" spans="1:8" x14ac:dyDescent="0.25">
      <c r="A205" s="89"/>
      <c r="B205" s="89"/>
      <c r="C205" s="89"/>
      <c r="D205" s="89"/>
      <c r="E205" s="89"/>
      <c r="F205" s="89"/>
      <c r="G205" s="89"/>
      <c r="H205" s="89"/>
    </row>
    <row r="206" spans="1:8" x14ac:dyDescent="0.25">
      <c r="A206" s="89"/>
      <c r="B206" s="89"/>
      <c r="C206" s="89"/>
      <c r="D206" s="89"/>
      <c r="E206" s="89"/>
      <c r="F206" s="89"/>
      <c r="G206" s="89"/>
      <c r="H206" s="89"/>
    </row>
    <row r="207" spans="1:8" x14ac:dyDescent="0.25">
      <c r="A207" s="89"/>
      <c r="B207" s="89"/>
      <c r="C207" s="89"/>
      <c r="D207" s="89"/>
      <c r="E207" s="89"/>
      <c r="F207" s="89"/>
      <c r="G207" s="89"/>
      <c r="H207" s="89"/>
    </row>
    <row r="208" spans="1:8" x14ac:dyDescent="0.25">
      <c r="A208" s="89"/>
      <c r="B208" s="89"/>
      <c r="C208" s="89"/>
      <c r="D208" s="89"/>
      <c r="E208" s="89"/>
      <c r="F208" s="89"/>
      <c r="G208" s="89"/>
      <c r="H208" s="89"/>
    </row>
    <row r="209" spans="1:8" x14ac:dyDescent="0.25">
      <c r="A209" s="89"/>
      <c r="B209" s="89"/>
      <c r="C209" s="89"/>
      <c r="D209" s="89"/>
      <c r="E209" s="89"/>
      <c r="F209" s="89"/>
      <c r="G209" s="89"/>
      <c r="H209" s="89"/>
    </row>
    <row r="210" spans="1:8" x14ac:dyDescent="0.25">
      <c r="A210" s="89"/>
      <c r="B210" s="89"/>
      <c r="C210" s="89"/>
      <c r="D210" s="89"/>
      <c r="E210" s="89"/>
      <c r="F210" s="89"/>
      <c r="G210" s="89"/>
      <c r="H210" s="89"/>
    </row>
    <row r="211" spans="1:8" x14ac:dyDescent="0.25">
      <c r="A211" s="89"/>
      <c r="B211" s="89"/>
      <c r="C211" s="89"/>
      <c r="D211" s="89"/>
      <c r="E211" s="89"/>
      <c r="F211" s="89"/>
      <c r="G211" s="89"/>
      <c r="H211" s="89"/>
    </row>
    <row r="212" spans="1:8" x14ac:dyDescent="0.25">
      <c r="A212" s="89"/>
      <c r="B212" s="89"/>
      <c r="C212" s="89"/>
      <c r="D212" s="89"/>
      <c r="E212" s="89"/>
      <c r="F212" s="89"/>
      <c r="G212" s="89"/>
      <c r="H212" s="89"/>
    </row>
    <row r="213" spans="1:8" x14ac:dyDescent="0.25">
      <c r="A213" s="89"/>
      <c r="B213" s="89"/>
      <c r="C213" s="89"/>
      <c r="D213" s="89"/>
      <c r="E213" s="89"/>
      <c r="F213" s="89"/>
      <c r="G213" s="89"/>
      <c r="H213" s="89"/>
    </row>
    <row r="214" spans="1:8" x14ac:dyDescent="0.25">
      <c r="A214" s="89"/>
      <c r="B214" s="89"/>
      <c r="C214" s="89"/>
      <c r="D214" s="89"/>
      <c r="E214" s="89"/>
      <c r="F214" s="89"/>
      <c r="G214" s="89"/>
      <c r="H214" s="89"/>
    </row>
    <row r="215" spans="1:8" x14ac:dyDescent="0.25">
      <c r="A215" s="89"/>
      <c r="B215" s="89"/>
      <c r="C215" s="89"/>
      <c r="D215" s="89"/>
      <c r="E215" s="89"/>
      <c r="F215" s="89"/>
      <c r="G215" s="89"/>
      <c r="H215" s="89"/>
    </row>
    <row r="216" spans="1:8" x14ac:dyDescent="0.25">
      <c r="A216" s="89"/>
      <c r="B216" s="89"/>
      <c r="C216" s="89"/>
      <c r="D216" s="89"/>
      <c r="E216" s="89"/>
      <c r="F216" s="89"/>
      <c r="G216" s="89"/>
      <c r="H216" s="89"/>
    </row>
    <row r="217" spans="1:8" x14ac:dyDescent="0.25">
      <c r="A217" s="89"/>
      <c r="B217" s="89"/>
      <c r="C217" s="89"/>
      <c r="D217" s="89"/>
      <c r="E217" s="89"/>
      <c r="F217" s="89"/>
      <c r="G217" s="89"/>
      <c r="H217" s="89"/>
    </row>
    <row r="218" spans="1:8" x14ac:dyDescent="0.25">
      <c r="A218" s="89"/>
      <c r="B218" s="89"/>
      <c r="C218" s="89"/>
      <c r="D218" s="89"/>
      <c r="E218" s="89"/>
      <c r="F218" s="89"/>
      <c r="G218" s="89"/>
      <c r="H218" s="89"/>
    </row>
    <row r="219" spans="1:8" x14ac:dyDescent="0.25">
      <c r="A219" s="89"/>
      <c r="B219" s="89"/>
      <c r="C219" s="89"/>
      <c r="D219" s="89"/>
      <c r="E219" s="89"/>
      <c r="F219" s="89"/>
      <c r="G219" s="89"/>
      <c r="H219" s="89"/>
    </row>
    <row r="220" spans="1:8" x14ac:dyDescent="0.25">
      <c r="A220" s="89"/>
      <c r="B220" s="89"/>
      <c r="C220" s="89"/>
      <c r="D220" s="89"/>
      <c r="E220" s="89"/>
      <c r="F220" s="89"/>
      <c r="G220" s="89"/>
      <c r="H220" s="89"/>
    </row>
    <row r="221" spans="1:8" x14ac:dyDescent="0.25">
      <c r="A221" s="89"/>
      <c r="B221" s="89"/>
      <c r="C221" s="89"/>
      <c r="D221" s="89"/>
      <c r="E221" s="89"/>
      <c r="F221" s="89"/>
      <c r="G221" s="89"/>
      <c r="H221" s="89"/>
    </row>
    <row r="222" spans="1:8" x14ac:dyDescent="0.25">
      <c r="A222" s="89"/>
      <c r="B222" s="89"/>
      <c r="C222" s="89"/>
      <c r="D222" s="89"/>
      <c r="E222" s="89"/>
      <c r="F222" s="89"/>
      <c r="G222" s="89"/>
      <c r="H222" s="89"/>
    </row>
    <row r="223" spans="1:8" x14ac:dyDescent="0.25">
      <c r="A223" s="89"/>
      <c r="B223" s="89"/>
      <c r="C223" s="89"/>
      <c r="D223" s="89"/>
      <c r="E223" s="89"/>
      <c r="F223" s="89"/>
      <c r="G223" s="89"/>
      <c r="H223" s="89"/>
    </row>
    <row r="224" spans="1:8" x14ac:dyDescent="0.25">
      <c r="A224" s="89"/>
      <c r="B224" s="89"/>
      <c r="C224" s="89"/>
      <c r="D224" s="89"/>
      <c r="E224" s="89"/>
      <c r="F224" s="89"/>
      <c r="G224" s="89"/>
      <c r="H224" s="89"/>
    </row>
    <row r="225" spans="1:8" x14ac:dyDescent="0.25">
      <c r="A225" s="89"/>
      <c r="B225" s="89"/>
      <c r="C225" s="89"/>
      <c r="D225" s="89"/>
      <c r="E225" s="89"/>
      <c r="F225" s="89"/>
      <c r="G225" s="89"/>
      <c r="H225" s="89"/>
    </row>
    <row r="226" spans="1:8" x14ac:dyDescent="0.25">
      <c r="A226" s="89"/>
      <c r="B226" s="89"/>
      <c r="C226" s="89"/>
      <c r="D226" s="89"/>
      <c r="E226" s="89"/>
      <c r="F226" s="89"/>
      <c r="G226" s="89"/>
      <c r="H226" s="89"/>
    </row>
    <row r="227" spans="1:8" x14ac:dyDescent="0.25">
      <c r="A227" s="89"/>
      <c r="B227" s="89"/>
      <c r="C227" s="89"/>
      <c r="D227" s="89"/>
      <c r="E227" s="89"/>
      <c r="F227" s="89"/>
      <c r="G227" s="89"/>
      <c r="H227" s="89"/>
    </row>
    <row r="228" spans="1:8" x14ac:dyDescent="0.25">
      <c r="A228" s="89"/>
      <c r="B228" s="89"/>
      <c r="C228" s="89"/>
      <c r="D228" s="89"/>
      <c r="E228" s="89"/>
      <c r="F228" s="89"/>
      <c r="G228" s="89"/>
      <c r="H228" s="89"/>
    </row>
    <row r="229" spans="1:8" x14ac:dyDescent="0.25">
      <c r="A229" s="89"/>
      <c r="B229" s="89"/>
      <c r="C229" s="89"/>
      <c r="D229" s="89"/>
      <c r="E229" s="89"/>
      <c r="F229" s="89"/>
      <c r="G229" s="89"/>
      <c r="H229" s="89"/>
    </row>
    <row r="230" spans="1:8" x14ac:dyDescent="0.25">
      <c r="A230" s="89"/>
      <c r="B230" s="89"/>
      <c r="C230" s="89"/>
      <c r="D230" s="89"/>
      <c r="E230" s="89"/>
      <c r="F230" s="89"/>
      <c r="G230" s="89"/>
      <c r="H230" s="89"/>
    </row>
    <row r="231" spans="1:8" x14ac:dyDescent="0.25">
      <c r="A231" s="89"/>
      <c r="B231" s="89"/>
      <c r="C231" s="89"/>
      <c r="D231" s="89"/>
      <c r="E231" s="89"/>
      <c r="F231" s="89"/>
      <c r="G231" s="89"/>
      <c r="H231" s="89"/>
    </row>
    <row r="232" spans="1:8" x14ac:dyDescent="0.25">
      <c r="A232" s="89"/>
      <c r="B232" s="89"/>
      <c r="C232" s="89"/>
      <c r="D232" s="89"/>
      <c r="E232" s="89"/>
      <c r="F232" s="89"/>
      <c r="G232" s="89"/>
      <c r="H232" s="89"/>
    </row>
    <row r="233" spans="1:8" x14ac:dyDescent="0.25">
      <c r="A233" s="89"/>
      <c r="B233" s="89"/>
      <c r="C233" s="89"/>
      <c r="D233" s="89"/>
      <c r="E233" s="89"/>
      <c r="F233" s="89"/>
      <c r="G233" s="89"/>
      <c r="H233" s="89"/>
    </row>
    <row r="234" spans="1:8" x14ac:dyDescent="0.25">
      <c r="A234" s="89"/>
      <c r="B234" s="89"/>
      <c r="C234" s="89"/>
      <c r="D234" s="89"/>
      <c r="E234" s="89"/>
      <c r="F234" s="89"/>
      <c r="G234" s="89"/>
      <c r="H234" s="89"/>
    </row>
    <row r="235" spans="1:8" x14ac:dyDescent="0.25">
      <c r="A235" s="89"/>
      <c r="B235" s="89"/>
      <c r="C235" s="89"/>
      <c r="D235" s="89"/>
      <c r="E235" s="89"/>
      <c r="F235" s="89"/>
      <c r="G235" s="89"/>
      <c r="H235" s="89"/>
    </row>
    <row r="236" spans="1:8" x14ac:dyDescent="0.25">
      <c r="A236" s="89"/>
      <c r="B236" s="89"/>
      <c r="C236" s="89"/>
      <c r="D236" s="89"/>
      <c r="E236" s="89"/>
      <c r="F236" s="89"/>
      <c r="G236" s="89"/>
      <c r="H236" s="89"/>
    </row>
    <row r="237" spans="1:8" x14ac:dyDescent="0.25">
      <c r="A237" s="89"/>
      <c r="B237" s="89"/>
      <c r="C237" s="89"/>
      <c r="D237" s="89"/>
      <c r="E237" s="89"/>
      <c r="F237" s="89"/>
      <c r="G237" s="89"/>
      <c r="H237" s="89"/>
    </row>
    <row r="238" spans="1:8" x14ac:dyDescent="0.25">
      <c r="A238" s="89"/>
      <c r="B238" s="89"/>
      <c r="C238" s="89"/>
      <c r="D238" s="89"/>
      <c r="E238" s="89"/>
      <c r="F238" s="89"/>
      <c r="G238" s="89"/>
      <c r="H238" s="89"/>
    </row>
    <row r="239" spans="1:8" x14ac:dyDescent="0.25">
      <c r="A239" s="89"/>
      <c r="B239" s="89"/>
      <c r="C239" s="89"/>
      <c r="D239" s="89"/>
      <c r="E239" s="89"/>
      <c r="F239" s="89"/>
      <c r="G239" s="89"/>
      <c r="H239" s="89"/>
    </row>
    <row r="240" spans="1:8" x14ac:dyDescent="0.25">
      <c r="A240" s="89"/>
      <c r="B240" s="89"/>
      <c r="C240" s="89"/>
      <c r="D240" s="89"/>
      <c r="E240" s="89"/>
      <c r="F240" s="89"/>
      <c r="G240" s="89"/>
      <c r="H240" s="89"/>
    </row>
    <row r="241" spans="1:8" x14ac:dyDescent="0.25">
      <c r="A241" s="89"/>
      <c r="B241" s="89"/>
      <c r="C241" s="89"/>
      <c r="D241" s="89"/>
      <c r="E241" s="89"/>
      <c r="F241" s="89"/>
      <c r="G241" s="89"/>
      <c r="H241" s="89"/>
    </row>
    <row r="242" spans="1:8" x14ac:dyDescent="0.25">
      <c r="A242" s="89"/>
      <c r="B242" s="89"/>
      <c r="C242" s="89"/>
      <c r="D242" s="89"/>
      <c r="E242" s="89"/>
      <c r="F242" s="89"/>
      <c r="G242" s="89"/>
      <c r="H242" s="89"/>
    </row>
    <row r="243" spans="1:8" x14ac:dyDescent="0.25">
      <c r="A243" s="89"/>
      <c r="B243" s="89"/>
      <c r="C243" s="89"/>
      <c r="D243" s="89"/>
      <c r="E243" s="89"/>
      <c r="F243" s="89"/>
      <c r="G243" s="89"/>
      <c r="H243" s="89"/>
    </row>
    <row r="244" spans="1:8" x14ac:dyDescent="0.25">
      <c r="A244" s="89"/>
      <c r="B244" s="89"/>
      <c r="C244" s="89"/>
      <c r="D244" s="89"/>
      <c r="E244" s="89"/>
      <c r="F244" s="89"/>
      <c r="G244" s="89"/>
      <c r="H244" s="89"/>
    </row>
    <row r="245" spans="1:8" x14ac:dyDescent="0.25">
      <c r="A245" s="89"/>
      <c r="B245" s="89"/>
      <c r="C245" s="89"/>
      <c r="D245" s="89"/>
      <c r="E245" s="89"/>
      <c r="F245" s="89"/>
      <c r="G245" s="89"/>
      <c r="H245" s="89"/>
    </row>
    <row r="246" spans="1:8" x14ac:dyDescent="0.25">
      <c r="A246" s="89"/>
      <c r="B246" s="89"/>
      <c r="C246" s="89"/>
      <c r="D246" s="89"/>
      <c r="E246" s="89"/>
      <c r="F246" s="89"/>
      <c r="G246" s="89"/>
      <c r="H246" s="89"/>
    </row>
    <row r="247" spans="1:8" x14ac:dyDescent="0.25">
      <c r="A247" s="89"/>
      <c r="B247" s="89"/>
      <c r="C247" s="89"/>
      <c r="D247" s="89"/>
      <c r="E247" s="89"/>
      <c r="F247" s="89"/>
      <c r="G247" s="89"/>
      <c r="H247" s="89"/>
    </row>
    <row r="248" spans="1:8" x14ac:dyDescent="0.25">
      <c r="A248" s="89"/>
      <c r="B248" s="89"/>
      <c r="C248" s="89"/>
      <c r="D248" s="89"/>
      <c r="E248" s="89"/>
      <c r="F248" s="89"/>
      <c r="G248" s="89"/>
      <c r="H248" s="89"/>
    </row>
    <row r="249" spans="1:8" x14ac:dyDescent="0.25">
      <c r="A249" s="89"/>
      <c r="B249" s="89"/>
      <c r="C249" s="89"/>
      <c r="D249" s="89"/>
      <c r="E249" s="89"/>
      <c r="F249" s="89"/>
      <c r="G249" s="89"/>
      <c r="H249" s="89"/>
    </row>
    <row r="250" spans="1:8" x14ac:dyDescent="0.25">
      <c r="A250" s="89"/>
      <c r="B250" s="89"/>
      <c r="C250" s="89"/>
      <c r="D250" s="89"/>
      <c r="E250" s="89"/>
      <c r="F250" s="89"/>
      <c r="G250" s="89"/>
      <c r="H250" s="89"/>
    </row>
    <row r="251" spans="1:8" x14ac:dyDescent="0.25">
      <c r="A251" s="89"/>
      <c r="B251" s="89"/>
      <c r="C251" s="89"/>
      <c r="D251" s="89"/>
      <c r="E251" s="89"/>
      <c r="F251" s="89"/>
      <c r="G251" s="89"/>
      <c r="H251" s="89"/>
    </row>
    <row r="252" spans="1:8" x14ac:dyDescent="0.25">
      <c r="A252" s="89"/>
      <c r="B252" s="89"/>
      <c r="C252" s="89"/>
      <c r="D252" s="89"/>
      <c r="E252" s="89"/>
      <c r="F252" s="89"/>
      <c r="G252" s="89"/>
      <c r="H252" s="89"/>
    </row>
    <row r="253" spans="1:8" x14ac:dyDescent="0.25">
      <c r="A253" s="89"/>
      <c r="B253" s="89"/>
      <c r="C253" s="89"/>
      <c r="D253" s="89"/>
      <c r="E253" s="89"/>
      <c r="F253" s="89"/>
      <c r="G253" s="89"/>
      <c r="H253" s="89"/>
    </row>
    <row r="254" spans="1:8" x14ac:dyDescent="0.25">
      <c r="A254" s="89"/>
      <c r="B254" s="89"/>
      <c r="C254" s="89"/>
      <c r="D254" s="89"/>
      <c r="E254" s="89"/>
      <c r="F254" s="89"/>
      <c r="G254" s="89"/>
      <c r="H254" s="89"/>
    </row>
    <row r="255" spans="1:8" x14ac:dyDescent="0.25">
      <c r="A255" s="89"/>
      <c r="B255" s="89"/>
      <c r="C255" s="89"/>
      <c r="D255" s="89"/>
      <c r="E255" s="89"/>
      <c r="F255" s="89"/>
      <c r="G255" s="89"/>
      <c r="H255" s="89"/>
    </row>
    <row r="256" spans="1:8" x14ac:dyDescent="0.25">
      <c r="A256" s="89"/>
      <c r="B256" s="89"/>
      <c r="C256" s="89"/>
      <c r="D256" s="89"/>
      <c r="E256" s="89"/>
      <c r="F256" s="89"/>
      <c r="G256" s="89"/>
      <c r="H256" s="89"/>
    </row>
    <row r="257" spans="1:8" x14ac:dyDescent="0.25">
      <c r="A257" s="89"/>
      <c r="B257" s="89"/>
      <c r="C257" s="89"/>
      <c r="D257" s="89"/>
      <c r="E257" s="89"/>
      <c r="F257" s="89"/>
      <c r="G257" s="89"/>
      <c r="H257" s="89"/>
    </row>
    <row r="258" spans="1:8" x14ac:dyDescent="0.25">
      <c r="A258" s="89"/>
      <c r="B258" s="89"/>
      <c r="C258" s="89"/>
      <c r="D258" s="89"/>
      <c r="E258" s="89"/>
      <c r="F258" s="89"/>
      <c r="G258" s="89"/>
      <c r="H258" s="89"/>
    </row>
    <row r="259" spans="1:8" x14ac:dyDescent="0.25">
      <c r="A259" s="89"/>
      <c r="B259" s="89"/>
      <c r="C259" s="89"/>
      <c r="D259" s="89"/>
      <c r="E259" s="89"/>
      <c r="F259" s="89"/>
      <c r="G259" s="89"/>
      <c r="H259" s="89"/>
    </row>
    <row r="260" spans="1:8" x14ac:dyDescent="0.25">
      <c r="A260" s="89"/>
      <c r="B260" s="89"/>
      <c r="C260" s="89"/>
      <c r="D260" s="89"/>
      <c r="E260" s="89"/>
      <c r="F260" s="89"/>
      <c r="G260" s="89"/>
      <c r="H260" s="89"/>
    </row>
    <row r="261" spans="1:8" x14ac:dyDescent="0.25">
      <c r="A261" s="89"/>
      <c r="B261" s="89"/>
      <c r="C261" s="89"/>
      <c r="D261" s="89"/>
      <c r="E261" s="89"/>
      <c r="F261" s="89"/>
      <c r="G261" s="89"/>
      <c r="H261" s="89"/>
    </row>
    <row r="262" spans="1:8" x14ac:dyDescent="0.25">
      <c r="A262" s="89"/>
      <c r="B262" s="89"/>
      <c r="C262" s="89"/>
      <c r="D262" s="89"/>
      <c r="E262" s="89"/>
      <c r="F262" s="89"/>
      <c r="G262" s="89"/>
      <c r="H262" s="89"/>
    </row>
    <row r="263" spans="1:8" x14ac:dyDescent="0.25">
      <c r="A263" s="89"/>
      <c r="B263" s="89"/>
      <c r="C263" s="89"/>
      <c r="D263" s="89"/>
      <c r="E263" s="89"/>
      <c r="F263" s="89"/>
      <c r="G263" s="89"/>
      <c r="H263" s="89"/>
    </row>
    <row r="264" spans="1:8" x14ac:dyDescent="0.25">
      <c r="A264" s="89"/>
      <c r="B264" s="89"/>
      <c r="C264" s="89"/>
      <c r="D264" s="89"/>
      <c r="E264" s="89"/>
      <c r="F264" s="89"/>
      <c r="G264" s="89"/>
      <c r="H264" s="89"/>
    </row>
    <row r="265" spans="1:8" x14ac:dyDescent="0.25">
      <c r="A265" s="89"/>
      <c r="B265" s="89"/>
      <c r="C265" s="89"/>
      <c r="D265" s="89"/>
      <c r="E265" s="89"/>
      <c r="F265" s="89"/>
      <c r="G265" s="89"/>
      <c r="H265" s="89"/>
    </row>
    <row r="266" spans="1:8" x14ac:dyDescent="0.25">
      <c r="A266" s="89"/>
      <c r="B266" s="89"/>
      <c r="C266" s="89"/>
      <c r="D266" s="89"/>
      <c r="E266" s="89"/>
      <c r="F266" s="89"/>
      <c r="G266" s="89"/>
      <c r="H266" s="89"/>
    </row>
    <row r="267" spans="1:8" x14ac:dyDescent="0.25">
      <c r="A267" s="89"/>
      <c r="B267" s="89"/>
      <c r="C267" s="89"/>
      <c r="D267" s="89"/>
      <c r="E267" s="89"/>
      <c r="F267" s="89"/>
      <c r="G267" s="89"/>
      <c r="H267" s="89"/>
    </row>
    <row r="268" spans="1:8" x14ac:dyDescent="0.25">
      <c r="A268" s="89"/>
      <c r="B268" s="89"/>
      <c r="C268" s="89"/>
      <c r="D268" s="89"/>
      <c r="E268" s="89"/>
      <c r="F268" s="89"/>
      <c r="G268" s="89"/>
      <c r="H268" s="89"/>
    </row>
    <row r="269" spans="1:8" x14ac:dyDescent="0.25">
      <c r="A269" s="89"/>
      <c r="B269" s="89"/>
      <c r="C269" s="89"/>
      <c r="D269" s="89"/>
      <c r="E269" s="89"/>
      <c r="F269" s="89"/>
      <c r="G269" s="89"/>
      <c r="H269" s="89"/>
    </row>
    <row r="270" spans="1:8" x14ac:dyDescent="0.25">
      <c r="A270" s="89"/>
      <c r="B270" s="89"/>
      <c r="C270" s="89"/>
      <c r="D270" s="89"/>
      <c r="E270" s="89"/>
      <c r="F270" s="89"/>
      <c r="G270" s="89"/>
      <c r="H270" s="89"/>
    </row>
    <row r="271" spans="1:8" x14ac:dyDescent="0.25">
      <c r="A271" s="89"/>
      <c r="B271" s="89"/>
      <c r="C271" s="89"/>
      <c r="D271" s="89"/>
      <c r="E271" s="89"/>
      <c r="F271" s="89"/>
      <c r="G271" s="89"/>
      <c r="H271" s="89"/>
    </row>
    <row r="272" spans="1:8" x14ac:dyDescent="0.25">
      <c r="A272" s="89"/>
      <c r="B272" s="89"/>
      <c r="C272" s="89"/>
      <c r="D272" s="89"/>
      <c r="E272" s="89"/>
      <c r="F272" s="89"/>
      <c r="G272" s="89"/>
      <c r="H272" s="89"/>
    </row>
    <row r="273" spans="1:8" x14ac:dyDescent="0.25">
      <c r="A273" s="89"/>
      <c r="B273" s="89"/>
      <c r="C273" s="89"/>
      <c r="D273" s="89"/>
      <c r="E273" s="89"/>
      <c r="F273" s="89"/>
      <c r="G273" s="89"/>
      <c r="H273" s="89"/>
    </row>
    <row r="274" spans="1:8" x14ac:dyDescent="0.25">
      <c r="A274" s="89"/>
      <c r="B274" s="89"/>
      <c r="C274" s="89"/>
      <c r="D274" s="89"/>
      <c r="E274" s="89"/>
      <c r="F274" s="89"/>
      <c r="G274" s="89"/>
      <c r="H274" s="89"/>
    </row>
    <row r="275" spans="1:8" x14ac:dyDescent="0.25">
      <c r="A275" s="89"/>
      <c r="B275" s="89"/>
      <c r="C275" s="89"/>
      <c r="D275" s="89"/>
      <c r="E275" s="89"/>
      <c r="F275" s="89"/>
      <c r="G275" s="89"/>
      <c r="H275" s="89"/>
    </row>
    <row r="276" spans="1:8" x14ac:dyDescent="0.25">
      <c r="A276" s="89"/>
      <c r="B276" s="89"/>
      <c r="C276" s="89"/>
      <c r="D276" s="89"/>
      <c r="E276" s="89"/>
      <c r="F276" s="89"/>
      <c r="G276" s="89"/>
      <c r="H276" s="89"/>
    </row>
    <row r="277" spans="1:8" x14ac:dyDescent="0.25">
      <c r="A277" s="89"/>
      <c r="B277" s="89"/>
      <c r="C277" s="89"/>
      <c r="D277" s="89"/>
      <c r="E277" s="89"/>
      <c r="F277" s="89"/>
      <c r="G277" s="89"/>
      <c r="H277" s="89"/>
    </row>
    <row r="278" spans="1:8" x14ac:dyDescent="0.25">
      <c r="A278" s="89"/>
      <c r="B278" s="89"/>
      <c r="C278" s="89"/>
      <c r="D278" s="89"/>
      <c r="E278" s="89"/>
      <c r="F278" s="89"/>
      <c r="G278" s="89"/>
      <c r="H278" s="89"/>
    </row>
    <row r="279" spans="1:8" x14ac:dyDescent="0.25">
      <c r="A279" s="89"/>
      <c r="B279" s="89"/>
      <c r="C279" s="89"/>
      <c r="D279" s="89"/>
      <c r="E279" s="89"/>
      <c r="F279" s="89"/>
      <c r="G279" s="89"/>
      <c r="H279" s="89"/>
    </row>
    <row r="280" spans="1:8" x14ac:dyDescent="0.25">
      <c r="A280" s="89"/>
      <c r="B280" s="89"/>
      <c r="C280" s="89"/>
      <c r="D280" s="89"/>
      <c r="E280" s="89"/>
      <c r="F280" s="89"/>
      <c r="G280" s="89"/>
      <c r="H280" s="89"/>
    </row>
    <row r="281" spans="1:8" x14ac:dyDescent="0.25">
      <c r="A281" s="89"/>
      <c r="B281" s="89"/>
      <c r="C281" s="89"/>
      <c r="D281" s="89"/>
      <c r="E281" s="89"/>
      <c r="F281" s="89"/>
      <c r="G281" s="89"/>
      <c r="H281" s="89"/>
    </row>
    <row r="282" spans="1:8" x14ac:dyDescent="0.25">
      <c r="A282" s="89"/>
      <c r="B282" s="89"/>
      <c r="C282" s="89"/>
      <c r="D282" s="89"/>
      <c r="E282" s="89"/>
      <c r="F282" s="89"/>
      <c r="G282" s="89"/>
      <c r="H282" s="89"/>
    </row>
    <row r="283" spans="1:8" x14ac:dyDescent="0.25">
      <c r="A283" s="89"/>
      <c r="B283" s="89"/>
      <c r="C283" s="89"/>
      <c r="D283" s="89"/>
      <c r="E283" s="89"/>
      <c r="F283" s="89"/>
      <c r="G283" s="89"/>
      <c r="H283" s="89"/>
    </row>
    <row r="284" spans="1:8" x14ac:dyDescent="0.25">
      <c r="A284" s="89"/>
      <c r="B284" s="89"/>
      <c r="C284" s="89"/>
      <c r="D284" s="89"/>
      <c r="E284" s="89"/>
      <c r="F284" s="89"/>
      <c r="G284" s="89"/>
      <c r="H284" s="89"/>
    </row>
    <row r="285" spans="1:8" x14ac:dyDescent="0.25">
      <c r="A285" s="89"/>
      <c r="B285" s="89"/>
      <c r="C285" s="89"/>
      <c r="D285" s="89"/>
      <c r="E285" s="89"/>
      <c r="F285" s="89"/>
      <c r="G285" s="89"/>
      <c r="H285" s="89"/>
    </row>
    <row r="286" spans="1:8" x14ac:dyDescent="0.25">
      <c r="A286" s="89"/>
      <c r="B286" s="89"/>
      <c r="C286" s="89"/>
      <c r="D286" s="89"/>
      <c r="E286" s="89"/>
      <c r="F286" s="89"/>
      <c r="G286" s="89"/>
      <c r="H286" s="89"/>
    </row>
    <row r="287" spans="1:8" x14ac:dyDescent="0.25">
      <c r="A287" s="89"/>
      <c r="B287" s="89"/>
      <c r="C287" s="89"/>
      <c r="D287" s="89"/>
      <c r="E287" s="89"/>
      <c r="F287" s="89"/>
      <c r="G287" s="89"/>
      <c r="H287" s="89"/>
    </row>
    <row r="288" spans="1:8" x14ac:dyDescent="0.25">
      <c r="A288" s="89"/>
      <c r="B288" s="89"/>
      <c r="C288" s="89"/>
      <c r="D288" s="89"/>
      <c r="E288" s="89"/>
      <c r="F288" s="89"/>
      <c r="G288" s="89"/>
      <c r="H288" s="89"/>
    </row>
  </sheetData>
  <mergeCells count="19">
    <mergeCell ref="B85:C85"/>
    <mergeCell ref="A1:H1"/>
    <mergeCell ref="A4:H4"/>
    <mergeCell ref="A3:H3"/>
    <mergeCell ref="A81:G81"/>
    <mergeCell ref="C6:H6"/>
    <mergeCell ref="C7:H7"/>
    <mergeCell ref="C8:H8"/>
    <mergeCell ref="C9:H9"/>
    <mergeCell ref="A15:A16"/>
    <mergeCell ref="B15:B16"/>
    <mergeCell ref="D15:D16"/>
    <mergeCell ref="G15:G16"/>
    <mergeCell ref="H15:H16"/>
    <mergeCell ref="C15:C16"/>
    <mergeCell ref="E15:E16"/>
    <mergeCell ref="F15:F16"/>
    <mergeCell ref="A12:C12"/>
    <mergeCell ref="A13:C13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1" fitToHeight="0" orientation="portrait" blackAndWhite="1" r:id="rId1"/>
  <headerFooter>
    <oddFooter>&amp;R&amp;"Times New Roman,Regular"&amp;10&amp;P. lpp. no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79"/>
  <sheetViews>
    <sheetView showZeros="0" topLeftCell="A43" zoomScale="90" zoomScaleNormal="90" workbookViewId="0">
      <selection activeCell="E15" sqref="E15:E16"/>
    </sheetView>
  </sheetViews>
  <sheetFormatPr defaultColWidth="9.140625" defaultRowHeight="15" outlineLevelRow="1" x14ac:dyDescent="0.25"/>
  <cols>
    <col min="1" max="2" width="8.7109375" style="88" customWidth="1"/>
    <col min="3" max="3" width="44.140625" style="88" customWidth="1"/>
    <col min="4" max="4" width="13.28515625" style="88" customWidth="1"/>
    <col min="5" max="5" width="27.5703125" style="88" customWidth="1"/>
    <col min="6" max="7" width="9.7109375" style="88" customWidth="1"/>
    <col min="8" max="8" width="16" style="203" customWidth="1"/>
    <col min="9" max="9" width="20.28515625" style="88" customWidth="1"/>
    <col min="10" max="16384" width="9.140625" style="88"/>
  </cols>
  <sheetData>
    <row r="1" spans="1:9" ht="20.25" x14ac:dyDescent="0.3">
      <c r="A1" s="581" t="str">
        <f>"Lokālā tāme Nr. "&amp;KOPS2!B39</f>
        <v>Lokālā tāme Nr. 2-5</v>
      </c>
      <c r="B1" s="581"/>
      <c r="C1" s="581"/>
      <c r="D1" s="581"/>
      <c r="E1" s="581"/>
      <c r="F1" s="581"/>
      <c r="G1" s="581"/>
      <c r="H1" s="581"/>
      <c r="I1" s="581"/>
    </row>
    <row r="3" spans="1:9" ht="20.25" x14ac:dyDescent="0.3">
      <c r="A3" s="582" t="str">
        <f>KOPS2!C39</f>
        <v>Ūdensapgāde un kanalizācija</v>
      </c>
      <c r="B3" s="582"/>
      <c r="C3" s="582"/>
      <c r="D3" s="582"/>
      <c r="E3" s="583"/>
      <c r="F3" s="582"/>
      <c r="G3" s="582"/>
      <c r="H3" s="582"/>
      <c r="I3" s="582"/>
    </row>
    <row r="4" spans="1:9" x14ac:dyDescent="0.25">
      <c r="A4" s="584" t="s">
        <v>0</v>
      </c>
      <c r="B4" s="584"/>
      <c r="C4" s="584"/>
      <c r="D4" s="584"/>
      <c r="E4" s="584"/>
      <c r="F4" s="584"/>
      <c r="G4" s="584"/>
      <c r="H4" s="584"/>
      <c r="I4" s="584"/>
    </row>
    <row r="5" spans="1:9" x14ac:dyDescent="0.25">
      <c r="A5" s="89"/>
      <c r="B5" s="89"/>
      <c r="C5" s="89"/>
      <c r="D5" s="89"/>
      <c r="E5" s="89"/>
      <c r="F5" s="89"/>
      <c r="G5" s="89"/>
      <c r="I5" s="89"/>
    </row>
    <row r="6" spans="1:9" x14ac:dyDescent="0.25">
      <c r="A6" s="89" t="s">
        <v>1</v>
      </c>
      <c r="B6" s="89"/>
      <c r="C6" s="578" t="str">
        <f>KOPS2!C12</f>
        <v>Jauna skolas ēka Ādažos II.kārta</v>
      </c>
      <c r="D6" s="578"/>
      <c r="E6" s="579"/>
      <c r="F6" s="578"/>
      <c r="G6" s="578"/>
      <c r="H6" s="578"/>
      <c r="I6" s="578"/>
    </row>
    <row r="7" spans="1:9" x14ac:dyDescent="0.25">
      <c r="A7" s="89" t="s">
        <v>2</v>
      </c>
      <c r="B7" s="89"/>
      <c r="C7" s="578" t="str">
        <f>KOPS2!C13</f>
        <v>Jauna skolas ēka Ādažos</v>
      </c>
      <c r="D7" s="578"/>
      <c r="E7" s="579"/>
      <c r="F7" s="578"/>
      <c r="G7" s="578"/>
      <c r="H7" s="578"/>
      <c r="I7" s="578"/>
    </row>
    <row r="8" spans="1:9" x14ac:dyDescent="0.25">
      <c r="A8" s="89" t="s">
        <v>3</v>
      </c>
      <c r="B8" s="89"/>
      <c r="C8" s="578" t="str">
        <f>KOPS2!C14</f>
        <v>Attekas iela 16, Ādaži, Ādažu novads</v>
      </c>
      <c r="D8" s="578"/>
      <c r="E8" s="579"/>
      <c r="F8" s="578"/>
      <c r="G8" s="578"/>
      <c r="H8" s="578"/>
      <c r="I8" s="578"/>
    </row>
    <row r="9" spans="1:9" x14ac:dyDescent="0.25">
      <c r="A9" s="89" t="s">
        <v>4</v>
      </c>
      <c r="B9" s="89"/>
      <c r="C9" s="578" t="str">
        <f>KOPS2!C15</f>
        <v>16-26</v>
      </c>
      <c r="D9" s="578"/>
      <c r="E9" s="579"/>
      <c r="F9" s="578"/>
      <c r="G9" s="578"/>
      <c r="H9" s="578"/>
      <c r="I9" s="578"/>
    </row>
    <row r="10" spans="1:9" x14ac:dyDescent="0.25">
      <c r="A10" s="89"/>
      <c r="B10" s="89"/>
      <c r="C10" s="89"/>
      <c r="D10" s="89"/>
      <c r="E10" s="89"/>
      <c r="F10" s="89"/>
      <c r="G10" s="89"/>
    </row>
    <row r="11" spans="1:9" x14ac:dyDescent="0.25">
      <c r="A11" s="89" t="s">
        <v>289</v>
      </c>
      <c r="B11" s="89"/>
      <c r="C11" s="89"/>
      <c r="D11" s="89"/>
      <c r="E11" s="89"/>
      <c r="F11" s="89"/>
      <c r="G11" s="89"/>
    </row>
    <row r="12" spans="1:9" x14ac:dyDescent="0.25">
      <c r="A12" s="577" t="s">
        <v>477</v>
      </c>
      <c r="B12" s="577"/>
      <c r="C12" s="577"/>
      <c r="D12" s="89"/>
      <c r="E12" s="89"/>
      <c r="F12" s="89"/>
      <c r="G12" s="89"/>
      <c r="I12" s="89"/>
    </row>
    <row r="13" spans="1:9" x14ac:dyDescent="0.25">
      <c r="A13" s="577" t="str">
        <f>KOPS2!F21</f>
        <v>Tāme sastādīta 2017.gada 29. septembrī</v>
      </c>
      <c r="B13" s="577"/>
      <c r="C13" s="577"/>
      <c r="D13" s="89"/>
      <c r="E13" s="89"/>
      <c r="F13" s="89"/>
      <c r="G13" s="89"/>
    </row>
    <row r="15" spans="1:9" ht="15" customHeight="1" x14ac:dyDescent="0.25">
      <c r="A15" s="588" t="s">
        <v>5</v>
      </c>
      <c r="B15" s="588" t="s">
        <v>6</v>
      </c>
      <c r="C15" s="607" t="s">
        <v>396</v>
      </c>
      <c r="D15" s="608"/>
      <c r="E15" s="590" t="s">
        <v>484</v>
      </c>
      <c r="F15" s="606" t="s">
        <v>7</v>
      </c>
      <c r="G15" s="556" t="s">
        <v>8</v>
      </c>
      <c r="H15" s="556" t="s">
        <v>475</v>
      </c>
      <c r="I15" s="556" t="s">
        <v>476</v>
      </c>
    </row>
    <row r="16" spans="1:9" x14ac:dyDescent="0.25">
      <c r="A16" s="588"/>
      <c r="B16" s="588"/>
      <c r="C16" s="609"/>
      <c r="D16" s="610"/>
      <c r="E16" s="576"/>
      <c r="F16" s="606"/>
      <c r="G16" s="557"/>
      <c r="H16" s="557"/>
      <c r="I16" s="557"/>
    </row>
    <row r="17" spans="1:11" ht="15.75" thickBot="1" x14ac:dyDescent="0.3">
      <c r="A17" s="91">
        <v>1</v>
      </c>
      <c r="B17" s="91">
        <v>2</v>
      </c>
      <c r="C17" s="596" t="s">
        <v>60</v>
      </c>
      <c r="D17" s="597"/>
      <c r="E17" s="422"/>
      <c r="F17" s="91" t="s">
        <v>61</v>
      </c>
      <c r="G17" s="93">
        <v>5</v>
      </c>
      <c r="H17" s="93">
        <v>6</v>
      </c>
      <c r="I17" s="93">
        <v>7</v>
      </c>
    </row>
    <row r="18" spans="1:11" ht="15.75" thickTop="1" x14ac:dyDescent="0.25">
      <c r="A18" s="184"/>
      <c r="B18" s="175"/>
      <c r="C18" s="602" t="s">
        <v>146</v>
      </c>
      <c r="D18" s="603"/>
      <c r="E18" s="447"/>
      <c r="F18" s="204"/>
      <c r="G18" s="187"/>
      <c r="H18" s="205"/>
      <c r="I18" s="188"/>
      <c r="J18" s="174"/>
      <c r="K18" s="174"/>
    </row>
    <row r="19" spans="1:11" x14ac:dyDescent="0.25">
      <c r="A19" s="184"/>
      <c r="B19" s="175"/>
      <c r="C19" s="598" t="s">
        <v>77</v>
      </c>
      <c r="D19" s="604"/>
      <c r="E19" s="448"/>
      <c r="F19" s="206"/>
      <c r="G19" s="187"/>
      <c r="H19" s="205"/>
      <c r="I19" s="188"/>
      <c r="J19" s="174"/>
      <c r="K19" s="174"/>
    </row>
    <row r="20" spans="1:11" ht="25.5" x14ac:dyDescent="0.25">
      <c r="A20" s="184">
        <v>1</v>
      </c>
      <c r="B20" s="113" t="s">
        <v>416</v>
      </c>
      <c r="C20" s="207" t="s">
        <v>236</v>
      </c>
      <c r="D20" s="208" t="s">
        <v>237</v>
      </c>
      <c r="E20" s="308" t="s">
        <v>483</v>
      </c>
      <c r="F20" s="209" t="s">
        <v>65</v>
      </c>
      <c r="G20" s="187">
        <v>46</v>
      </c>
      <c r="H20" s="210"/>
      <c r="I20" s="188"/>
      <c r="J20" s="174"/>
      <c r="K20" s="174"/>
    </row>
    <row r="21" spans="1:11" ht="25.5" x14ac:dyDescent="0.25">
      <c r="A21" s="184">
        <f t="shared" ref="A21:A30" si="0">A20+1</f>
        <v>2</v>
      </c>
      <c r="B21" s="113" t="s">
        <v>416</v>
      </c>
      <c r="C21" s="207" t="s">
        <v>236</v>
      </c>
      <c r="D21" s="208" t="s">
        <v>238</v>
      </c>
      <c r="E21" s="308" t="s">
        <v>483</v>
      </c>
      <c r="F21" s="209" t="s">
        <v>65</v>
      </c>
      <c r="G21" s="187">
        <v>32</v>
      </c>
      <c r="H21" s="210"/>
      <c r="I21" s="188"/>
      <c r="J21" s="174"/>
      <c r="K21" s="174"/>
    </row>
    <row r="22" spans="1:11" ht="25.5" x14ac:dyDescent="0.25">
      <c r="A22" s="184">
        <f t="shared" si="0"/>
        <v>3</v>
      </c>
      <c r="B22" s="113" t="s">
        <v>416</v>
      </c>
      <c r="C22" s="207" t="s">
        <v>236</v>
      </c>
      <c r="D22" s="208" t="s">
        <v>239</v>
      </c>
      <c r="E22" s="308" t="s">
        <v>483</v>
      </c>
      <c r="F22" s="209" t="s">
        <v>65</v>
      </c>
      <c r="G22" s="187">
        <v>15</v>
      </c>
      <c r="H22" s="210"/>
      <c r="I22" s="188"/>
      <c r="J22" s="174"/>
      <c r="K22" s="174"/>
    </row>
    <row r="23" spans="1:11" x14ac:dyDescent="0.25">
      <c r="A23" s="184">
        <f t="shared" si="0"/>
        <v>4</v>
      </c>
      <c r="B23" s="113" t="s">
        <v>416</v>
      </c>
      <c r="C23" s="207" t="s">
        <v>78</v>
      </c>
      <c r="D23" s="208" t="s">
        <v>79</v>
      </c>
      <c r="E23" s="308" t="s">
        <v>483</v>
      </c>
      <c r="F23" s="209" t="s">
        <v>455</v>
      </c>
      <c r="G23" s="190">
        <v>24</v>
      </c>
      <c r="H23" s="210"/>
      <c r="I23" s="188"/>
      <c r="J23" s="174"/>
      <c r="K23" s="174"/>
    </row>
    <row r="24" spans="1:11" x14ac:dyDescent="0.25">
      <c r="A24" s="184">
        <f t="shared" si="0"/>
        <v>5</v>
      </c>
      <c r="B24" s="113" t="s">
        <v>416</v>
      </c>
      <c r="C24" s="207" t="s">
        <v>80</v>
      </c>
      <c r="D24" s="208" t="s">
        <v>79</v>
      </c>
      <c r="E24" s="308" t="s">
        <v>483</v>
      </c>
      <c r="F24" s="209" t="s">
        <v>455</v>
      </c>
      <c r="G24" s="190">
        <v>3</v>
      </c>
      <c r="H24" s="210"/>
      <c r="I24" s="188"/>
      <c r="J24" s="174"/>
      <c r="K24" s="174"/>
    </row>
    <row r="25" spans="1:11" x14ac:dyDescent="0.25">
      <c r="A25" s="184">
        <f t="shared" si="0"/>
        <v>6</v>
      </c>
      <c r="B25" s="113" t="s">
        <v>416</v>
      </c>
      <c r="C25" s="207" t="s">
        <v>80</v>
      </c>
      <c r="D25" s="208" t="s">
        <v>75</v>
      </c>
      <c r="E25" s="308" t="s">
        <v>483</v>
      </c>
      <c r="F25" s="209" t="s">
        <v>455</v>
      </c>
      <c r="G25" s="190">
        <v>2</v>
      </c>
      <c r="H25" s="210"/>
      <c r="I25" s="188"/>
      <c r="J25" s="174"/>
      <c r="K25" s="174"/>
    </row>
    <row r="26" spans="1:11" ht="25.5" x14ac:dyDescent="0.25">
      <c r="A26" s="184">
        <f t="shared" si="0"/>
        <v>7</v>
      </c>
      <c r="B26" s="113" t="s">
        <v>416</v>
      </c>
      <c r="C26" s="207" t="s">
        <v>240</v>
      </c>
      <c r="D26" s="208"/>
      <c r="E26" s="308" t="s">
        <v>483</v>
      </c>
      <c r="F26" s="209" t="s">
        <v>65</v>
      </c>
      <c r="G26" s="187">
        <v>93</v>
      </c>
      <c r="H26" s="210"/>
      <c r="I26" s="188"/>
      <c r="J26" s="174"/>
      <c r="K26" s="174"/>
    </row>
    <row r="27" spans="1:11" x14ac:dyDescent="0.25">
      <c r="A27" s="184">
        <f t="shared" si="0"/>
        <v>8</v>
      </c>
      <c r="B27" s="113" t="s">
        <v>416</v>
      </c>
      <c r="C27" s="207" t="s">
        <v>250</v>
      </c>
      <c r="D27" s="208" t="s">
        <v>75</v>
      </c>
      <c r="E27" s="308" t="s">
        <v>483</v>
      </c>
      <c r="F27" s="209" t="s">
        <v>457</v>
      </c>
      <c r="G27" s="190">
        <v>1</v>
      </c>
      <c r="H27" s="211"/>
      <c r="I27" s="188"/>
      <c r="J27" s="174"/>
      <c r="K27" s="174"/>
    </row>
    <row r="28" spans="1:11" ht="25.5" x14ac:dyDescent="0.25">
      <c r="A28" s="184">
        <f t="shared" si="0"/>
        <v>9</v>
      </c>
      <c r="B28" s="113" t="s">
        <v>416</v>
      </c>
      <c r="C28" s="207" t="s">
        <v>81</v>
      </c>
      <c r="D28" s="208"/>
      <c r="E28" s="308" t="s">
        <v>483</v>
      </c>
      <c r="F28" s="209" t="s">
        <v>457</v>
      </c>
      <c r="G28" s="190">
        <v>1</v>
      </c>
      <c r="H28" s="210"/>
      <c r="I28" s="188"/>
      <c r="J28" s="174"/>
      <c r="K28" s="174"/>
    </row>
    <row r="29" spans="1:11" x14ac:dyDescent="0.25">
      <c r="A29" s="184">
        <f t="shared" si="0"/>
        <v>10</v>
      </c>
      <c r="B29" s="113" t="s">
        <v>416</v>
      </c>
      <c r="C29" s="207" t="s">
        <v>82</v>
      </c>
      <c r="D29" s="208"/>
      <c r="E29" s="308" t="s">
        <v>483</v>
      </c>
      <c r="F29" s="209" t="s">
        <v>457</v>
      </c>
      <c r="G29" s="190">
        <v>1</v>
      </c>
      <c r="H29" s="210"/>
      <c r="I29" s="188"/>
      <c r="J29" s="174"/>
      <c r="K29" s="174"/>
    </row>
    <row r="30" spans="1:11" ht="25.5" x14ac:dyDescent="0.25">
      <c r="A30" s="184">
        <f t="shared" si="0"/>
        <v>11</v>
      </c>
      <c r="B30" s="113" t="s">
        <v>416</v>
      </c>
      <c r="C30" s="207" t="s">
        <v>81</v>
      </c>
      <c r="D30" s="208"/>
      <c r="E30" s="308" t="s">
        <v>483</v>
      </c>
      <c r="F30" s="209" t="s">
        <v>457</v>
      </c>
      <c r="G30" s="190">
        <v>1</v>
      </c>
      <c r="H30" s="212"/>
      <c r="I30" s="188"/>
      <c r="J30" s="174"/>
      <c r="K30" s="174"/>
    </row>
    <row r="31" spans="1:11" x14ac:dyDescent="0.25">
      <c r="A31" s="184"/>
      <c r="B31" s="175"/>
      <c r="C31" s="598" t="s">
        <v>83</v>
      </c>
      <c r="D31" s="605"/>
      <c r="E31" s="420"/>
      <c r="F31" s="206"/>
      <c r="G31" s="187"/>
      <c r="H31" s="211"/>
      <c r="I31" s="188"/>
      <c r="J31" s="174"/>
      <c r="K31" s="174"/>
    </row>
    <row r="32" spans="1:11" ht="25.5" x14ac:dyDescent="0.25">
      <c r="A32" s="184">
        <f>A30+1</f>
        <v>12</v>
      </c>
      <c r="B32" s="113" t="s">
        <v>416</v>
      </c>
      <c r="C32" s="213" t="s">
        <v>236</v>
      </c>
      <c r="D32" s="213" t="s">
        <v>237</v>
      </c>
      <c r="E32" s="308" t="s">
        <v>483</v>
      </c>
      <c r="F32" s="206" t="s">
        <v>65</v>
      </c>
      <c r="G32" s="187">
        <v>80</v>
      </c>
      <c r="H32" s="210"/>
      <c r="I32" s="188"/>
      <c r="J32" s="174"/>
      <c r="K32" s="174"/>
    </row>
    <row r="33" spans="1:11" ht="25.5" x14ac:dyDescent="0.25">
      <c r="A33" s="184">
        <f t="shared" ref="A33:A66" si="1">A32+1</f>
        <v>13</v>
      </c>
      <c r="B33" s="113" t="s">
        <v>416</v>
      </c>
      <c r="C33" s="213" t="s">
        <v>236</v>
      </c>
      <c r="D33" s="213" t="s">
        <v>238</v>
      </c>
      <c r="E33" s="308" t="s">
        <v>483</v>
      </c>
      <c r="F33" s="206" t="s">
        <v>65</v>
      </c>
      <c r="G33" s="187">
        <v>32</v>
      </c>
      <c r="H33" s="210"/>
      <c r="I33" s="188"/>
      <c r="J33" s="174"/>
      <c r="K33" s="174"/>
    </row>
    <row r="34" spans="1:11" ht="25.5" x14ac:dyDescent="0.25">
      <c r="A34" s="184">
        <f t="shared" si="1"/>
        <v>14</v>
      </c>
      <c r="B34" s="113" t="s">
        <v>416</v>
      </c>
      <c r="C34" s="213" t="s">
        <v>236</v>
      </c>
      <c r="D34" s="213" t="s">
        <v>239</v>
      </c>
      <c r="E34" s="308" t="s">
        <v>483</v>
      </c>
      <c r="F34" s="206" t="s">
        <v>65</v>
      </c>
      <c r="G34" s="187">
        <v>15</v>
      </c>
      <c r="H34" s="210"/>
      <c r="I34" s="188"/>
      <c r="J34" s="174"/>
      <c r="K34" s="174"/>
    </row>
    <row r="35" spans="1:11" x14ac:dyDescent="0.25">
      <c r="A35" s="184">
        <f t="shared" si="1"/>
        <v>15</v>
      </c>
      <c r="B35" s="113" t="s">
        <v>416</v>
      </c>
      <c r="C35" s="213" t="s">
        <v>78</v>
      </c>
      <c r="D35" s="213" t="s">
        <v>79</v>
      </c>
      <c r="E35" s="308" t="s">
        <v>483</v>
      </c>
      <c r="F35" s="206" t="s">
        <v>455</v>
      </c>
      <c r="G35" s="190">
        <v>18</v>
      </c>
      <c r="H35" s="210"/>
      <c r="I35" s="188"/>
      <c r="J35" s="174"/>
      <c r="K35" s="174"/>
    </row>
    <row r="36" spans="1:11" x14ac:dyDescent="0.25">
      <c r="A36" s="184">
        <f t="shared" si="1"/>
        <v>16</v>
      </c>
      <c r="B36" s="113" t="s">
        <v>416</v>
      </c>
      <c r="C36" s="213" t="s">
        <v>80</v>
      </c>
      <c r="D36" s="213" t="s">
        <v>79</v>
      </c>
      <c r="E36" s="308" t="s">
        <v>483</v>
      </c>
      <c r="F36" s="206" t="s">
        <v>455</v>
      </c>
      <c r="G36" s="190">
        <v>3</v>
      </c>
      <c r="H36" s="210"/>
      <c r="I36" s="188"/>
      <c r="J36" s="174"/>
      <c r="K36" s="174"/>
    </row>
    <row r="37" spans="1:11" x14ac:dyDescent="0.25">
      <c r="A37" s="184">
        <f t="shared" si="1"/>
        <v>17</v>
      </c>
      <c r="B37" s="113" t="s">
        <v>416</v>
      </c>
      <c r="C37" s="213" t="s">
        <v>80</v>
      </c>
      <c r="D37" s="213" t="s">
        <v>75</v>
      </c>
      <c r="E37" s="308" t="s">
        <v>483</v>
      </c>
      <c r="F37" s="206" t="s">
        <v>455</v>
      </c>
      <c r="G37" s="190">
        <v>2</v>
      </c>
      <c r="H37" s="210"/>
      <c r="I37" s="188"/>
      <c r="J37" s="174"/>
      <c r="K37" s="174"/>
    </row>
    <row r="38" spans="1:11" ht="25.5" x14ac:dyDescent="0.25">
      <c r="A38" s="184">
        <f t="shared" si="1"/>
        <v>18</v>
      </c>
      <c r="B38" s="113" t="s">
        <v>416</v>
      </c>
      <c r="C38" s="213" t="s">
        <v>241</v>
      </c>
      <c r="D38" s="213" t="s">
        <v>79</v>
      </c>
      <c r="E38" s="308" t="s">
        <v>483</v>
      </c>
      <c r="F38" s="206" t="s">
        <v>455</v>
      </c>
      <c r="G38" s="190">
        <v>2</v>
      </c>
      <c r="H38" s="210"/>
      <c r="I38" s="188"/>
      <c r="J38" s="174"/>
      <c r="K38" s="174"/>
    </row>
    <row r="39" spans="1:11" ht="25.5" x14ac:dyDescent="0.25">
      <c r="A39" s="184">
        <f t="shared" si="1"/>
        <v>19</v>
      </c>
      <c r="B39" s="113" t="s">
        <v>416</v>
      </c>
      <c r="C39" s="213" t="s">
        <v>242</v>
      </c>
      <c r="D39" s="213" t="s">
        <v>79</v>
      </c>
      <c r="E39" s="308" t="s">
        <v>483</v>
      </c>
      <c r="F39" s="206" t="s">
        <v>455</v>
      </c>
      <c r="G39" s="190">
        <v>3</v>
      </c>
      <c r="H39" s="210"/>
      <c r="I39" s="188"/>
      <c r="J39" s="174"/>
      <c r="K39" s="174"/>
    </row>
    <row r="40" spans="1:11" x14ac:dyDescent="0.25">
      <c r="A40" s="184">
        <f t="shared" si="1"/>
        <v>20</v>
      </c>
      <c r="B40" s="113" t="s">
        <v>416</v>
      </c>
      <c r="C40" s="213" t="s">
        <v>250</v>
      </c>
      <c r="D40" s="213" t="s">
        <v>75</v>
      </c>
      <c r="E40" s="308" t="s">
        <v>483</v>
      </c>
      <c r="F40" s="206" t="s">
        <v>457</v>
      </c>
      <c r="G40" s="190">
        <v>1</v>
      </c>
      <c r="H40" s="211"/>
      <c r="I40" s="188"/>
      <c r="J40" s="174"/>
      <c r="K40" s="174"/>
    </row>
    <row r="41" spans="1:11" ht="51" x14ac:dyDescent="0.25">
      <c r="A41" s="184">
        <f t="shared" si="1"/>
        <v>21</v>
      </c>
      <c r="B41" s="113" t="s">
        <v>416</v>
      </c>
      <c r="C41" s="213" t="s">
        <v>243</v>
      </c>
      <c r="D41" s="213"/>
      <c r="E41" s="308" t="s">
        <v>483</v>
      </c>
      <c r="F41" s="206" t="s">
        <v>65</v>
      </c>
      <c r="G41" s="187">
        <v>127</v>
      </c>
      <c r="H41" s="210"/>
      <c r="I41" s="188"/>
      <c r="J41" s="174"/>
      <c r="K41" s="174"/>
    </row>
    <row r="42" spans="1:11" ht="25.5" x14ac:dyDescent="0.25">
      <c r="A42" s="184">
        <f t="shared" si="1"/>
        <v>22</v>
      </c>
      <c r="B42" s="113" t="s">
        <v>416</v>
      </c>
      <c r="C42" s="213" t="s">
        <v>81</v>
      </c>
      <c r="D42" s="213"/>
      <c r="E42" s="308" t="s">
        <v>483</v>
      </c>
      <c r="F42" s="206" t="s">
        <v>457</v>
      </c>
      <c r="G42" s="190">
        <v>1</v>
      </c>
      <c r="H42" s="210"/>
      <c r="I42" s="188"/>
      <c r="J42" s="174"/>
      <c r="K42" s="174"/>
    </row>
    <row r="43" spans="1:11" x14ac:dyDescent="0.25">
      <c r="A43" s="184">
        <f t="shared" si="1"/>
        <v>23</v>
      </c>
      <c r="B43" s="113" t="s">
        <v>416</v>
      </c>
      <c r="C43" s="213" t="s">
        <v>82</v>
      </c>
      <c r="D43" s="213"/>
      <c r="E43" s="213"/>
      <c r="F43" s="206" t="s">
        <v>457</v>
      </c>
      <c r="G43" s="190">
        <v>1</v>
      </c>
      <c r="H43" s="210"/>
      <c r="I43" s="188"/>
      <c r="J43" s="174"/>
      <c r="K43" s="174"/>
    </row>
    <row r="44" spans="1:11" x14ac:dyDescent="0.25">
      <c r="A44" s="184"/>
      <c r="B44" s="175"/>
      <c r="C44" s="600"/>
      <c r="D44" s="601"/>
      <c r="E44" s="449"/>
      <c r="F44" s="206"/>
      <c r="G44" s="187"/>
      <c r="H44" s="211"/>
      <c r="I44" s="188"/>
      <c r="J44" s="174"/>
      <c r="K44" s="174"/>
    </row>
    <row r="45" spans="1:11" x14ac:dyDescent="0.25">
      <c r="A45" s="184"/>
      <c r="B45" s="175"/>
      <c r="C45" s="598" t="s">
        <v>84</v>
      </c>
      <c r="D45" s="599"/>
      <c r="E45" s="450"/>
      <c r="F45" s="206"/>
      <c r="G45" s="187"/>
      <c r="H45" s="211"/>
      <c r="I45" s="188"/>
      <c r="J45" s="174"/>
      <c r="K45" s="174"/>
    </row>
    <row r="46" spans="1:11" x14ac:dyDescent="0.25">
      <c r="A46" s="184"/>
      <c r="B46" s="175"/>
      <c r="C46" s="600"/>
      <c r="D46" s="601"/>
      <c r="E46" s="449"/>
      <c r="F46" s="206"/>
      <c r="G46" s="187"/>
      <c r="H46" s="211"/>
      <c r="I46" s="188"/>
      <c r="J46" s="174"/>
      <c r="K46" s="174"/>
    </row>
    <row r="47" spans="1:11" ht="18" customHeight="1" x14ac:dyDescent="0.25">
      <c r="A47" s="184">
        <f>1+A43</f>
        <v>24</v>
      </c>
      <c r="B47" s="113" t="s">
        <v>417</v>
      </c>
      <c r="C47" s="213" t="s">
        <v>85</v>
      </c>
      <c r="D47" s="213" t="s">
        <v>244</v>
      </c>
      <c r="E47" s="308" t="s">
        <v>483</v>
      </c>
      <c r="F47" s="206" t="s">
        <v>65</v>
      </c>
      <c r="G47" s="187">
        <v>30</v>
      </c>
      <c r="H47" s="210"/>
      <c r="I47" s="188"/>
      <c r="J47" s="174"/>
      <c r="K47" s="174"/>
    </row>
    <row r="48" spans="1:11" ht="22.5" customHeight="1" x14ac:dyDescent="0.25">
      <c r="A48" s="184">
        <f t="shared" si="1"/>
        <v>25</v>
      </c>
      <c r="B48" s="113" t="s">
        <v>417</v>
      </c>
      <c r="C48" s="213" t="s">
        <v>85</v>
      </c>
      <c r="D48" s="213" t="s">
        <v>245</v>
      </c>
      <c r="E48" s="308" t="s">
        <v>483</v>
      </c>
      <c r="F48" s="206" t="s">
        <v>65</v>
      </c>
      <c r="G48" s="187">
        <v>60</v>
      </c>
      <c r="H48" s="210"/>
      <c r="I48" s="188"/>
      <c r="J48" s="174"/>
      <c r="K48" s="174"/>
    </row>
    <row r="49" spans="1:11" ht="23.25" customHeight="1" x14ac:dyDescent="0.25">
      <c r="A49" s="184">
        <f t="shared" si="1"/>
        <v>26</v>
      </c>
      <c r="B49" s="113" t="s">
        <v>417</v>
      </c>
      <c r="C49" s="213" t="s">
        <v>85</v>
      </c>
      <c r="D49" s="213" t="s">
        <v>76</v>
      </c>
      <c r="E49" s="308" t="s">
        <v>483</v>
      </c>
      <c r="F49" s="206" t="s">
        <v>65</v>
      </c>
      <c r="G49" s="187">
        <v>18</v>
      </c>
      <c r="H49" s="210"/>
      <c r="I49" s="188"/>
      <c r="J49" s="174"/>
      <c r="K49" s="174"/>
    </row>
    <row r="50" spans="1:11" x14ac:dyDescent="0.25">
      <c r="A50" s="184">
        <f t="shared" si="1"/>
        <v>27</v>
      </c>
      <c r="B50" s="113" t="s">
        <v>417</v>
      </c>
      <c r="C50" s="213" t="s">
        <v>246</v>
      </c>
      <c r="D50" s="213" t="s">
        <v>76</v>
      </c>
      <c r="E50" s="308" t="s">
        <v>483</v>
      </c>
      <c r="F50" s="206" t="s">
        <v>455</v>
      </c>
      <c r="G50" s="190">
        <v>1</v>
      </c>
      <c r="H50" s="210"/>
      <c r="I50" s="188"/>
      <c r="J50" s="174"/>
      <c r="K50" s="174"/>
    </row>
    <row r="51" spans="1:11" x14ac:dyDescent="0.25">
      <c r="A51" s="184">
        <f t="shared" si="1"/>
        <v>28</v>
      </c>
      <c r="B51" s="113" t="s">
        <v>417</v>
      </c>
      <c r="C51" s="213" t="s">
        <v>247</v>
      </c>
      <c r="D51" s="213" t="s">
        <v>244</v>
      </c>
      <c r="E51" s="308" t="s">
        <v>483</v>
      </c>
      <c r="F51" s="206" t="s">
        <v>455</v>
      </c>
      <c r="G51" s="190">
        <v>2</v>
      </c>
      <c r="H51" s="210"/>
      <c r="I51" s="188"/>
      <c r="J51" s="174"/>
      <c r="K51" s="174"/>
    </row>
    <row r="52" spans="1:11" ht="25.5" x14ac:dyDescent="0.25">
      <c r="A52" s="184">
        <f t="shared" si="1"/>
        <v>29</v>
      </c>
      <c r="B52" s="113" t="s">
        <v>417</v>
      </c>
      <c r="C52" s="213" t="s">
        <v>86</v>
      </c>
      <c r="D52" s="213" t="s">
        <v>245</v>
      </c>
      <c r="E52" s="308" t="s">
        <v>483</v>
      </c>
      <c r="F52" s="206" t="s">
        <v>455</v>
      </c>
      <c r="G52" s="190">
        <v>4</v>
      </c>
      <c r="H52" s="210"/>
      <c r="I52" s="188"/>
      <c r="J52" s="174"/>
      <c r="K52" s="174"/>
    </row>
    <row r="53" spans="1:11" ht="25.5" x14ac:dyDescent="0.25">
      <c r="A53" s="184">
        <f t="shared" si="1"/>
        <v>30</v>
      </c>
      <c r="B53" s="113" t="s">
        <v>417</v>
      </c>
      <c r="C53" s="213" t="s">
        <v>87</v>
      </c>
      <c r="D53" s="213" t="s">
        <v>244</v>
      </c>
      <c r="E53" s="308" t="s">
        <v>483</v>
      </c>
      <c r="F53" s="206" t="s">
        <v>455</v>
      </c>
      <c r="G53" s="190">
        <v>1</v>
      </c>
      <c r="H53" s="210"/>
      <c r="I53" s="188"/>
      <c r="J53" s="174"/>
      <c r="K53" s="174"/>
    </row>
    <row r="54" spans="1:11" ht="25.5" x14ac:dyDescent="0.25">
      <c r="A54" s="184">
        <f t="shared" si="1"/>
        <v>31</v>
      </c>
      <c r="B54" s="113" t="s">
        <v>417</v>
      </c>
      <c r="C54" s="213" t="s">
        <v>87</v>
      </c>
      <c r="D54" s="213" t="s">
        <v>245</v>
      </c>
      <c r="E54" s="308" t="s">
        <v>483</v>
      </c>
      <c r="F54" s="206" t="s">
        <v>455</v>
      </c>
      <c r="G54" s="190">
        <v>2</v>
      </c>
      <c r="H54" s="210"/>
      <c r="I54" s="188"/>
      <c r="J54" s="174"/>
      <c r="K54" s="174"/>
    </row>
    <row r="55" spans="1:11" ht="25.5" x14ac:dyDescent="0.25">
      <c r="A55" s="184">
        <f t="shared" si="1"/>
        <v>32</v>
      </c>
      <c r="B55" s="113" t="s">
        <v>417</v>
      </c>
      <c r="C55" s="213" t="s">
        <v>248</v>
      </c>
      <c r="D55" s="213" t="s">
        <v>245</v>
      </c>
      <c r="E55" s="308" t="s">
        <v>483</v>
      </c>
      <c r="F55" s="206" t="s">
        <v>457</v>
      </c>
      <c r="G55" s="190">
        <v>1</v>
      </c>
      <c r="H55" s="210"/>
      <c r="I55" s="188"/>
      <c r="J55" s="174"/>
      <c r="K55" s="174"/>
    </row>
    <row r="56" spans="1:11" x14ac:dyDescent="0.25">
      <c r="A56" s="184">
        <f t="shared" si="1"/>
        <v>33</v>
      </c>
      <c r="B56" s="113" t="s">
        <v>417</v>
      </c>
      <c r="C56" s="213" t="s">
        <v>82</v>
      </c>
      <c r="D56" s="213"/>
      <c r="E56" s="308" t="s">
        <v>483</v>
      </c>
      <c r="F56" s="206" t="s">
        <v>457</v>
      </c>
      <c r="G56" s="190">
        <v>1</v>
      </c>
      <c r="H56" s="210"/>
      <c r="I56" s="188"/>
      <c r="J56" s="174"/>
      <c r="K56" s="174"/>
    </row>
    <row r="57" spans="1:11" x14ac:dyDescent="0.25">
      <c r="A57" s="184"/>
      <c r="B57" s="113"/>
      <c r="C57" s="600"/>
      <c r="D57" s="601"/>
      <c r="E57" s="449"/>
      <c r="F57" s="206"/>
      <c r="G57" s="190"/>
      <c r="H57" s="211"/>
      <c r="I57" s="188"/>
      <c r="J57" s="174"/>
      <c r="K57" s="174"/>
    </row>
    <row r="58" spans="1:11" x14ac:dyDescent="0.25">
      <c r="A58" s="184"/>
      <c r="B58" s="175"/>
      <c r="C58" s="598" t="s">
        <v>88</v>
      </c>
      <c r="D58" s="599"/>
      <c r="E58" s="450"/>
      <c r="F58" s="206"/>
      <c r="G58" s="190"/>
      <c r="H58" s="211"/>
      <c r="I58" s="188"/>
      <c r="J58" s="174"/>
      <c r="K58" s="174"/>
    </row>
    <row r="59" spans="1:11" x14ac:dyDescent="0.25">
      <c r="A59" s="184"/>
      <c r="B59" s="175"/>
      <c r="C59" s="600"/>
      <c r="D59" s="601"/>
      <c r="E59" s="449"/>
      <c r="F59" s="206"/>
      <c r="G59" s="190"/>
      <c r="H59" s="211"/>
      <c r="I59" s="188"/>
      <c r="J59" s="174"/>
      <c r="K59" s="174"/>
    </row>
    <row r="60" spans="1:11" ht="25.5" x14ac:dyDescent="0.25">
      <c r="A60" s="184">
        <f>1+A56</f>
        <v>34</v>
      </c>
      <c r="B60" s="113" t="s">
        <v>417</v>
      </c>
      <c r="C60" s="213" t="s">
        <v>89</v>
      </c>
      <c r="D60" s="213"/>
      <c r="E60" s="308" t="s">
        <v>483</v>
      </c>
      <c r="F60" s="206" t="s">
        <v>457</v>
      </c>
      <c r="G60" s="190">
        <v>6</v>
      </c>
      <c r="H60" s="210"/>
      <c r="I60" s="188"/>
      <c r="J60" s="174"/>
      <c r="K60" s="174"/>
    </row>
    <row r="61" spans="1:11" x14ac:dyDescent="0.25">
      <c r="A61" s="184">
        <f t="shared" si="1"/>
        <v>35</v>
      </c>
      <c r="B61" s="113" t="s">
        <v>417</v>
      </c>
      <c r="C61" s="213" t="s">
        <v>90</v>
      </c>
      <c r="D61" s="213"/>
      <c r="E61" s="308" t="s">
        <v>483</v>
      </c>
      <c r="F61" s="206" t="s">
        <v>457</v>
      </c>
      <c r="G61" s="190">
        <v>7</v>
      </c>
      <c r="H61" s="210"/>
      <c r="I61" s="188"/>
      <c r="J61" s="174"/>
      <c r="K61" s="174"/>
    </row>
    <row r="62" spans="1:11" ht="25.5" x14ac:dyDescent="0.25">
      <c r="A62" s="184">
        <f t="shared" si="1"/>
        <v>36</v>
      </c>
      <c r="B62" s="113" t="s">
        <v>417</v>
      </c>
      <c r="C62" s="213" t="s">
        <v>91</v>
      </c>
      <c r="D62" s="213"/>
      <c r="E62" s="308" t="s">
        <v>483</v>
      </c>
      <c r="F62" s="206" t="s">
        <v>457</v>
      </c>
      <c r="G62" s="190">
        <v>10</v>
      </c>
      <c r="H62" s="210"/>
      <c r="I62" s="188"/>
      <c r="J62" s="174"/>
      <c r="K62" s="174"/>
    </row>
    <row r="63" spans="1:11" x14ac:dyDescent="0.25">
      <c r="A63" s="184">
        <f t="shared" si="1"/>
        <v>37</v>
      </c>
      <c r="B63" s="113" t="s">
        <v>417</v>
      </c>
      <c r="C63" s="213" t="s">
        <v>92</v>
      </c>
      <c r="D63" s="213"/>
      <c r="E63" s="308" t="s">
        <v>483</v>
      </c>
      <c r="F63" s="206" t="s">
        <v>457</v>
      </c>
      <c r="G63" s="190">
        <v>7</v>
      </c>
      <c r="H63" s="210"/>
      <c r="I63" s="188"/>
      <c r="J63" s="174"/>
      <c r="K63" s="174"/>
    </row>
    <row r="64" spans="1:11" ht="25.5" x14ac:dyDescent="0.25">
      <c r="A64" s="184">
        <f t="shared" si="1"/>
        <v>38</v>
      </c>
      <c r="B64" s="113" t="s">
        <v>417</v>
      </c>
      <c r="C64" s="213" t="s">
        <v>93</v>
      </c>
      <c r="D64" s="213"/>
      <c r="E64" s="308" t="s">
        <v>483</v>
      </c>
      <c r="F64" s="206" t="s">
        <v>457</v>
      </c>
      <c r="G64" s="190">
        <v>10</v>
      </c>
      <c r="H64" s="210"/>
      <c r="I64" s="188"/>
      <c r="J64" s="174"/>
      <c r="K64" s="174"/>
    </row>
    <row r="65" spans="1:11" x14ac:dyDescent="0.25">
      <c r="A65" s="184">
        <f t="shared" si="1"/>
        <v>39</v>
      </c>
      <c r="B65" s="113" t="s">
        <v>417</v>
      </c>
      <c r="C65" s="213" t="s">
        <v>249</v>
      </c>
      <c r="D65" s="213"/>
      <c r="E65" s="308" t="s">
        <v>483</v>
      </c>
      <c r="F65" s="206" t="s">
        <v>457</v>
      </c>
      <c r="G65" s="190">
        <v>1</v>
      </c>
      <c r="H65" s="211"/>
      <c r="I65" s="188"/>
      <c r="J65" s="174"/>
      <c r="K65" s="174"/>
    </row>
    <row r="66" spans="1:11" x14ac:dyDescent="0.25">
      <c r="A66" s="184">
        <f t="shared" si="1"/>
        <v>40</v>
      </c>
      <c r="B66" s="113" t="s">
        <v>417</v>
      </c>
      <c r="C66" s="213" t="s">
        <v>251</v>
      </c>
      <c r="D66" s="213"/>
      <c r="E66" s="308" t="s">
        <v>483</v>
      </c>
      <c r="F66" s="206" t="s">
        <v>457</v>
      </c>
      <c r="G66" s="190">
        <v>1</v>
      </c>
      <c r="H66" s="210"/>
      <c r="I66" s="188"/>
      <c r="J66" s="174"/>
      <c r="K66" s="174"/>
    </row>
    <row r="67" spans="1:11" ht="15.75" thickBot="1" x14ac:dyDescent="0.3">
      <c r="A67" s="141"/>
      <c r="B67" s="175"/>
      <c r="C67" s="189"/>
      <c r="D67" s="189"/>
      <c r="E67" s="189"/>
      <c r="F67" s="186"/>
      <c r="G67" s="214"/>
      <c r="H67" s="146"/>
      <c r="I67" s="146"/>
    </row>
    <row r="68" spans="1:11" ht="15.75" thickTop="1" x14ac:dyDescent="0.25">
      <c r="A68" s="147"/>
      <c r="B68" s="147"/>
      <c r="C68" s="148"/>
      <c r="D68" s="148"/>
      <c r="E68" s="148"/>
      <c r="F68" s="149"/>
      <c r="G68" s="150"/>
      <c r="H68" s="151"/>
      <c r="I68" s="151"/>
    </row>
    <row r="69" spans="1:11" x14ac:dyDescent="0.25">
      <c r="A69" s="595" t="s">
        <v>9</v>
      </c>
      <c r="B69" s="593"/>
      <c r="C69" s="593"/>
      <c r="D69" s="593"/>
      <c r="E69" s="593"/>
      <c r="F69" s="593"/>
      <c r="G69" s="593"/>
      <c r="H69" s="593"/>
      <c r="I69" s="152">
        <f>SUM(I18:I68)</f>
        <v>0</v>
      </c>
    </row>
    <row r="70" spans="1:11" ht="15" customHeight="1" outlineLevel="1" x14ac:dyDescent="0.25">
      <c r="A70" s="89"/>
      <c r="B70" s="89"/>
      <c r="C70" s="89"/>
      <c r="D70" s="89"/>
      <c r="E70" s="89"/>
      <c r="F70" s="89"/>
      <c r="G70" s="89"/>
      <c r="I70" s="89"/>
    </row>
    <row r="71" spans="1:11" ht="15" customHeight="1" outlineLevel="1" x14ac:dyDescent="0.25">
      <c r="F71" s="215"/>
      <c r="G71" s="89"/>
      <c r="I71" s="155"/>
    </row>
    <row r="72" spans="1:11" outlineLevel="1" x14ac:dyDescent="0.25">
      <c r="A72" s="88" t="str">
        <f>"Sastādīja: "&amp;KOPS2!$B$59</f>
        <v>Sastādīja: _________________ Olga  Jasāne /29.09.2017./</v>
      </c>
      <c r="D72" s="157"/>
      <c r="E72" s="418"/>
      <c r="F72" s="89"/>
      <c r="G72" s="159"/>
    </row>
    <row r="73" spans="1:11" outlineLevel="1" x14ac:dyDescent="0.25">
      <c r="B73" s="580" t="s">
        <v>13</v>
      </c>
      <c r="C73" s="580"/>
      <c r="D73" s="89"/>
      <c r="E73" s="89"/>
      <c r="F73" s="89"/>
      <c r="G73" s="161"/>
      <c r="I73" s="181"/>
    </row>
    <row r="74" spans="1:11" outlineLevel="1" x14ac:dyDescent="0.25">
      <c r="A74" s="89"/>
      <c r="B74" s="162"/>
      <c r="C74" s="160"/>
      <c r="D74" s="89"/>
      <c r="E74" s="89"/>
      <c r="F74" s="89"/>
      <c r="H74" s="88"/>
      <c r="I74" s="181"/>
    </row>
    <row r="75" spans="1:11" outlineLevel="1" x14ac:dyDescent="0.25">
      <c r="A75" s="157" t="str">
        <f>"Pārbaudīja: "&amp;KOPS2!$F$59</f>
        <v>Pārbaudīja: _________________ Aleksejs Providenko /29.09.2017./</v>
      </c>
      <c r="B75" s="158"/>
      <c r="C75" s="159"/>
      <c r="D75" s="159"/>
      <c r="E75" s="159"/>
      <c r="F75" s="159"/>
      <c r="H75" s="88"/>
    </row>
    <row r="76" spans="1:11" outlineLevel="1" x14ac:dyDescent="0.25">
      <c r="A76" s="89"/>
      <c r="B76" s="160" t="s">
        <v>13</v>
      </c>
      <c r="C76" s="161"/>
      <c r="D76" s="161"/>
      <c r="E76" s="416"/>
      <c r="F76" s="161"/>
      <c r="H76" s="88"/>
    </row>
    <row r="77" spans="1:11" outlineLevel="1" x14ac:dyDescent="0.25">
      <c r="A77" s="89" t="str">
        <f>"Sertifikāta Nr.: "&amp;KOPS2!$F$61</f>
        <v>Sertifikāta Nr.: 5-00770</v>
      </c>
      <c r="B77" s="90"/>
      <c r="D77" s="89"/>
      <c r="E77" s="89"/>
      <c r="H77" s="88"/>
    </row>
    <row r="78" spans="1:11" outlineLevel="1" x14ac:dyDescent="0.25">
      <c r="A78" s="89"/>
      <c r="B78" s="162"/>
      <c r="C78" s="160"/>
      <c r="D78" s="89"/>
      <c r="E78" s="89"/>
      <c r="F78" s="89"/>
      <c r="H78" s="89"/>
    </row>
    <row r="79" spans="1:11" x14ac:dyDescent="0.25">
      <c r="A79" s="89"/>
      <c r="B79" s="89"/>
      <c r="C79" s="89"/>
      <c r="D79" s="89"/>
      <c r="E79" s="89"/>
      <c r="F79" s="89"/>
      <c r="G79" s="89"/>
      <c r="I79" s="89"/>
    </row>
    <row r="80" spans="1:11" x14ac:dyDescent="0.25">
      <c r="A80" s="89"/>
      <c r="B80" s="89"/>
      <c r="D80" s="89"/>
      <c r="E80" s="89"/>
      <c r="F80" s="89"/>
      <c r="G80" s="89"/>
      <c r="I80" s="89"/>
    </row>
    <row r="81" spans="1:9" x14ac:dyDescent="0.25">
      <c r="A81" s="89"/>
      <c r="B81" s="89"/>
      <c r="D81" s="89"/>
      <c r="E81" s="89"/>
      <c r="F81" s="89"/>
      <c r="G81" s="89"/>
      <c r="I81" s="89"/>
    </row>
    <row r="82" spans="1:9" x14ac:dyDescent="0.25">
      <c r="A82" s="89"/>
      <c r="B82" s="89"/>
      <c r="D82" s="89"/>
      <c r="E82" s="89"/>
      <c r="F82" s="89"/>
      <c r="G82" s="89"/>
      <c r="I82" s="89"/>
    </row>
    <row r="83" spans="1:9" x14ac:dyDescent="0.25">
      <c r="A83" s="89"/>
      <c r="B83" s="89"/>
      <c r="D83" s="89"/>
      <c r="E83" s="89"/>
      <c r="F83" s="89"/>
      <c r="G83" s="89"/>
      <c r="I83" s="89"/>
    </row>
    <row r="84" spans="1:9" x14ac:dyDescent="0.25">
      <c r="A84" s="89"/>
      <c r="B84" s="89"/>
      <c r="C84" s="89"/>
      <c r="D84" s="89"/>
      <c r="E84" s="89"/>
      <c r="F84" s="89"/>
      <c r="G84" s="89"/>
      <c r="I84" s="89"/>
    </row>
    <row r="85" spans="1:9" x14ac:dyDescent="0.25">
      <c r="A85" s="89"/>
      <c r="B85" s="89"/>
      <c r="C85" s="89"/>
      <c r="D85" s="89"/>
      <c r="E85" s="89"/>
      <c r="F85" s="89"/>
      <c r="G85" s="89"/>
      <c r="I85" s="89"/>
    </row>
    <row r="86" spans="1:9" x14ac:dyDescent="0.25">
      <c r="A86" s="89"/>
      <c r="B86" s="89"/>
      <c r="C86" s="89"/>
      <c r="D86" s="89"/>
      <c r="E86" s="89"/>
      <c r="F86" s="89"/>
      <c r="G86" s="89"/>
      <c r="I86" s="89"/>
    </row>
    <row r="87" spans="1:9" x14ac:dyDescent="0.25">
      <c r="A87" s="89"/>
      <c r="B87" s="89"/>
      <c r="C87" s="89"/>
      <c r="D87" s="89"/>
      <c r="E87" s="89"/>
      <c r="F87" s="89"/>
      <c r="G87" s="89"/>
      <c r="I87" s="89"/>
    </row>
    <row r="88" spans="1:9" x14ac:dyDescent="0.25">
      <c r="A88" s="89"/>
      <c r="B88" s="89"/>
      <c r="C88" s="89"/>
      <c r="D88" s="89"/>
      <c r="E88" s="89"/>
      <c r="F88" s="89"/>
      <c r="G88" s="89"/>
      <c r="I88" s="89"/>
    </row>
    <row r="89" spans="1:9" x14ac:dyDescent="0.25">
      <c r="A89" s="89"/>
      <c r="B89" s="89"/>
      <c r="C89" s="89"/>
      <c r="D89" s="89"/>
      <c r="E89" s="89"/>
      <c r="F89" s="89"/>
      <c r="G89" s="89"/>
      <c r="I89" s="89"/>
    </row>
    <row r="90" spans="1:9" x14ac:dyDescent="0.25">
      <c r="A90" s="89"/>
      <c r="B90" s="89"/>
      <c r="C90" s="89"/>
      <c r="D90" s="89"/>
      <c r="E90" s="89"/>
      <c r="F90" s="89"/>
      <c r="G90" s="89"/>
      <c r="I90" s="89"/>
    </row>
    <row r="91" spans="1:9" x14ac:dyDescent="0.25">
      <c r="A91" s="89"/>
      <c r="B91" s="89"/>
      <c r="C91" s="89"/>
      <c r="D91" s="89"/>
      <c r="E91" s="89"/>
      <c r="F91" s="89"/>
      <c r="G91" s="89"/>
      <c r="I91" s="89"/>
    </row>
    <row r="92" spans="1:9" x14ac:dyDescent="0.25">
      <c r="A92" s="89"/>
      <c r="B92" s="89"/>
      <c r="C92" s="89"/>
      <c r="D92" s="89"/>
      <c r="E92" s="89"/>
      <c r="F92" s="89"/>
      <c r="G92" s="89"/>
      <c r="I92" s="89"/>
    </row>
    <row r="93" spans="1:9" x14ac:dyDescent="0.25">
      <c r="A93" s="89"/>
      <c r="B93" s="89"/>
      <c r="C93" s="89"/>
      <c r="D93" s="89"/>
      <c r="E93" s="89"/>
      <c r="F93" s="89"/>
      <c r="G93" s="89"/>
      <c r="I93" s="89"/>
    </row>
    <row r="94" spans="1:9" x14ac:dyDescent="0.25">
      <c r="A94" s="89"/>
      <c r="B94" s="89"/>
      <c r="C94" s="89"/>
      <c r="D94" s="89"/>
      <c r="E94" s="89"/>
      <c r="F94" s="89"/>
      <c r="G94" s="89"/>
      <c r="I94" s="89"/>
    </row>
    <row r="95" spans="1:9" x14ac:dyDescent="0.25">
      <c r="A95" s="89"/>
      <c r="B95" s="89"/>
      <c r="C95" s="89"/>
      <c r="D95" s="89"/>
      <c r="E95" s="89"/>
      <c r="F95" s="89"/>
      <c r="G95" s="89"/>
      <c r="I95" s="89"/>
    </row>
    <row r="96" spans="1:9" x14ac:dyDescent="0.25">
      <c r="A96" s="89"/>
      <c r="B96" s="89"/>
      <c r="C96" s="89"/>
      <c r="D96" s="89"/>
      <c r="E96" s="89"/>
      <c r="F96" s="89"/>
      <c r="G96" s="89"/>
      <c r="I96" s="89"/>
    </row>
    <row r="97" spans="1:9" x14ac:dyDescent="0.25">
      <c r="A97" s="89"/>
      <c r="B97" s="89"/>
      <c r="C97" s="89"/>
      <c r="D97" s="89"/>
      <c r="E97" s="89"/>
      <c r="F97" s="89"/>
      <c r="G97" s="89"/>
      <c r="I97" s="89"/>
    </row>
    <row r="98" spans="1:9" x14ac:dyDescent="0.25">
      <c r="A98" s="89"/>
      <c r="B98" s="89"/>
      <c r="C98" s="89"/>
      <c r="D98" s="89"/>
      <c r="E98" s="89"/>
      <c r="F98" s="89"/>
      <c r="G98" s="89"/>
      <c r="I98" s="89"/>
    </row>
    <row r="99" spans="1:9" x14ac:dyDescent="0.25">
      <c r="A99" s="89"/>
      <c r="B99" s="89"/>
      <c r="C99" s="89"/>
      <c r="D99" s="89"/>
      <c r="E99" s="89"/>
      <c r="F99" s="89"/>
      <c r="G99" s="89"/>
      <c r="I99" s="89"/>
    </row>
    <row r="100" spans="1:9" x14ac:dyDescent="0.25">
      <c r="A100" s="89"/>
      <c r="B100" s="89"/>
      <c r="C100" s="89"/>
      <c r="D100" s="89"/>
      <c r="E100" s="89"/>
      <c r="F100" s="89"/>
      <c r="G100" s="89"/>
      <c r="I100" s="89"/>
    </row>
    <row r="101" spans="1:9" x14ac:dyDescent="0.25">
      <c r="A101" s="89"/>
      <c r="B101" s="89"/>
      <c r="C101" s="89"/>
      <c r="D101" s="89"/>
      <c r="E101" s="89"/>
      <c r="F101" s="89"/>
      <c r="G101" s="89"/>
      <c r="I101" s="89"/>
    </row>
    <row r="102" spans="1:9" x14ac:dyDescent="0.25">
      <c r="A102" s="89"/>
      <c r="B102" s="89"/>
      <c r="C102" s="89"/>
      <c r="D102" s="89"/>
      <c r="E102" s="89"/>
      <c r="F102" s="89"/>
      <c r="G102" s="89"/>
      <c r="I102" s="89"/>
    </row>
    <row r="103" spans="1:9" x14ac:dyDescent="0.25">
      <c r="A103" s="89"/>
      <c r="B103" s="89"/>
      <c r="C103" s="89"/>
      <c r="D103" s="89"/>
      <c r="E103" s="89"/>
      <c r="F103" s="89"/>
      <c r="G103" s="89"/>
      <c r="I103" s="89"/>
    </row>
    <row r="104" spans="1:9" x14ac:dyDescent="0.25">
      <c r="A104" s="89"/>
      <c r="B104" s="89"/>
      <c r="C104" s="89"/>
      <c r="D104" s="89"/>
      <c r="E104" s="89"/>
      <c r="F104" s="89"/>
      <c r="G104" s="89"/>
      <c r="I104" s="89"/>
    </row>
    <row r="105" spans="1:9" x14ac:dyDescent="0.25">
      <c r="A105" s="89"/>
      <c r="B105" s="89"/>
      <c r="C105" s="89"/>
      <c r="D105" s="89"/>
      <c r="E105" s="89"/>
      <c r="F105" s="89"/>
      <c r="G105" s="89"/>
      <c r="I105" s="89"/>
    </row>
    <row r="106" spans="1:9" x14ac:dyDescent="0.25">
      <c r="A106" s="89"/>
      <c r="B106" s="89"/>
      <c r="C106" s="89"/>
      <c r="D106" s="89"/>
      <c r="E106" s="89"/>
      <c r="F106" s="89"/>
      <c r="G106" s="89"/>
      <c r="I106" s="89"/>
    </row>
    <row r="107" spans="1:9" x14ac:dyDescent="0.25">
      <c r="A107" s="89"/>
      <c r="B107" s="89"/>
      <c r="C107" s="89"/>
      <c r="D107" s="89"/>
      <c r="E107" s="89"/>
      <c r="F107" s="89"/>
      <c r="G107" s="89"/>
      <c r="I107" s="89"/>
    </row>
    <row r="108" spans="1:9" x14ac:dyDescent="0.25">
      <c r="A108" s="89"/>
      <c r="B108" s="89"/>
      <c r="C108" s="89"/>
      <c r="D108" s="89"/>
      <c r="E108" s="89"/>
      <c r="F108" s="89"/>
      <c r="G108" s="89"/>
      <c r="I108" s="89"/>
    </row>
    <row r="109" spans="1:9" x14ac:dyDescent="0.25">
      <c r="A109" s="89"/>
      <c r="B109" s="89"/>
      <c r="C109" s="89"/>
      <c r="D109" s="89"/>
      <c r="E109" s="89"/>
      <c r="F109" s="89"/>
      <c r="G109" s="89"/>
      <c r="I109" s="89"/>
    </row>
    <row r="110" spans="1:9" x14ac:dyDescent="0.25">
      <c r="A110" s="89"/>
      <c r="B110" s="89"/>
      <c r="C110" s="89"/>
      <c r="D110" s="89"/>
      <c r="E110" s="89"/>
      <c r="F110" s="89"/>
      <c r="G110" s="89"/>
      <c r="I110" s="89"/>
    </row>
    <row r="111" spans="1:9" x14ac:dyDescent="0.25">
      <c r="A111" s="89"/>
      <c r="B111" s="89"/>
      <c r="C111" s="89"/>
      <c r="D111" s="89"/>
      <c r="E111" s="89"/>
      <c r="F111" s="89"/>
      <c r="G111" s="89"/>
      <c r="I111" s="89"/>
    </row>
    <row r="112" spans="1:9" x14ac:dyDescent="0.25">
      <c r="A112" s="89"/>
      <c r="B112" s="89"/>
      <c r="C112" s="89"/>
      <c r="D112" s="89"/>
      <c r="E112" s="89"/>
      <c r="F112" s="89"/>
      <c r="G112" s="89"/>
      <c r="I112" s="89"/>
    </row>
    <row r="113" spans="1:9" x14ac:dyDescent="0.25">
      <c r="A113" s="89"/>
      <c r="B113" s="89"/>
      <c r="C113" s="89"/>
      <c r="D113" s="89"/>
      <c r="E113" s="89"/>
      <c r="F113" s="89"/>
      <c r="G113" s="89"/>
      <c r="I113" s="89"/>
    </row>
    <row r="114" spans="1:9" x14ac:dyDescent="0.25">
      <c r="A114" s="89"/>
      <c r="B114" s="89"/>
      <c r="C114" s="89"/>
      <c r="D114" s="89"/>
      <c r="E114" s="89"/>
      <c r="F114" s="89"/>
      <c r="G114" s="89"/>
      <c r="I114" s="89"/>
    </row>
    <row r="115" spans="1:9" x14ac:dyDescent="0.25">
      <c r="A115" s="89"/>
      <c r="B115" s="89"/>
      <c r="C115" s="89"/>
      <c r="D115" s="89"/>
      <c r="E115" s="89"/>
      <c r="F115" s="89"/>
      <c r="G115" s="89"/>
      <c r="I115" s="89"/>
    </row>
    <row r="116" spans="1:9" x14ac:dyDescent="0.25">
      <c r="A116" s="89"/>
      <c r="B116" s="89"/>
      <c r="C116" s="89"/>
      <c r="D116" s="89"/>
      <c r="E116" s="89"/>
      <c r="F116" s="89"/>
      <c r="G116" s="89"/>
      <c r="I116" s="89"/>
    </row>
    <row r="117" spans="1:9" x14ac:dyDescent="0.25">
      <c r="A117" s="89"/>
      <c r="B117" s="89"/>
      <c r="C117" s="89"/>
      <c r="D117" s="89"/>
      <c r="E117" s="89"/>
      <c r="F117" s="89"/>
      <c r="G117" s="89"/>
      <c r="I117" s="89"/>
    </row>
    <row r="118" spans="1:9" x14ac:dyDescent="0.25">
      <c r="A118" s="89"/>
      <c r="B118" s="89"/>
      <c r="C118" s="89"/>
      <c r="D118" s="89"/>
      <c r="E118" s="89"/>
      <c r="F118" s="89"/>
      <c r="G118" s="89"/>
      <c r="I118" s="89"/>
    </row>
    <row r="119" spans="1:9" x14ac:dyDescent="0.25">
      <c r="A119" s="89"/>
      <c r="B119" s="89"/>
      <c r="C119" s="89"/>
      <c r="D119" s="89"/>
      <c r="E119" s="89"/>
      <c r="F119" s="89"/>
      <c r="G119" s="89"/>
      <c r="I119" s="89"/>
    </row>
    <row r="120" spans="1:9" x14ac:dyDescent="0.25">
      <c r="A120" s="89"/>
      <c r="B120" s="89"/>
      <c r="C120" s="89"/>
      <c r="D120" s="89"/>
      <c r="E120" s="89"/>
      <c r="F120" s="89"/>
      <c r="G120" s="89"/>
      <c r="I120" s="89"/>
    </row>
    <row r="121" spans="1:9" x14ac:dyDescent="0.25">
      <c r="A121" s="89"/>
      <c r="B121" s="89"/>
      <c r="C121" s="89"/>
      <c r="D121" s="89"/>
      <c r="E121" s="89"/>
      <c r="F121" s="89"/>
      <c r="G121" s="89"/>
      <c r="I121" s="89"/>
    </row>
    <row r="122" spans="1:9" x14ac:dyDescent="0.25">
      <c r="A122" s="89"/>
      <c r="B122" s="89"/>
      <c r="C122" s="89"/>
      <c r="D122" s="89"/>
      <c r="E122" s="89"/>
      <c r="F122" s="89"/>
      <c r="G122" s="89"/>
      <c r="I122" s="89"/>
    </row>
    <row r="123" spans="1:9" x14ac:dyDescent="0.25">
      <c r="A123" s="89"/>
      <c r="B123" s="89"/>
      <c r="C123" s="89"/>
      <c r="D123" s="89"/>
      <c r="E123" s="89"/>
      <c r="F123" s="89"/>
      <c r="G123" s="89"/>
      <c r="I123" s="89"/>
    </row>
    <row r="124" spans="1:9" x14ac:dyDescent="0.25">
      <c r="A124" s="89"/>
      <c r="B124" s="89"/>
      <c r="C124" s="89"/>
      <c r="D124" s="89"/>
      <c r="E124" s="89"/>
      <c r="F124" s="89"/>
      <c r="G124" s="89"/>
      <c r="I124" s="89"/>
    </row>
    <row r="125" spans="1:9" x14ac:dyDescent="0.25">
      <c r="A125" s="89"/>
      <c r="B125" s="89"/>
      <c r="C125" s="89"/>
      <c r="D125" s="89"/>
      <c r="E125" s="89"/>
      <c r="F125" s="89"/>
      <c r="G125" s="89"/>
      <c r="I125" s="89"/>
    </row>
    <row r="126" spans="1:9" x14ac:dyDescent="0.25">
      <c r="A126" s="89"/>
      <c r="B126" s="89"/>
      <c r="C126" s="89"/>
      <c r="D126" s="89"/>
      <c r="E126" s="89"/>
      <c r="F126" s="89"/>
      <c r="G126" s="89"/>
      <c r="I126" s="89"/>
    </row>
    <row r="127" spans="1:9" x14ac:dyDescent="0.25">
      <c r="A127" s="89"/>
      <c r="B127" s="89"/>
      <c r="C127" s="89"/>
      <c r="D127" s="89"/>
      <c r="E127" s="89"/>
      <c r="F127" s="89"/>
      <c r="G127" s="89"/>
      <c r="I127" s="89"/>
    </row>
    <row r="128" spans="1:9" x14ac:dyDescent="0.25">
      <c r="A128" s="89"/>
      <c r="B128" s="89"/>
      <c r="C128" s="89"/>
      <c r="D128" s="89"/>
      <c r="E128" s="89"/>
      <c r="F128" s="89"/>
      <c r="G128" s="89"/>
      <c r="I128" s="89"/>
    </row>
    <row r="129" spans="1:9" x14ac:dyDescent="0.25">
      <c r="A129" s="89"/>
      <c r="B129" s="89"/>
      <c r="C129" s="89"/>
      <c r="D129" s="89"/>
      <c r="E129" s="89"/>
      <c r="F129" s="89"/>
      <c r="G129" s="89"/>
      <c r="I129" s="89"/>
    </row>
    <row r="130" spans="1:9" x14ac:dyDescent="0.25">
      <c r="A130" s="89"/>
      <c r="B130" s="89"/>
      <c r="C130" s="89"/>
      <c r="D130" s="89"/>
      <c r="E130" s="89"/>
      <c r="F130" s="89"/>
      <c r="G130" s="89"/>
      <c r="I130" s="89"/>
    </row>
    <row r="131" spans="1:9" x14ac:dyDescent="0.25">
      <c r="A131" s="89"/>
      <c r="B131" s="89"/>
      <c r="C131" s="89"/>
      <c r="D131" s="89"/>
      <c r="E131" s="89"/>
      <c r="F131" s="89"/>
      <c r="G131" s="89"/>
      <c r="I131" s="89"/>
    </row>
    <row r="132" spans="1:9" x14ac:dyDescent="0.25">
      <c r="A132" s="89"/>
      <c r="B132" s="89"/>
      <c r="C132" s="89"/>
      <c r="D132" s="89"/>
      <c r="E132" s="89"/>
      <c r="F132" s="89"/>
      <c r="G132" s="89"/>
      <c r="I132" s="89"/>
    </row>
    <row r="133" spans="1:9" x14ac:dyDescent="0.25">
      <c r="A133" s="89"/>
      <c r="B133" s="89"/>
      <c r="C133" s="89"/>
      <c r="D133" s="89"/>
      <c r="E133" s="89"/>
      <c r="F133" s="89"/>
      <c r="G133" s="89"/>
      <c r="I133" s="89"/>
    </row>
    <row r="134" spans="1:9" x14ac:dyDescent="0.25">
      <c r="A134" s="89"/>
      <c r="B134" s="89"/>
      <c r="C134" s="89"/>
      <c r="D134" s="89"/>
      <c r="E134" s="89"/>
      <c r="F134" s="89"/>
      <c r="G134" s="89"/>
      <c r="I134" s="89"/>
    </row>
    <row r="135" spans="1:9" x14ac:dyDescent="0.25">
      <c r="A135" s="89"/>
      <c r="B135" s="89"/>
      <c r="C135" s="89"/>
      <c r="D135" s="89"/>
      <c r="E135" s="89"/>
      <c r="F135" s="89"/>
      <c r="G135" s="89"/>
      <c r="I135" s="89"/>
    </row>
    <row r="136" spans="1:9" x14ac:dyDescent="0.25">
      <c r="A136" s="89"/>
      <c r="B136" s="89"/>
      <c r="C136" s="89"/>
      <c r="D136" s="89"/>
      <c r="E136" s="89"/>
      <c r="F136" s="89"/>
      <c r="G136" s="89"/>
      <c r="I136" s="89"/>
    </row>
    <row r="137" spans="1:9" x14ac:dyDescent="0.25">
      <c r="A137" s="89"/>
      <c r="B137" s="89"/>
      <c r="C137" s="89"/>
      <c r="D137" s="89"/>
      <c r="E137" s="89"/>
      <c r="F137" s="89"/>
      <c r="G137" s="89"/>
      <c r="I137" s="89"/>
    </row>
    <row r="138" spans="1:9" x14ac:dyDescent="0.25">
      <c r="A138" s="89"/>
      <c r="B138" s="89"/>
      <c r="C138" s="89"/>
      <c r="D138" s="89"/>
      <c r="E138" s="89"/>
      <c r="F138" s="89"/>
      <c r="G138" s="89"/>
      <c r="I138" s="89"/>
    </row>
    <row r="139" spans="1:9" x14ac:dyDescent="0.25">
      <c r="A139" s="89"/>
      <c r="B139" s="89"/>
      <c r="C139" s="89"/>
      <c r="D139" s="89"/>
      <c r="E139" s="89"/>
      <c r="F139" s="89"/>
      <c r="G139" s="89"/>
      <c r="I139" s="89"/>
    </row>
    <row r="140" spans="1:9" x14ac:dyDescent="0.25">
      <c r="A140" s="89"/>
      <c r="B140" s="89"/>
      <c r="C140" s="89"/>
      <c r="D140" s="89"/>
      <c r="E140" s="89"/>
      <c r="F140" s="89"/>
      <c r="G140" s="89"/>
      <c r="I140" s="89"/>
    </row>
    <row r="141" spans="1:9" x14ac:dyDescent="0.25">
      <c r="A141" s="89"/>
      <c r="B141" s="89"/>
      <c r="C141" s="89"/>
      <c r="D141" s="89"/>
      <c r="E141" s="89"/>
      <c r="F141" s="89"/>
      <c r="G141" s="89"/>
      <c r="I141" s="89"/>
    </row>
    <row r="142" spans="1:9" x14ac:dyDescent="0.25">
      <c r="A142" s="89"/>
      <c r="B142" s="89"/>
      <c r="C142" s="89"/>
      <c r="D142" s="89"/>
      <c r="E142" s="89"/>
      <c r="F142" s="89"/>
      <c r="G142" s="89"/>
      <c r="I142" s="89"/>
    </row>
    <row r="143" spans="1:9" x14ac:dyDescent="0.25">
      <c r="A143" s="89"/>
      <c r="B143" s="89"/>
      <c r="C143" s="89"/>
      <c r="D143" s="89"/>
      <c r="E143" s="89"/>
      <c r="F143" s="89"/>
      <c r="G143" s="89"/>
      <c r="I143" s="89"/>
    </row>
    <row r="144" spans="1:9" x14ac:dyDescent="0.25">
      <c r="A144" s="89"/>
      <c r="B144" s="89"/>
      <c r="C144" s="89"/>
      <c r="D144" s="89"/>
      <c r="E144" s="89"/>
      <c r="F144" s="89"/>
      <c r="G144" s="89"/>
      <c r="I144" s="89"/>
    </row>
    <row r="145" spans="1:9" x14ac:dyDescent="0.25">
      <c r="A145" s="89"/>
      <c r="B145" s="89"/>
      <c r="C145" s="89"/>
      <c r="D145" s="89"/>
      <c r="E145" s="89"/>
      <c r="F145" s="89"/>
      <c r="G145" s="89"/>
      <c r="I145" s="89"/>
    </row>
    <row r="146" spans="1:9" x14ac:dyDescent="0.25">
      <c r="A146" s="89"/>
      <c r="B146" s="89"/>
      <c r="C146" s="89"/>
      <c r="D146" s="89"/>
      <c r="E146" s="89"/>
      <c r="F146" s="89"/>
      <c r="G146" s="89"/>
      <c r="I146" s="89"/>
    </row>
    <row r="147" spans="1:9" x14ac:dyDescent="0.25">
      <c r="A147" s="89"/>
      <c r="B147" s="89"/>
      <c r="C147" s="89"/>
      <c r="D147" s="89"/>
      <c r="E147" s="89"/>
      <c r="F147" s="89"/>
      <c r="G147" s="89"/>
      <c r="I147" s="89"/>
    </row>
    <row r="148" spans="1:9" x14ac:dyDescent="0.25">
      <c r="A148" s="89"/>
      <c r="B148" s="89"/>
      <c r="C148" s="89"/>
      <c r="D148" s="89"/>
      <c r="E148" s="89"/>
      <c r="F148" s="89"/>
      <c r="G148" s="89"/>
      <c r="I148" s="89"/>
    </row>
    <row r="149" spans="1:9" x14ac:dyDescent="0.25">
      <c r="A149" s="89"/>
      <c r="B149" s="89"/>
      <c r="C149" s="89"/>
      <c r="D149" s="89"/>
      <c r="E149" s="89"/>
      <c r="F149" s="89"/>
      <c r="G149" s="89"/>
      <c r="I149" s="89"/>
    </row>
    <row r="150" spans="1:9" x14ac:dyDescent="0.25">
      <c r="A150" s="89"/>
      <c r="B150" s="89"/>
      <c r="C150" s="89"/>
      <c r="D150" s="89"/>
      <c r="E150" s="89"/>
      <c r="F150" s="89"/>
      <c r="G150" s="89"/>
      <c r="I150" s="89"/>
    </row>
    <row r="151" spans="1:9" x14ac:dyDescent="0.25">
      <c r="A151" s="89"/>
      <c r="B151" s="89"/>
      <c r="C151" s="89"/>
      <c r="D151" s="89"/>
      <c r="E151" s="89"/>
      <c r="F151" s="89"/>
      <c r="G151" s="89"/>
      <c r="I151" s="89"/>
    </row>
    <row r="152" spans="1:9" x14ac:dyDescent="0.25">
      <c r="A152" s="89"/>
      <c r="B152" s="89"/>
      <c r="C152" s="89"/>
      <c r="D152" s="89"/>
      <c r="E152" s="89"/>
      <c r="F152" s="89"/>
      <c r="G152" s="89"/>
      <c r="I152" s="89"/>
    </row>
    <row r="153" spans="1:9" x14ac:dyDescent="0.25">
      <c r="A153" s="89"/>
      <c r="B153" s="89"/>
      <c r="C153" s="89"/>
      <c r="D153" s="89"/>
      <c r="E153" s="89"/>
      <c r="F153" s="89"/>
      <c r="G153" s="89"/>
      <c r="I153" s="89"/>
    </row>
    <row r="154" spans="1:9" x14ac:dyDescent="0.25">
      <c r="A154" s="89"/>
      <c r="B154" s="89"/>
      <c r="C154" s="89"/>
      <c r="D154" s="89"/>
      <c r="E154" s="89"/>
      <c r="F154" s="89"/>
      <c r="G154" s="89"/>
      <c r="I154" s="89"/>
    </row>
    <row r="155" spans="1:9" x14ac:dyDescent="0.25">
      <c r="A155" s="89"/>
      <c r="B155" s="89"/>
      <c r="C155" s="89"/>
      <c r="D155" s="89"/>
      <c r="E155" s="89"/>
      <c r="F155" s="89"/>
      <c r="G155" s="89"/>
      <c r="I155" s="89"/>
    </row>
    <row r="156" spans="1:9" x14ac:dyDescent="0.25">
      <c r="A156" s="89"/>
      <c r="B156" s="89"/>
      <c r="C156" s="89"/>
      <c r="D156" s="89"/>
      <c r="E156" s="89"/>
      <c r="F156" s="89"/>
      <c r="G156" s="89"/>
      <c r="I156" s="89"/>
    </row>
    <row r="157" spans="1:9" x14ac:dyDescent="0.25">
      <c r="A157" s="89"/>
      <c r="B157" s="89"/>
      <c r="C157" s="89"/>
      <c r="D157" s="89"/>
      <c r="E157" s="89"/>
      <c r="F157" s="89"/>
      <c r="G157" s="89"/>
      <c r="I157" s="89"/>
    </row>
    <row r="158" spans="1:9" x14ac:dyDescent="0.25">
      <c r="A158" s="89"/>
      <c r="B158" s="89"/>
      <c r="C158" s="89"/>
      <c r="D158" s="89"/>
      <c r="E158" s="89"/>
      <c r="F158" s="89"/>
      <c r="G158" s="89"/>
      <c r="I158" s="89"/>
    </row>
    <row r="159" spans="1:9" x14ac:dyDescent="0.25">
      <c r="A159" s="89"/>
      <c r="B159" s="89"/>
      <c r="C159" s="89"/>
      <c r="D159" s="89"/>
      <c r="E159" s="89"/>
      <c r="F159" s="89"/>
      <c r="G159" s="89"/>
      <c r="I159" s="89"/>
    </row>
    <row r="160" spans="1:9" x14ac:dyDescent="0.25">
      <c r="A160" s="89"/>
      <c r="B160" s="89"/>
      <c r="C160" s="89"/>
      <c r="D160" s="89"/>
      <c r="E160" s="89"/>
      <c r="F160" s="89"/>
      <c r="G160" s="89"/>
      <c r="I160" s="89"/>
    </row>
    <row r="161" spans="1:9" x14ac:dyDescent="0.25">
      <c r="A161" s="89"/>
      <c r="B161" s="89"/>
      <c r="C161" s="89"/>
      <c r="D161" s="89"/>
      <c r="E161" s="89"/>
      <c r="F161" s="89"/>
      <c r="G161" s="89"/>
      <c r="I161" s="89"/>
    </row>
    <row r="162" spans="1:9" x14ac:dyDescent="0.25">
      <c r="A162" s="89"/>
      <c r="B162" s="89"/>
      <c r="C162" s="89"/>
      <c r="D162" s="89"/>
      <c r="E162" s="89"/>
      <c r="F162" s="89"/>
      <c r="G162" s="89"/>
      <c r="I162" s="89"/>
    </row>
    <row r="163" spans="1:9" x14ac:dyDescent="0.25">
      <c r="A163" s="89"/>
      <c r="B163" s="89"/>
      <c r="C163" s="89"/>
      <c r="D163" s="89"/>
      <c r="E163" s="89"/>
      <c r="F163" s="89"/>
      <c r="G163" s="89"/>
      <c r="I163" s="89"/>
    </row>
    <row r="164" spans="1:9" x14ac:dyDescent="0.25">
      <c r="A164" s="89"/>
      <c r="B164" s="89"/>
      <c r="C164" s="89"/>
      <c r="D164" s="89"/>
      <c r="E164" s="89"/>
      <c r="F164" s="89"/>
      <c r="G164" s="89"/>
      <c r="I164" s="89"/>
    </row>
    <row r="165" spans="1:9" x14ac:dyDescent="0.25">
      <c r="A165" s="89"/>
      <c r="B165" s="89"/>
      <c r="C165" s="89"/>
      <c r="D165" s="89"/>
      <c r="E165" s="89"/>
      <c r="F165" s="89"/>
      <c r="G165" s="89"/>
      <c r="I165" s="89"/>
    </row>
    <row r="166" spans="1:9" x14ac:dyDescent="0.25">
      <c r="A166" s="89"/>
      <c r="B166" s="89"/>
      <c r="C166" s="89"/>
      <c r="D166" s="89"/>
      <c r="E166" s="89"/>
      <c r="F166" s="89"/>
      <c r="G166" s="89"/>
      <c r="I166" s="89"/>
    </row>
    <row r="167" spans="1:9" x14ac:dyDescent="0.25">
      <c r="A167" s="89"/>
      <c r="B167" s="89"/>
      <c r="C167" s="89"/>
      <c r="D167" s="89"/>
      <c r="E167" s="89"/>
      <c r="F167" s="89"/>
      <c r="G167" s="89"/>
      <c r="I167" s="89"/>
    </row>
    <row r="168" spans="1:9" x14ac:dyDescent="0.25">
      <c r="A168" s="89"/>
      <c r="B168" s="89"/>
      <c r="C168" s="89"/>
      <c r="D168" s="89"/>
      <c r="E168" s="89"/>
      <c r="F168" s="89"/>
      <c r="G168" s="89"/>
      <c r="I168" s="89"/>
    </row>
    <row r="169" spans="1:9" x14ac:dyDescent="0.25">
      <c r="A169" s="89"/>
      <c r="B169" s="89"/>
      <c r="C169" s="89"/>
      <c r="D169" s="89"/>
      <c r="E169" s="89"/>
      <c r="F169" s="89"/>
      <c r="G169" s="89"/>
      <c r="I169" s="89"/>
    </row>
    <row r="170" spans="1:9" x14ac:dyDescent="0.25">
      <c r="A170" s="89"/>
      <c r="B170" s="89"/>
      <c r="C170" s="89"/>
      <c r="D170" s="89"/>
      <c r="E170" s="89"/>
      <c r="F170" s="89"/>
      <c r="G170" s="89"/>
      <c r="I170" s="89"/>
    </row>
    <row r="171" spans="1:9" x14ac:dyDescent="0.25">
      <c r="A171" s="89"/>
      <c r="B171" s="89"/>
      <c r="C171" s="89"/>
      <c r="D171" s="89"/>
      <c r="E171" s="89"/>
      <c r="F171" s="89"/>
      <c r="G171" s="89"/>
      <c r="I171" s="89"/>
    </row>
    <row r="172" spans="1:9" x14ac:dyDescent="0.25">
      <c r="A172" s="89"/>
      <c r="B172" s="89"/>
      <c r="C172" s="89"/>
      <c r="D172" s="89"/>
      <c r="E172" s="89"/>
      <c r="F172" s="89"/>
      <c r="G172" s="89"/>
      <c r="I172" s="89"/>
    </row>
    <row r="173" spans="1:9" x14ac:dyDescent="0.25">
      <c r="A173" s="89"/>
      <c r="B173" s="89"/>
      <c r="C173" s="89"/>
      <c r="D173" s="89"/>
      <c r="E173" s="89"/>
      <c r="F173" s="89"/>
      <c r="G173" s="89"/>
      <c r="I173" s="89"/>
    </row>
    <row r="174" spans="1:9" x14ac:dyDescent="0.25">
      <c r="A174" s="89"/>
      <c r="B174" s="89"/>
      <c r="C174" s="89"/>
      <c r="D174" s="89"/>
      <c r="E174" s="89"/>
      <c r="F174" s="89"/>
      <c r="G174" s="89"/>
      <c r="I174" s="89"/>
    </row>
    <row r="175" spans="1:9" x14ac:dyDescent="0.25">
      <c r="A175" s="89"/>
      <c r="B175" s="89"/>
      <c r="C175" s="89"/>
      <c r="D175" s="89"/>
      <c r="E175" s="89"/>
      <c r="F175" s="89"/>
      <c r="G175" s="89"/>
      <c r="I175" s="89"/>
    </row>
    <row r="176" spans="1:9" x14ac:dyDescent="0.25">
      <c r="A176" s="89"/>
      <c r="B176" s="89"/>
      <c r="C176" s="89"/>
      <c r="D176" s="89"/>
      <c r="E176" s="89"/>
      <c r="F176" s="89"/>
      <c r="G176" s="89"/>
      <c r="I176" s="89"/>
    </row>
    <row r="177" spans="1:9" x14ac:dyDescent="0.25">
      <c r="A177" s="89"/>
      <c r="B177" s="89"/>
      <c r="C177" s="89"/>
      <c r="D177" s="89"/>
      <c r="E177" s="89"/>
      <c r="F177" s="89"/>
      <c r="G177" s="89"/>
      <c r="I177" s="89"/>
    </row>
    <row r="178" spans="1:9" x14ac:dyDescent="0.25">
      <c r="A178" s="89"/>
      <c r="B178" s="89"/>
      <c r="C178" s="89"/>
      <c r="D178" s="89"/>
      <c r="E178" s="89"/>
      <c r="F178" s="89"/>
      <c r="G178" s="89"/>
      <c r="I178" s="89"/>
    </row>
    <row r="179" spans="1:9" x14ac:dyDescent="0.25">
      <c r="A179" s="89"/>
      <c r="B179" s="89"/>
      <c r="C179" s="89"/>
      <c r="D179" s="89"/>
      <c r="E179" s="89"/>
      <c r="F179" s="89"/>
      <c r="G179" s="89"/>
      <c r="I179" s="89"/>
    </row>
    <row r="180" spans="1:9" x14ac:dyDescent="0.25">
      <c r="A180" s="89"/>
      <c r="B180" s="89"/>
      <c r="C180" s="89"/>
      <c r="D180" s="89"/>
      <c r="E180" s="89"/>
      <c r="F180" s="89"/>
      <c r="G180" s="89"/>
      <c r="I180" s="89"/>
    </row>
    <row r="181" spans="1:9" x14ac:dyDescent="0.25">
      <c r="A181" s="89"/>
      <c r="B181" s="89"/>
      <c r="C181" s="89"/>
      <c r="D181" s="89"/>
      <c r="E181" s="89"/>
      <c r="F181" s="89"/>
      <c r="G181" s="89"/>
      <c r="I181" s="89"/>
    </row>
    <row r="182" spans="1:9" x14ac:dyDescent="0.25">
      <c r="A182" s="89"/>
      <c r="B182" s="89"/>
      <c r="C182" s="89"/>
      <c r="D182" s="89"/>
      <c r="E182" s="89"/>
      <c r="F182" s="89"/>
      <c r="G182" s="89"/>
      <c r="I182" s="89"/>
    </row>
    <row r="183" spans="1:9" x14ac:dyDescent="0.25">
      <c r="A183" s="89"/>
      <c r="B183" s="89"/>
      <c r="C183" s="89"/>
      <c r="D183" s="89"/>
      <c r="E183" s="89"/>
      <c r="F183" s="89"/>
      <c r="G183" s="89"/>
      <c r="I183" s="89"/>
    </row>
    <row r="184" spans="1:9" x14ac:dyDescent="0.25">
      <c r="A184" s="89"/>
      <c r="B184" s="89"/>
      <c r="C184" s="89"/>
      <c r="D184" s="89"/>
      <c r="E184" s="89"/>
      <c r="F184" s="89"/>
      <c r="G184" s="89"/>
      <c r="I184" s="89"/>
    </row>
    <row r="185" spans="1:9" x14ac:dyDescent="0.25">
      <c r="A185" s="89"/>
      <c r="B185" s="89"/>
      <c r="C185" s="89"/>
      <c r="D185" s="89"/>
      <c r="E185" s="89"/>
      <c r="F185" s="89"/>
      <c r="G185" s="89"/>
      <c r="I185" s="89"/>
    </row>
    <row r="186" spans="1:9" x14ac:dyDescent="0.25">
      <c r="A186" s="89"/>
      <c r="B186" s="89"/>
      <c r="C186" s="89"/>
      <c r="D186" s="89"/>
      <c r="E186" s="89"/>
      <c r="F186" s="89"/>
      <c r="G186" s="89"/>
      <c r="I186" s="89"/>
    </row>
    <row r="187" spans="1:9" x14ac:dyDescent="0.25">
      <c r="A187" s="89"/>
      <c r="B187" s="89"/>
      <c r="C187" s="89"/>
      <c r="D187" s="89"/>
      <c r="E187" s="89"/>
      <c r="F187" s="89"/>
      <c r="G187" s="89"/>
      <c r="I187" s="89"/>
    </row>
    <row r="188" spans="1:9" x14ac:dyDescent="0.25">
      <c r="A188" s="89"/>
      <c r="B188" s="89"/>
      <c r="C188" s="89"/>
      <c r="D188" s="89"/>
      <c r="E188" s="89"/>
      <c r="F188" s="89"/>
      <c r="G188" s="89"/>
      <c r="I188" s="89"/>
    </row>
    <row r="189" spans="1:9" x14ac:dyDescent="0.25">
      <c r="A189" s="89"/>
      <c r="B189" s="89"/>
      <c r="C189" s="89"/>
      <c r="D189" s="89"/>
      <c r="E189" s="89"/>
      <c r="F189" s="89"/>
      <c r="G189" s="89"/>
      <c r="I189" s="89"/>
    </row>
    <row r="190" spans="1:9" x14ac:dyDescent="0.25">
      <c r="A190" s="89"/>
      <c r="B190" s="89"/>
      <c r="C190" s="89"/>
      <c r="D190" s="89"/>
      <c r="E190" s="89"/>
      <c r="F190" s="89"/>
      <c r="G190" s="89"/>
      <c r="I190" s="89"/>
    </row>
    <row r="191" spans="1:9" x14ac:dyDescent="0.25">
      <c r="A191" s="89"/>
      <c r="B191" s="89"/>
      <c r="C191" s="89"/>
      <c r="D191" s="89"/>
      <c r="E191" s="89"/>
      <c r="F191" s="89"/>
      <c r="G191" s="89"/>
      <c r="I191" s="89"/>
    </row>
    <row r="192" spans="1:9" x14ac:dyDescent="0.25">
      <c r="A192" s="89"/>
      <c r="B192" s="89"/>
      <c r="C192" s="89"/>
      <c r="D192" s="89"/>
      <c r="E192" s="89"/>
      <c r="F192" s="89"/>
      <c r="G192" s="89"/>
      <c r="I192" s="89"/>
    </row>
    <row r="193" spans="1:9" x14ac:dyDescent="0.25">
      <c r="A193" s="89"/>
      <c r="B193" s="89"/>
      <c r="C193" s="89"/>
      <c r="D193" s="89"/>
      <c r="E193" s="89"/>
      <c r="F193" s="89"/>
      <c r="G193" s="89"/>
      <c r="I193" s="89"/>
    </row>
    <row r="194" spans="1:9" x14ac:dyDescent="0.25">
      <c r="A194" s="89"/>
      <c r="B194" s="89"/>
      <c r="C194" s="89"/>
      <c r="D194" s="89"/>
      <c r="E194" s="89"/>
      <c r="F194" s="89"/>
      <c r="G194" s="89"/>
      <c r="I194" s="89"/>
    </row>
    <row r="195" spans="1:9" x14ac:dyDescent="0.25">
      <c r="A195" s="89"/>
      <c r="B195" s="89"/>
      <c r="C195" s="89"/>
      <c r="D195" s="89"/>
      <c r="E195" s="89"/>
      <c r="F195" s="89"/>
      <c r="G195" s="89"/>
      <c r="I195" s="89"/>
    </row>
    <row r="196" spans="1:9" x14ac:dyDescent="0.25">
      <c r="A196" s="89"/>
      <c r="B196" s="89"/>
      <c r="C196" s="89"/>
      <c r="D196" s="89"/>
      <c r="E196" s="89"/>
      <c r="F196" s="89"/>
      <c r="G196" s="89"/>
      <c r="I196" s="89"/>
    </row>
    <row r="197" spans="1:9" x14ac:dyDescent="0.25">
      <c r="A197" s="89"/>
      <c r="B197" s="89"/>
      <c r="C197" s="89"/>
      <c r="D197" s="89"/>
      <c r="E197" s="89"/>
      <c r="F197" s="89"/>
      <c r="G197" s="89"/>
      <c r="I197" s="89"/>
    </row>
    <row r="198" spans="1:9" x14ac:dyDescent="0.25">
      <c r="A198" s="89"/>
      <c r="B198" s="89"/>
      <c r="C198" s="89"/>
      <c r="D198" s="89"/>
      <c r="E198" s="89"/>
      <c r="F198" s="89"/>
      <c r="G198" s="89"/>
      <c r="I198" s="89"/>
    </row>
    <row r="199" spans="1:9" x14ac:dyDescent="0.25">
      <c r="A199" s="89"/>
      <c r="B199" s="89"/>
      <c r="C199" s="89"/>
      <c r="D199" s="89"/>
      <c r="E199" s="89"/>
      <c r="F199" s="89"/>
      <c r="G199" s="89"/>
      <c r="I199" s="89"/>
    </row>
    <row r="200" spans="1:9" x14ac:dyDescent="0.25">
      <c r="A200" s="89"/>
      <c r="B200" s="89"/>
      <c r="C200" s="89"/>
      <c r="D200" s="89"/>
      <c r="E200" s="89"/>
      <c r="F200" s="89"/>
      <c r="G200" s="89"/>
      <c r="I200" s="89"/>
    </row>
    <row r="201" spans="1:9" x14ac:dyDescent="0.25">
      <c r="A201" s="89"/>
      <c r="B201" s="89"/>
      <c r="C201" s="89"/>
      <c r="D201" s="89"/>
      <c r="E201" s="89"/>
      <c r="F201" s="89"/>
      <c r="G201" s="89"/>
      <c r="I201" s="89"/>
    </row>
    <row r="202" spans="1:9" x14ac:dyDescent="0.25">
      <c r="A202" s="89"/>
      <c r="B202" s="89"/>
      <c r="C202" s="89"/>
      <c r="D202" s="89"/>
      <c r="E202" s="89"/>
      <c r="F202" s="89"/>
      <c r="G202" s="89"/>
      <c r="I202" s="89"/>
    </row>
    <row r="203" spans="1:9" x14ac:dyDescent="0.25">
      <c r="A203" s="89"/>
      <c r="B203" s="89"/>
      <c r="C203" s="89"/>
      <c r="D203" s="89"/>
      <c r="E203" s="89"/>
      <c r="F203" s="89"/>
      <c r="G203" s="89"/>
      <c r="I203" s="89"/>
    </row>
    <row r="204" spans="1:9" x14ac:dyDescent="0.25">
      <c r="A204" s="89"/>
      <c r="B204" s="89"/>
      <c r="C204" s="89"/>
      <c r="D204" s="89"/>
      <c r="E204" s="89"/>
      <c r="F204" s="89"/>
      <c r="G204" s="89"/>
      <c r="I204" s="89"/>
    </row>
    <row r="205" spans="1:9" x14ac:dyDescent="0.25">
      <c r="A205" s="89"/>
      <c r="B205" s="89"/>
      <c r="C205" s="89"/>
      <c r="D205" s="89"/>
      <c r="E205" s="89"/>
      <c r="F205" s="89"/>
      <c r="G205" s="89"/>
      <c r="I205" s="89"/>
    </row>
    <row r="206" spans="1:9" x14ac:dyDescent="0.25">
      <c r="A206" s="89"/>
      <c r="B206" s="89"/>
      <c r="C206" s="89"/>
      <c r="D206" s="89"/>
      <c r="E206" s="89"/>
      <c r="F206" s="89"/>
      <c r="G206" s="89"/>
      <c r="I206" s="89"/>
    </row>
    <row r="207" spans="1:9" x14ac:dyDescent="0.25">
      <c r="A207" s="89"/>
      <c r="B207" s="89"/>
      <c r="C207" s="89"/>
      <c r="D207" s="89"/>
      <c r="E207" s="89"/>
      <c r="F207" s="89"/>
      <c r="G207" s="89"/>
      <c r="I207" s="89"/>
    </row>
    <row r="208" spans="1:9" x14ac:dyDescent="0.25">
      <c r="A208" s="89"/>
      <c r="B208" s="89"/>
      <c r="C208" s="89"/>
      <c r="D208" s="89"/>
      <c r="E208" s="89"/>
      <c r="F208" s="89"/>
      <c r="G208" s="89"/>
      <c r="I208" s="89"/>
    </row>
    <row r="209" spans="1:9" x14ac:dyDescent="0.25">
      <c r="A209" s="89"/>
      <c r="B209" s="89"/>
      <c r="C209" s="89"/>
      <c r="D209" s="89"/>
      <c r="E209" s="89"/>
      <c r="F209" s="89"/>
      <c r="G209" s="89"/>
      <c r="I209" s="89"/>
    </row>
    <row r="210" spans="1:9" x14ac:dyDescent="0.25">
      <c r="A210" s="89"/>
      <c r="B210" s="89"/>
      <c r="C210" s="89"/>
      <c r="D210" s="89"/>
      <c r="E210" s="89"/>
      <c r="F210" s="89"/>
      <c r="G210" s="89"/>
      <c r="I210" s="89"/>
    </row>
    <row r="211" spans="1:9" x14ac:dyDescent="0.25">
      <c r="A211" s="89"/>
      <c r="B211" s="89"/>
      <c r="C211" s="89"/>
      <c r="D211" s="89"/>
      <c r="E211" s="89"/>
      <c r="F211" s="89"/>
      <c r="G211" s="89"/>
      <c r="I211" s="89"/>
    </row>
    <row r="212" spans="1:9" x14ac:dyDescent="0.25">
      <c r="A212" s="89"/>
      <c r="B212" s="89"/>
      <c r="C212" s="89"/>
      <c r="D212" s="89"/>
      <c r="E212" s="89"/>
      <c r="F212" s="89"/>
      <c r="G212" s="89"/>
      <c r="I212" s="89"/>
    </row>
    <row r="213" spans="1:9" x14ac:dyDescent="0.25">
      <c r="A213" s="89"/>
      <c r="B213" s="89"/>
      <c r="C213" s="89"/>
      <c r="D213" s="89"/>
      <c r="E213" s="89"/>
      <c r="F213" s="89"/>
      <c r="G213" s="89"/>
      <c r="I213" s="89"/>
    </row>
    <row r="214" spans="1:9" x14ac:dyDescent="0.25">
      <c r="A214" s="89"/>
      <c r="B214" s="89"/>
      <c r="C214" s="89"/>
      <c r="D214" s="89"/>
      <c r="E214" s="89"/>
      <c r="F214" s="89"/>
      <c r="G214" s="89"/>
      <c r="I214" s="89"/>
    </row>
    <row r="215" spans="1:9" x14ac:dyDescent="0.25">
      <c r="A215" s="89"/>
      <c r="B215" s="89"/>
      <c r="C215" s="89"/>
      <c r="D215" s="89"/>
      <c r="E215" s="89"/>
      <c r="F215" s="89"/>
      <c r="G215" s="89"/>
      <c r="I215" s="89"/>
    </row>
    <row r="216" spans="1:9" x14ac:dyDescent="0.25">
      <c r="A216" s="89"/>
      <c r="B216" s="89"/>
      <c r="C216" s="89"/>
      <c r="D216" s="89"/>
      <c r="E216" s="89"/>
      <c r="F216" s="89"/>
      <c r="G216" s="89"/>
      <c r="I216" s="89"/>
    </row>
    <row r="217" spans="1:9" x14ac:dyDescent="0.25">
      <c r="A217" s="89"/>
      <c r="B217" s="89"/>
      <c r="C217" s="89"/>
      <c r="D217" s="89"/>
      <c r="E217" s="89"/>
      <c r="F217" s="89"/>
      <c r="G217" s="89"/>
      <c r="I217" s="89"/>
    </row>
    <row r="218" spans="1:9" x14ac:dyDescent="0.25">
      <c r="A218" s="89"/>
      <c r="B218" s="89"/>
      <c r="C218" s="89"/>
      <c r="D218" s="89"/>
      <c r="E218" s="89"/>
      <c r="F218" s="89"/>
      <c r="G218" s="89"/>
      <c r="I218" s="89"/>
    </row>
    <row r="219" spans="1:9" x14ac:dyDescent="0.25">
      <c r="A219" s="89"/>
      <c r="B219" s="89"/>
      <c r="C219" s="89"/>
      <c r="D219" s="89"/>
      <c r="E219" s="89"/>
      <c r="F219" s="89"/>
      <c r="G219" s="89"/>
      <c r="I219" s="89"/>
    </row>
    <row r="220" spans="1:9" x14ac:dyDescent="0.25">
      <c r="A220" s="89"/>
      <c r="B220" s="89"/>
      <c r="C220" s="89"/>
      <c r="D220" s="89"/>
      <c r="E220" s="89"/>
      <c r="F220" s="89"/>
      <c r="G220" s="89"/>
      <c r="I220" s="89"/>
    </row>
    <row r="221" spans="1:9" x14ac:dyDescent="0.25">
      <c r="A221" s="89"/>
      <c r="B221" s="89"/>
      <c r="C221" s="89"/>
      <c r="D221" s="89"/>
      <c r="E221" s="89"/>
      <c r="F221" s="89"/>
      <c r="G221" s="89"/>
      <c r="I221" s="89"/>
    </row>
    <row r="222" spans="1:9" x14ac:dyDescent="0.25">
      <c r="A222" s="89"/>
      <c r="B222" s="89"/>
      <c r="C222" s="89"/>
      <c r="D222" s="89"/>
      <c r="E222" s="89"/>
      <c r="F222" s="89"/>
      <c r="G222" s="89"/>
      <c r="I222" s="89"/>
    </row>
    <row r="223" spans="1:9" x14ac:dyDescent="0.25">
      <c r="A223" s="89"/>
      <c r="B223" s="89"/>
      <c r="C223" s="89"/>
      <c r="D223" s="89"/>
      <c r="E223" s="89"/>
      <c r="F223" s="89"/>
      <c r="G223" s="89"/>
      <c r="I223" s="89"/>
    </row>
    <row r="224" spans="1:9" x14ac:dyDescent="0.25">
      <c r="A224" s="89"/>
      <c r="B224" s="89"/>
      <c r="C224" s="89"/>
      <c r="D224" s="89"/>
      <c r="E224" s="89"/>
      <c r="F224" s="89"/>
      <c r="G224" s="89"/>
      <c r="I224" s="89"/>
    </row>
    <row r="225" spans="1:9" x14ac:dyDescent="0.25">
      <c r="A225" s="89"/>
      <c r="B225" s="89"/>
      <c r="C225" s="89"/>
      <c r="D225" s="89"/>
      <c r="E225" s="89"/>
      <c r="F225" s="89"/>
      <c r="G225" s="89"/>
      <c r="I225" s="89"/>
    </row>
    <row r="226" spans="1:9" x14ac:dyDescent="0.25">
      <c r="A226" s="89"/>
      <c r="B226" s="89"/>
      <c r="C226" s="89"/>
      <c r="D226" s="89"/>
      <c r="E226" s="89"/>
      <c r="F226" s="89"/>
      <c r="G226" s="89"/>
      <c r="I226" s="89"/>
    </row>
    <row r="227" spans="1:9" x14ac:dyDescent="0.25">
      <c r="A227" s="89"/>
      <c r="B227" s="89"/>
      <c r="C227" s="89"/>
      <c r="D227" s="89"/>
      <c r="E227" s="89"/>
      <c r="F227" s="89"/>
      <c r="G227" s="89"/>
      <c r="I227" s="89"/>
    </row>
    <row r="228" spans="1:9" x14ac:dyDescent="0.25">
      <c r="A228" s="89"/>
      <c r="B228" s="89"/>
      <c r="C228" s="89"/>
      <c r="D228" s="89"/>
      <c r="E228" s="89"/>
      <c r="F228" s="89"/>
      <c r="G228" s="89"/>
      <c r="I228" s="89"/>
    </row>
    <row r="229" spans="1:9" x14ac:dyDescent="0.25">
      <c r="A229" s="89"/>
      <c r="B229" s="89"/>
      <c r="C229" s="89"/>
      <c r="D229" s="89"/>
      <c r="E229" s="89"/>
      <c r="F229" s="89"/>
      <c r="G229" s="89"/>
      <c r="I229" s="89"/>
    </row>
    <row r="230" spans="1:9" x14ac:dyDescent="0.25">
      <c r="A230" s="89"/>
      <c r="B230" s="89"/>
      <c r="C230" s="89"/>
      <c r="D230" s="89"/>
      <c r="E230" s="89"/>
      <c r="F230" s="89"/>
      <c r="G230" s="89"/>
      <c r="I230" s="89"/>
    </row>
    <row r="231" spans="1:9" x14ac:dyDescent="0.25">
      <c r="A231" s="89"/>
      <c r="B231" s="89"/>
      <c r="C231" s="89"/>
      <c r="D231" s="89"/>
      <c r="E231" s="89"/>
      <c r="F231" s="89"/>
      <c r="G231" s="89"/>
      <c r="I231" s="89"/>
    </row>
    <row r="232" spans="1:9" x14ac:dyDescent="0.25">
      <c r="A232" s="89"/>
      <c r="B232" s="89"/>
      <c r="C232" s="89"/>
      <c r="D232" s="89"/>
      <c r="E232" s="89"/>
      <c r="F232" s="89"/>
      <c r="G232" s="89"/>
      <c r="I232" s="89"/>
    </row>
    <row r="233" spans="1:9" x14ac:dyDescent="0.25">
      <c r="A233" s="89"/>
      <c r="B233" s="89"/>
      <c r="C233" s="89"/>
      <c r="D233" s="89"/>
      <c r="E233" s="89"/>
      <c r="F233" s="89"/>
      <c r="G233" s="89"/>
      <c r="I233" s="89"/>
    </row>
    <row r="234" spans="1:9" x14ac:dyDescent="0.25">
      <c r="A234" s="89"/>
      <c r="B234" s="89"/>
      <c r="C234" s="89"/>
      <c r="D234" s="89"/>
      <c r="E234" s="89"/>
      <c r="F234" s="89"/>
      <c r="G234" s="89"/>
      <c r="I234" s="89"/>
    </row>
    <row r="235" spans="1:9" x14ac:dyDescent="0.25">
      <c r="A235" s="89"/>
      <c r="B235" s="89"/>
      <c r="C235" s="89"/>
      <c r="D235" s="89"/>
      <c r="E235" s="89"/>
      <c r="F235" s="89"/>
      <c r="G235" s="89"/>
      <c r="I235" s="89"/>
    </row>
    <row r="236" spans="1:9" x14ac:dyDescent="0.25">
      <c r="A236" s="89"/>
      <c r="B236" s="89"/>
      <c r="C236" s="89"/>
      <c r="D236" s="89"/>
      <c r="E236" s="89"/>
      <c r="F236" s="89"/>
      <c r="G236" s="89"/>
      <c r="I236" s="89"/>
    </row>
    <row r="237" spans="1:9" x14ac:dyDescent="0.25">
      <c r="A237" s="89"/>
      <c r="B237" s="89"/>
      <c r="C237" s="89"/>
      <c r="D237" s="89"/>
      <c r="E237" s="89"/>
      <c r="F237" s="89"/>
      <c r="G237" s="89"/>
      <c r="I237" s="89"/>
    </row>
    <row r="238" spans="1:9" x14ac:dyDescent="0.25">
      <c r="A238" s="89"/>
      <c r="B238" s="89"/>
      <c r="C238" s="89"/>
      <c r="D238" s="89"/>
      <c r="E238" s="89"/>
      <c r="F238" s="89"/>
      <c r="G238" s="89"/>
      <c r="I238" s="89"/>
    </row>
    <row r="239" spans="1:9" x14ac:dyDescent="0.25">
      <c r="A239" s="89"/>
      <c r="B239" s="89"/>
      <c r="C239" s="89"/>
      <c r="D239" s="89"/>
      <c r="E239" s="89"/>
      <c r="F239" s="89"/>
      <c r="G239" s="89"/>
      <c r="I239" s="89"/>
    </row>
    <row r="240" spans="1:9" x14ac:dyDescent="0.25">
      <c r="A240" s="89"/>
      <c r="B240" s="89"/>
      <c r="C240" s="89"/>
      <c r="D240" s="89"/>
      <c r="E240" s="89"/>
      <c r="F240" s="89"/>
      <c r="G240" s="89"/>
      <c r="I240" s="89"/>
    </row>
    <row r="241" spans="1:9" x14ac:dyDescent="0.25">
      <c r="A241" s="89"/>
      <c r="B241" s="89"/>
      <c r="C241" s="89"/>
      <c r="D241" s="89"/>
      <c r="E241" s="89"/>
      <c r="F241" s="89"/>
      <c r="G241" s="89"/>
      <c r="I241" s="89"/>
    </row>
    <row r="242" spans="1:9" x14ac:dyDescent="0.25">
      <c r="A242" s="89"/>
      <c r="B242" s="89"/>
      <c r="C242" s="89"/>
      <c r="D242" s="89"/>
      <c r="E242" s="89"/>
      <c r="F242" s="89"/>
      <c r="G242" s="89"/>
      <c r="I242" s="89"/>
    </row>
    <row r="243" spans="1:9" x14ac:dyDescent="0.25">
      <c r="A243" s="89"/>
      <c r="B243" s="89"/>
      <c r="C243" s="89"/>
      <c r="D243" s="89"/>
      <c r="E243" s="89"/>
      <c r="F243" s="89"/>
      <c r="G243" s="89"/>
      <c r="I243" s="89"/>
    </row>
    <row r="244" spans="1:9" x14ac:dyDescent="0.25">
      <c r="A244" s="89"/>
      <c r="B244" s="89"/>
      <c r="C244" s="89"/>
      <c r="D244" s="89"/>
      <c r="E244" s="89"/>
      <c r="F244" s="89"/>
      <c r="G244" s="89"/>
      <c r="I244" s="89"/>
    </row>
    <row r="245" spans="1:9" x14ac:dyDescent="0.25">
      <c r="A245" s="89"/>
      <c r="B245" s="89"/>
      <c r="C245" s="89"/>
      <c r="D245" s="89"/>
      <c r="E245" s="89"/>
      <c r="F245" s="89"/>
      <c r="G245" s="89"/>
      <c r="I245" s="89"/>
    </row>
    <row r="246" spans="1:9" x14ac:dyDescent="0.25">
      <c r="A246" s="89"/>
      <c r="B246" s="89"/>
      <c r="C246" s="89"/>
      <c r="D246" s="89"/>
      <c r="E246" s="89"/>
      <c r="F246" s="89"/>
      <c r="G246" s="89"/>
      <c r="I246" s="89"/>
    </row>
    <row r="247" spans="1:9" x14ac:dyDescent="0.25">
      <c r="A247" s="89"/>
      <c r="B247" s="89"/>
      <c r="C247" s="89"/>
      <c r="D247" s="89"/>
      <c r="E247" s="89"/>
      <c r="F247" s="89"/>
      <c r="G247" s="89"/>
      <c r="I247" s="89"/>
    </row>
    <row r="248" spans="1:9" x14ac:dyDescent="0.25">
      <c r="A248" s="89"/>
      <c r="B248" s="89"/>
      <c r="C248" s="89"/>
      <c r="D248" s="89"/>
      <c r="E248" s="89"/>
      <c r="F248" s="89"/>
      <c r="G248" s="89"/>
      <c r="I248" s="89"/>
    </row>
    <row r="249" spans="1:9" x14ac:dyDescent="0.25">
      <c r="A249" s="89"/>
      <c r="B249" s="89"/>
      <c r="C249" s="89"/>
      <c r="D249" s="89"/>
      <c r="E249" s="89"/>
      <c r="F249" s="89"/>
      <c r="G249" s="89"/>
      <c r="I249" s="89"/>
    </row>
    <row r="250" spans="1:9" x14ac:dyDescent="0.25">
      <c r="A250" s="89"/>
      <c r="B250" s="89"/>
      <c r="C250" s="89"/>
      <c r="D250" s="89"/>
      <c r="E250" s="89"/>
      <c r="F250" s="89"/>
      <c r="G250" s="89"/>
      <c r="I250" s="89"/>
    </row>
    <row r="251" spans="1:9" x14ac:dyDescent="0.25">
      <c r="A251" s="89"/>
      <c r="B251" s="89"/>
      <c r="C251" s="89"/>
      <c r="D251" s="89"/>
      <c r="E251" s="89"/>
      <c r="F251" s="89"/>
      <c r="G251" s="89"/>
      <c r="I251" s="89"/>
    </row>
    <row r="252" spans="1:9" x14ac:dyDescent="0.25">
      <c r="A252" s="89"/>
      <c r="B252" s="89"/>
      <c r="C252" s="89"/>
      <c r="D252" s="89"/>
      <c r="E252" s="89"/>
      <c r="F252" s="89"/>
      <c r="G252" s="89"/>
      <c r="I252" s="89"/>
    </row>
    <row r="253" spans="1:9" x14ac:dyDescent="0.25">
      <c r="A253" s="89"/>
      <c r="B253" s="89"/>
      <c r="C253" s="89"/>
      <c r="D253" s="89"/>
      <c r="E253" s="89"/>
      <c r="F253" s="89"/>
      <c r="G253" s="89"/>
      <c r="I253" s="89"/>
    </row>
    <row r="254" spans="1:9" x14ac:dyDescent="0.25">
      <c r="A254" s="89"/>
      <c r="B254" s="89"/>
      <c r="C254" s="89"/>
      <c r="D254" s="89"/>
      <c r="E254" s="89"/>
      <c r="F254" s="89"/>
      <c r="G254" s="89"/>
      <c r="I254" s="89"/>
    </row>
    <row r="255" spans="1:9" x14ac:dyDescent="0.25">
      <c r="A255" s="89"/>
      <c r="B255" s="89"/>
      <c r="C255" s="89"/>
      <c r="D255" s="89"/>
      <c r="E255" s="89"/>
      <c r="F255" s="89"/>
      <c r="G255" s="89"/>
      <c r="I255" s="89"/>
    </row>
    <row r="256" spans="1:9" x14ac:dyDescent="0.25">
      <c r="A256" s="89"/>
      <c r="B256" s="89"/>
      <c r="C256" s="89"/>
      <c r="D256" s="89"/>
      <c r="E256" s="89"/>
      <c r="F256" s="89"/>
      <c r="G256" s="89"/>
      <c r="I256" s="89"/>
    </row>
    <row r="257" spans="1:9" x14ac:dyDescent="0.25">
      <c r="A257" s="89"/>
      <c r="B257" s="89"/>
      <c r="C257" s="89"/>
      <c r="D257" s="89"/>
      <c r="E257" s="89"/>
      <c r="F257" s="89"/>
      <c r="G257" s="89"/>
      <c r="I257" s="89"/>
    </row>
    <row r="258" spans="1:9" x14ac:dyDescent="0.25">
      <c r="A258" s="89"/>
      <c r="B258" s="89"/>
      <c r="C258" s="89"/>
      <c r="D258" s="89"/>
      <c r="E258" s="89"/>
      <c r="F258" s="89"/>
      <c r="G258" s="89"/>
      <c r="I258" s="89"/>
    </row>
    <row r="259" spans="1:9" x14ac:dyDescent="0.25">
      <c r="A259" s="89"/>
      <c r="B259" s="89"/>
      <c r="C259" s="89"/>
      <c r="D259" s="89"/>
      <c r="E259" s="89"/>
      <c r="F259" s="89"/>
      <c r="G259" s="89"/>
      <c r="I259" s="89"/>
    </row>
    <row r="260" spans="1:9" x14ac:dyDescent="0.25">
      <c r="A260" s="89"/>
      <c r="B260" s="89"/>
      <c r="C260" s="89"/>
      <c r="D260" s="89"/>
      <c r="E260" s="89"/>
      <c r="F260" s="89"/>
      <c r="G260" s="89"/>
      <c r="I260" s="89"/>
    </row>
    <row r="261" spans="1:9" x14ac:dyDescent="0.25">
      <c r="A261" s="89"/>
      <c r="B261" s="89"/>
      <c r="C261" s="89"/>
      <c r="D261" s="89"/>
      <c r="E261" s="89"/>
      <c r="F261" s="89"/>
      <c r="G261" s="89"/>
      <c r="I261" s="89"/>
    </row>
    <row r="262" spans="1:9" x14ac:dyDescent="0.25">
      <c r="A262" s="89"/>
      <c r="B262" s="89"/>
      <c r="C262" s="89"/>
      <c r="D262" s="89"/>
      <c r="E262" s="89"/>
      <c r="F262" s="89"/>
      <c r="G262" s="89"/>
      <c r="I262" s="89"/>
    </row>
    <row r="263" spans="1:9" x14ac:dyDescent="0.25">
      <c r="A263" s="89"/>
      <c r="B263" s="89"/>
      <c r="C263" s="89"/>
      <c r="D263" s="89"/>
      <c r="E263" s="89"/>
      <c r="F263" s="89"/>
      <c r="G263" s="89"/>
      <c r="I263" s="89"/>
    </row>
    <row r="264" spans="1:9" x14ac:dyDescent="0.25">
      <c r="A264" s="89"/>
      <c r="B264" s="89"/>
      <c r="C264" s="89"/>
      <c r="D264" s="89"/>
      <c r="E264" s="89"/>
      <c r="F264" s="89"/>
      <c r="G264" s="89"/>
      <c r="I264" s="89"/>
    </row>
    <row r="265" spans="1:9" x14ac:dyDescent="0.25">
      <c r="A265" s="89"/>
      <c r="B265" s="89"/>
      <c r="C265" s="89"/>
      <c r="D265" s="89"/>
      <c r="E265" s="89"/>
      <c r="F265" s="89"/>
      <c r="G265" s="89"/>
      <c r="I265" s="89"/>
    </row>
    <row r="266" spans="1:9" x14ac:dyDescent="0.25">
      <c r="A266" s="89"/>
      <c r="B266" s="89"/>
      <c r="C266" s="89"/>
      <c r="D266" s="89"/>
      <c r="E266" s="89"/>
      <c r="F266" s="89"/>
      <c r="G266" s="89"/>
      <c r="I266" s="89"/>
    </row>
    <row r="267" spans="1:9" x14ac:dyDescent="0.25">
      <c r="A267" s="89"/>
      <c r="B267" s="89"/>
      <c r="C267" s="89"/>
      <c r="D267" s="89"/>
      <c r="E267" s="89"/>
      <c r="F267" s="89"/>
      <c r="G267" s="89"/>
      <c r="I267" s="89"/>
    </row>
    <row r="268" spans="1:9" x14ac:dyDescent="0.25">
      <c r="A268" s="89"/>
      <c r="B268" s="89"/>
      <c r="C268" s="89"/>
      <c r="D268" s="89"/>
      <c r="E268" s="89"/>
      <c r="F268" s="89"/>
      <c r="G268" s="89"/>
      <c r="I268" s="89"/>
    </row>
    <row r="269" spans="1:9" x14ac:dyDescent="0.25">
      <c r="A269" s="89"/>
      <c r="B269" s="89"/>
      <c r="C269" s="89"/>
      <c r="D269" s="89"/>
      <c r="E269" s="89"/>
      <c r="F269" s="89"/>
      <c r="G269" s="89"/>
      <c r="I269" s="89"/>
    </row>
    <row r="270" spans="1:9" x14ac:dyDescent="0.25">
      <c r="A270" s="89"/>
      <c r="B270" s="89"/>
      <c r="C270" s="89"/>
      <c r="D270" s="89"/>
      <c r="E270" s="89"/>
      <c r="F270" s="89"/>
      <c r="G270" s="89"/>
      <c r="I270" s="89"/>
    </row>
    <row r="271" spans="1:9" x14ac:dyDescent="0.25">
      <c r="A271" s="89"/>
      <c r="B271" s="89"/>
      <c r="C271" s="89"/>
      <c r="D271" s="89"/>
      <c r="E271" s="89"/>
      <c r="F271" s="89"/>
      <c r="G271" s="89"/>
      <c r="I271" s="89"/>
    </row>
    <row r="272" spans="1:9" x14ac:dyDescent="0.25">
      <c r="A272" s="89"/>
      <c r="B272" s="89"/>
      <c r="C272" s="89"/>
      <c r="D272" s="89"/>
      <c r="E272" s="89"/>
      <c r="F272" s="89"/>
      <c r="G272" s="89"/>
      <c r="I272" s="89"/>
    </row>
    <row r="273" spans="1:9" x14ac:dyDescent="0.25">
      <c r="A273" s="89"/>
      <c r="B273" s="89"/>
      <c r="C273" s="89"/>
      <c r="D273" s="89"/>
      <c r="E273" s="89"/>
      <c r="F273" s="89"/>
      <c r="G273" s="89"/>
      <c r="I273" s="89"/>
    </row>
    <row r="274" spans="1:9" x14ac:dyDescent="0.25">
      <c r="A274" s="89"/>
      <c r="B274" s="89"/>
      <c r="C274" s="89"/>
      <c r="D274" s="89"/>
      <c r="E274" s="89"/>
      <c r="F274" s="89"/>
      <c r="G274" s="89"/>
      <c r="I274" s="89"/>
    </row>
    <row r="275" spans="1:9" x14ac:dyDescent="0.25">
      <c r="A275" s="89"/>
      <c r="B275" s="89"/>
      <c r="C275" s="89"/>
      <c r="D275" s="89"/>
      <c r="E275" s="89"/>
      <c r="F275" s="89"/>
      <c r="G275" s="89"/>
      <c r="I275" s="89"/>
    </row>
    <row r="276" spans="1:9" x14ac:dyDescent="0.25">
      <c r="A276" s="89"/>
      <c r="B276" s="89"/>
      <c r="C276" s="89"/>
      <c r="D276" s="89"/>
      <c r="E276" s="89"/>
      <c r="F276" s="89"/>
      <c r="G276" s="89"/>
      <c r="I276" s="89"/>
    </row>
    <row r="277" spans="1:9" x14ac:dyDescent="0.25">
      <c r="A277" s="89"/>
      <c r="B277" s="89"/>
      <c r="C277" s="89"/>
      <c r="D277" s="89"/>
      <c r="E277" s="89"/>
      <c r="F277" s="89"/>
      <c r="G277" s="89"/>
      <c r="I277" s="89"/>
    </row>
    <row r="278" spans="1:9" x14ac:dyDescent="0.25">
      <c r="A278" s="89"/>
      <c r="B278" s="89"/>
      <c r="C278" s="89"/>
      <c r="D278" s="89"/>
      <c r="E278" s="89"/>
      <c r="F278" s="89"/>
      <c r="G278" s="89"/>
      <c r="I278" s="89"/>
    </row>
    <row r="279" spans="1:9" x14ac:dyDescent="0.25">
      <c r="A279" s="89"/>
      <c r="B279" s="89"/>
      <c r="C279" s="89"/>
      <c r="D279" s="89"/>
      <c r="E279" s="89"/>
      <c r="F279" s="89"/>
      <c r="G279" s="89"/>
      <c r="I279" s="89"/>
    </row>
  </sheetData>
  <mergeCells count="29">
    <mergeCell ref="A1:I1"/>
    <mergeCell ref="A3:I3"/>
    <mergeCell ref="A4:I4"/>
    <mergeCell ref="C6:I6"/>
    <mergeCell ref="C7:I7"/>
    <mergeCell ref="C8:I8"/>
    <mergeCell ref="A15:A16"/>
    <mergeCell ref="B15:B16"/>
    <mergeCell ref="F15:F16"/>
    <mergeCell ref="G15:G16"/>
    <mergeCell ref="C9:I9"/>
    <mergeCell ref="C15:D16"/>
    <mergeCell ref="E15:E16"/>
    <mergeCell ref="A12:C12"/>
    <mergeCell ref="A13:C13"/>
    <mergeCell ref="H15:H16"/>
    <mergeCell ref="I15:I16"/>
    <mergeCell ref="B73:C73"/>
    <mergeCell ref="A69:H69"/>
    <mergeCell ref="C17:D17"/>
    <mergeCell ref="C58:D58"/>
    <mergeCell ref="C59:D59"/>
    <mergeCell ref="C57:D57"/>
    <mergeCell ref="C46:D46"/>
    <mergeCell ref="C18:D18"/>
    <mergeCell ref="C19:D19"/>
    <mergeCell ref="C31:D31"/>
    <mergeCell ref="C45:D45"/>
    <mergeCell ref="C44:D44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2" fitToHeight="0" orientation="portrait" blackAndWhite="1" r:id="rId1"/>
  <headerFooter>
    <oddFooter>&amp;R&amp;"Times New Roman,Regular"&amp;10&amp;P. lpp. no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6"/>
  <sheetViews>
    <sheetView showZeros="0" zoomScale="85" zoomScaleNormal="85" workbookViewId="0">
      <selection activeCell="D24" sqref="D24"/>
    </sheetView>
  </sheetViews>
  <sheetFormatPr defaultColWidth="9.140625" defaultRowHeight="15" outlineLevelRow="1" x14ac:dyDescent="0.25"/>
  <cols>
    <col min="1" max="2" width="8.7109375" style="88" customWidth="1"/>
    <col min="3" max="3" width="44.7109375" style="88" customWidth="1"/>
    <col min="4" max="4" width="14.5703125" style="88" customWidth="1"/>
    <col min="5" max="6" width="9.7109375" style="88" customWidth="1"/>
    <col min="7" max="7" width="19.85546875" style="88" customWidth="1"/>
    <col min="8" max="8" width="16.5703125" style="88" customWidth="1"/>
    <col min="9" max="16384" width="9.140625" style="88"/>
  </cols>
  <sheetData>
    <row r="1" spans="1:8" ht="20.25" x14ac:dyDescent="0.3">
      <c r="A1" s="581" t="str">
        <f>"Lokālā tāme Nr. "&amp;KOPS2!B40</f>
        <v>Lokālā tāme Nr. 2-7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KOPS2!C40</f>
        <v>Vadības automatikas sistēma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89"/>
      <c r="D5" s="89"/>
      <c r="E5" s="89"/>
      <c r="F5" s="89"/>
      <c r="G5" s="89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89"/>
      <c r="D10" s="89"/>
      <c r="E10" s="89"/>
      <c r="F10" s="89"/>
      <c r="G10" s="89"/>
    </row>
    <row r="11" spans="1:8" x14ac:dyDescent="0.25">
      <c r="A11" s="89" t="s">
        <v>161</v>
      </c>
      <c r="B11" s="89"/>
      <c r="C11" s="89"/>
      <c r="D11" s="89"/>
      <c r="E11" s="89"/>
      <c r="F11" s="89"/>
      <c r="G11" s="89"/>
    </row>
    <row r="12" spans="1:8" x14ac:dyDescent="0.25">
      <c r="A12" s="577" t="s">
        <v>477</v>
      </c>
      <c r="B12" s="577"/>
      <c r="C12" s="577"/>
      <c r="D12" s="424"/>
      <c r="E12" s="89"/>
      <c r="F12" s="89"/>
      <c r="G12" s="89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24"/>
      <c r="E13" s="89"/>
      <c r="F13" s="89"/>
      <c r="G13" s="89"/>
    </row>
    <row r="15" spans="1:8" ht="15" customHeight="1" x14ac:dyDescent="0.25">
      <c r="A15" s="588" t="s">
        <v>5</v>
      </c>
      <c r="B15" s="588" t="s">
        <v>6</v>
      </c>
      <c r="C15" s="607" t="s">
        <v>396</v>
      </c>
      <c r="D15" s="590" t="s">
        <v>484</v>
      </c>
      <c r="E15" s="606" t="s">
        <v>7</v>
      </c>
      <c r="F15" s="606" t="s">
        <v>8</v>
      </c>
      <c r="G15" s="556" t="s">
        <v>475</v>
      </c>
      <c r="H15" s="556" t="s">
        <v>476</v>
      </c>
    </row>
    <row r="16" spans="1:8" x14ac:dyDescent="0.25">
      <c r="A16" s="588"/>
      <c r="B16" s="588"/>
      <c r="C16" s="609"/>
      <c r="D16" s="576"/>
      <c r="E16" s="606"/>
      <c r="F16" s="606"/>
      <c r="G16" s="557"/>
      <c r="H16" s="557"/>
    </row>
    <row r="17" spans="1:8" ht="15.75" thickBot="1" x14ac:dyDescent="0.3">
      <c r="A17" s="91">
        <v>1</v>
      </c>
      <c r="B17" s="91">
        <v>2</v>
      </c>
      <c r="C17" s="92" t="s">
        <v>60</v>
      </c>
      <c r="D17" s="92"/>
      <c r="E17" s="91" t="s">
        <v>61</v>
      </c>
      <c r="F17" s="93">
        <v>5</v>
      </c>
      <c r="G17" s="93">
        <v>6</v>
      </c>
      <c r="H17" s="93">
        <v>7</v>
      </c>
    </row>
    <row r="18" spans="1:8" s="174" customFormat="1" ht="15.75" thickTop="1" x14ac:dyDescent="0.25">
      <c r="A18" s="195"/>
      <c r="B18" s="165"/>
      <c r="C18" s="196" t="s">
        <v>146</v>
      </c>
      <c r="D18" s="433"/>
      <c r="E18" s="197"/>
      <c r="F18" s="170"/>
      <c r="G18" s="171"/>
      <c r="H18" s="171"/>
    </row>
    <row r="19" spans="1:8" s="174" customFormat="1" ht="25.5" x14ac:dyDescent="0.25">
      <c r="A19" s="195">
        <v>1</v>
      </c>
      <c r="B19" s="113" t="s">
        <v>418</v>
      </c>
      <c r="C19" s="199" t="s">
        <v>422</v>
      </c>
      <c r="D19" s="308" t="s">
        <v>483</v>
      </c>
      <c r="E19" s="200" t="s">
        <v>455</v>
      </c>
      <c r="F19" s="201">
        <v>1</v>
      </c>
      <c r="G19" s="171"/>
      <c r="H19" s="171"/>
    </row>
    <row r="20" spans="1:8" s="174" customFormat="1" x14ac:dyDescent="0.25">
      <c r="A20" s="195">
        <f t="shared" ref="A20:A26" si="0">A19+1</f>
        <v>2</v>
      </c>
      <c r="B20" s="113" t="s">
        <v>418</v>
      </c>
      <c r="C20" s="199" t="s">
        <v>423</v>
      </c>
      <c r="D20" s="308" t="s">
        <v>483</v>
      </c>
      <c r="E20" s="200" t="s">
        <v>65</v>
      </c>
      <c r="F20" s="198">
        <v>200</v>
      </c>
      <c r="G20" s="171"/>
      <c r="H20" s="171"/>
    </row>
    <row r="21" spans="1:8" s="174" customFormat="1" x14ac:dyDescent="0.25">
      <c r="A21" s="195">
        <f t="shared" si="0"/>
        <v>3</v>
      </c>
      <c r="B21" s="113" t="s">
        <v>418</v>
      </c>
      <c r="C21" s="199" t="s">
        <v>331</v>
      </c>
      <c r="D21" s="308" t="s">
        <v>483</v>
      </c>
      <c r="E21" s="200" t="s">
        <v>65</v>
      </c>
      <c r="F21" s="198">
        <v>20</v>
      </c>
      <c r="G21" s="171"/>
      <c r="H21" s="171"/>
    </row>
    <row r="22" spans="1:8" s="174" customFormat="1" x14ac:dyDescent="0.25">
      <c r="A22" s="195">
        <f t="shared" si="0"/>
        <v>4</v>
      </c>
      <c r="B22" s="113" t="s">
        <v>418</v>
      </c>
      <c r="C22" s="199" t="s">
        <v>424</v>
      </c>
      <c r="D22" s="308" t="s">
        <v>483</v>
      </c>
      <c r="E22" s="200" t="s">
        <v>65</v>
      </c>
      <c r="F22" s="198">
        <v>100</v>
      </c>
      <c r="G22" s="171"/>
      <c r="H22" s="171"/>
    </row>
    <row r="23" spans="1:8" s="174" customFormat="1" x14ac:dyDescent="0.25">
      <c r="A23" s="195">
        <f t="shared" si="0"/>
        <v>5</v>
      </c>
      <c r="B23" s="113" t="s">
        <v>418</v>
      </c>
      <c r="C23" s="199" t="s">
        <v>425</v>
      </c>
      <c r="D23" s="308" t="s">
        <v>483</v>
      </c>
      <c r="E23" s="200" t="s">
        <v>65</v>
      </c>
      <c r="F23" s="198">
        <v>200</v>
      </c>
      <c r="G23" s="171"/>
      <c r="H23" s="171"/>
    </row>
    <row r="24" spans="1:8" s="174" customFormat="1" x14ac:dyDescent="0.25">
      <c r="A24" s="195">
        <f t="shared" si="0"/>
        <v>6</v>
      </c>
      <c r="B24" s="113" t="s">
        <v>418</v>
      </c>
      <c r="C24" s="199" t="s">
        <v>332</v>
      </c>
      <c r="D24" s="308"/>
      <c r="E24" s="200" t="s">
        <v>457</v>
      </c>
      <c r="F24" s="201">
        <v>1</v>
      </c>
      <c r="G24" s="171"/>
      <c r="H24" s="171"/>
    </row>
    <row r="25" spans="1:8" s="174" customFormat="1" x14ac:dyDescent="0.25">
      <c r="A25" s="195">
        <f t="shared" si="0"/>
        <v>7</v>
      </c>
      <c r="B25" s="113" t="s">
        <v>418</v>
      </c>
      <c r="C25" s="199" t="s">
        <v>333</v>
      </c>
      <c r="D25" s="308"/>
      <c r="E25" s="200" t="s">
        <v>457</v>
      </c>
      <c r="F25" s="201">
        <v>1</v>
      </c>
      <c r="G25" s="171"/>
      <c r="H25" s="171"/>
    </row>
    <row r="26" spans="1:8" s="174" customFormat="1" x14ac:dyDescent="0.25">
      <c r="A26" s="195">
        <f t="shared" si="0"/>
        <v>8</v>
      </c>
      <c r="B26" s="113" t="s">
        <v>418</v>
      </c>
      <c r="C26" s="199" t="s">
        <v>334</v>
      </c>
      <c r="D26" s="308"/>
      <c r="E26" s="200" t="s">
        <v>457</v>
      </c>
      <c r="F26" s="201">
        <v>1</v>
      </c>
      <c r="G26" s="171"/>
      <c r="H26" s="171"/>
    </row>
    <row r="27" spans="1:8" ht="15.75" thickBot="1" x14ac:dyDescent="0.3">
      <c r="A27" s="141"/>
      <c r="B27" s="175"/>
      <c r="C27" s="191"/>
      <c r="D27" s="434"/>
      <c r="E27" s="141"/>
      <c r="F27" s="141"/>
      <c r="G27" s="146"/>
      <c r="H27" s="146"/>
    </row>
    <row r="28" spans="1:8" ht="15.75" thickTop="1" x14ac:dyDescent="0.25">
      <c r="A28" s="147"/>
      <c r="B28" s="147"/>
      <c r="C28" s="148"/>
      <c r="D28" s="148"/>
      <c r="E28" s="149"/>
      <c r="F28" s="150"/>
      <c r="G28" s="151"/>
      <c r="H28" s="151"/>
    </row>
    <row r="29" spans="1:8" x14ac:dyDescent="0.25">
      <c r="A29" s="595" t="s">
        <v>9</v>
      </c>
      <c r="B29" s="593"/>
      <c r="C29" s="593"/>
      <c r="D29" s="592"/>
      <c r="E29" s="593"/>
      <c r="F29" s="593"/>
      <c r="G29" s="593"/>
      <c r="H29" s="202"/>
    </row>
    <row r="30" spans="1:8" outlineLevel="1" x14ac:dyDescent="0.25">
      <c r="A30" s="89"/>
      <c r="B30" s="89"/>
      <c r="C30" s="89"/>
      <c r="D30" s="89"/>
      <c r="E30" s="89"/>
      <c r="F30" s="89"/>
      <c r="G30" s="89"/>
      <c r="H30" s="89"/>
    </row>
    <row r="31" spans="1:8" outlineLevel="1" x14ac:dyDescent="0.25">
      <c r="E31" s="89"/>
      <c r="F31" s="89"/>
      <c r="H31" s="155"/>
    </row>
    <row r="32" spans="1:8" outlineLevel="1" x14ac:dyDescent="0.25">
      <c r="A32" s="88" t="str">
        <f>"Sastādīja: "&amp;KOPS2!$B$59</f>
        <v>Sastādīja: _________________ Olga  Jasāne /29.09.2017./</v>
      </c>
      <c r="E32" s="162"/>
      <c r="F32" s="159"/>
    </row>
    <row r="33" spans="1:8" outlineLevel="1" x14ac:dyDescent="0.25">
      <c r="B33" s="580" t="s">
        <v>13</v>
      </c>
      <c r="C33" s="580"/>
      <c r="D33" s="416"/>
      <c r="E33" s="161"/>
      <c r="F33" s="161"/>
      <c r="H33" s="181"/>
    </row>
    <row r="34" spans="1:8" outlineLevel="1" x14ac:dyDescent="0.25">
      <c r="A34" s="89"/>
      <c r="B34" s="162"/>
      <c r="C34" s="160"/>
      <c r="D34" s="417"/>
      <c r="E34" s="89"/>
      <c r="H34" s="181"/>
    </row>
    <row r="35" spans="1:8" x14ac:dyDescent="0.25">
      <c r="A35" s="157" t="str">
        <f>"Pārbaudīja: "&amp;KOPS2!$F$59</f>
        <v>Pārbaudīja: _________________ Aleksejs Providenko /29.09.2017./</v>
      </c>
      <c r="B35" s="158"/>
      <c r="C35" s="159"/>
      <c r="D35" s="159"/>
      <c r="E35" s="159"/>
      <c r="F35" s="159"/>
      <c r="H35" s="89"/>
    </row>
    <row r="36" spans="1:8" x14ac:dyDescent="0.25">
      <c r="A36" s="89"/>
      <c r="B36" s="160" t="s">
        <v>13</v>
      </c>
      <c r="C36" s="161"/>
      <c r="D36" s="416"/>
      <c r="E36" s="161"/>
      <c r="F36" s="161"/>
      <c r="H36" s="89"/>
    </row>
    <row r="37" spans="1:8" x14ac:dyDescent="0.25">
      <c r="A37" s="89" t="str">
        <f>"Sertifikāta Nr.: "&amp;KOPS2!$F$61</f>
        <v>Sertifikāta Nr.: 5-00770</v>
      </c>
      <c r="B37" s="90"/>
      <c r="E37" s="89"/>
      <c r="H37" s="89"/>
    </row>
    <row r="38" spans="1:8" x14ac:dyDescent="0.25">
      <c r="A38" s="89"/>
      <c r="B38" s="89"/>
      <c r="C38" s="89"/>
      <c r="D38" s="89"/>
      <c r="E38" s="89"/>
      <c r="F38" s="89"/>
      <c r="G38" s="89"/>
      <c r="H38" s="89"/>
    </row>
    <row r="39" spans="1:8" x14ac:dyDescent="0.25">
      <c r="A39" s="89"/>
      <c r="B39" s="89"/>
      <c r="C39" s="89"/>
      <c r="D39" s="89"/>
      <c r="E39" s="89"/>
      <c r="F39" s="89"/>
      <c r="G39" s="89"/>
      <c r="H39" s="89"/>
    </row>
    <row r="40" spans="1:8" x14ac:dyDescent="0.25">
      <c r="A40" s="89"/>
      <c r="B40" s="89"/>
      <c r="C40" s="89"/>
      <c r="D40" s="89"/>
      <c r="E40" s="89"/>
      <c r="F40" s="89"/>
      <c r="G40" s="89"/>
      <c r="H40" s="89"/>
    </row>
    <row r="41" spans="1:8" x14ac:dyDescent="0.25">
      <c r="A41" s="89"/>
      <c r="B41" s="89"/>
      <c r="C41" s="89"/>
      <c r="D41" s="89"/>
      <c r="E41" s="89"/>
      <c r="F41" s="89"/>
      <c r="G41" s="89"/>
      <c r="H41" s="89"/>
    </row>
    <row r="42" spans="1:8" x14ac:dyDescent="0.25">
      <c r="A42" s="89"/>
      <c r="B42" s="89"/>
      <c r="C42" s="89"/>
      <c r="D42" s="89"/>
      <c r="E42" s="89"/>
      <c r="F42" s="89"/>
      <c r="G42" s="89"/>
      <c r="H42" s="89"/>
    </row>
    <row r="43" spans="1:8" x14ac:dyDescent="0.25">
      <c r="A43" s="89"/>
      <c r="B43" s="89"/>
      <c r="C43" s="89"/>
      <c r="D43" s="89"/>
      <c r="E43" s="89"/>
      <c r="F43" s="89"/>
      <c r="G43" s="89"/>
      <c r="H43" s="89"/>
    </row>
    <row r="44" spans="1:8" x14ac:dyDescent="0.25">
      <c r="A44" s="89"/>
      <c r="B44" s="89"/>
      <c r="C44" s="89"/>
      <c r="D44" s="89"/>
      <c r="E44" s="89"/>
      <c r="F44" s="89"/>
      <c r="G44" s="89"/>
      <c r="H44" s="89"/>
    </row>
    <row r="45" spans="1:8" x14ac:dyDescent="0.25">
      <c r="A45" s="89"/>
      <c r="B45" s="89"/>
      <c r="C45" s="89"/>
      <c r="D45" s="89"/>
      <c r="E45" s="89"/>
      <c r="F45" s="89"/>
      <c r="G45" s="89"/>
      <c r="H45" s="89"/>
    </row>
    <row r="46" spans="1:8" x14ac:dyDescent="0.25">
      <c r="A46" s="89"/>
      <c r="B46" s="89"/>
      <c r="C46" s="89"/>
      <c r="D46" s="89"/>
      <c r="E46" s="89"/>
      <c r="F46" s="89"/>
      <c r="G46" s="89"/>
      <c r="H46" s="89"/>
    </row>
    <row r="47" spans="1:8" x14ac:dyDescent="0.25">
      <c r="A47" s="89"/>
      <c r="B47" s="89"/>
      <c r="C47" s="89"/>
      <c r="D47" s="89"/>
      <c r="E47" s="89"/>
      <c r="F47" s="89"/>
      <c r="G47" s="89"/>
      <c r="H47" s="89"/>
    </row>
    <row r="48" spans="1:8" x14ac:dyDescent="0.25">
      <c r="A48" s="89"/>
      <c r="B48" s="89"/>
      <c r="C48" s="89"/>
      <c r="D48" s="89"/>
      <c r="E48" s="89"/>
      <c r="F48" s="89"/>
      <c r="G48" s="89"/>
      <c r="H48" s="89"/>
    </row>
    <row r="49" spans="1:8" x14ac:dyDescent="0.25">
      <c r="A49" s="89"/>
      <c r="B49" s="89"/>
      <c r="C49" s="89"/>
      <c r="D49" s="89"/>
      <c r="E49" s="89"/>
      <c r="F49" s="89"/>
      <c r="G49" s="89"/>
      <c r="H49" s="89"/>
    </row>
    <row r="50" spans="1:8" x14ac:dyDescent="0.25">
      <c r="A50" s="89"/>
      <c r="B50" s="89"/>
      <c r="C50" s="89"/>
      <c r="D50" s="89"/>
      <c r="E50" s="89"/>
      <c r="F50" s="89"/>
      <c r="G50" s="89"/>
      <c r="H50" s="89"/>
    </row>
    <row r="51" spans="1:8" x14ac:dyDescent="0.25">
      <c r="A51" s="89"/>
      <c r="B51" s="89"/>
      <c r="C51" s="89"/>
      <c r="D51" s="89"/>
      <c r="E51" s="89"/>
      <c r="F51" s="89"/>
      <c r="G51" s="89"/>
      <c r="H51" s="89"/>
    </row>
    <row r="52" spans="1:8" x14ac:dyDescent="0.25">
      <c r="A52" s="89"/>
      <c r="B52" s="89"/>
      <c r="C52" s="89"/>
      <c r="D52" s="89"/>
      <c r="E52" s="89"/>
      <c r="F52" s="89"/>
      <c r="G52" s="89"/>
      <c r="H52" s="89"/>
    </row>
    <row r="53" spans="1:8" x14ac:dyDescent="0.25">
      <c r="A53" s="89"/>
      <c r="B53" s="89"/>
      <c r="C53" s="89"/>
      <c r="D53" s="89"/>
      <c r="E53" s="89"/>
      <c r="F53" s="89"/>
      <c r="G53" s="89"/>
      <c r="H53" s="89"/>
    </row>
    <row r="54" spans="1:8" x14ac:dyDescent="0.25">
      <c r="A54" s="89"/>
      <c r="B54" s="89"/>
      <c r="C54" s="89"/>
      <c r="D54" s="89"/>
      <c r="E54" s="89"/>
      <c r="F54" s="89"/>
      <c r="G54" s="89"/>
      <c r="H54" s="89"/>
    </row>
    <row r="55" spans="1:8" x14ac:dyDescent="0.25">
      <c r="A55" s="89"/>
      <c r="B55" s="89"/>
      <c r="C55" s="89"/>
      <c r="D55" s="89"/>
      <c r="E55" s="89"/>
      <c r="F55" s="89"/>
      <c r="G55" s="89"/>
      <c r="H55" s="89"/>
    </row>
    <row r="56" spans="1:8" x14ac:dyDescent="0.25">
      <c r="A56" s="89"/>
      <c r="B56" s="89"/>
      <c r="C56" s="89"/>
      <c r="D56" s="89"/>
      <c r="E56" s="89"/>
      <c r="F56" s="89"/>
      <c r="G56" s="89"/>
      <c r="H56" s="89"/>
    </row>
    <row r="57" spans="1:8" x14ac:dyDescent="0.25">
      <c r="A57" s="89"/>
      <c r="B57" s="89"/>
      <c r="C57" s="89"/>
      <c r="D57" s="89"/>
      <c r="E57" s="89"/>
      <c r="F57" s="89"/>
      <c r="G57" s="89"/>
      <c r="H57" s="89"/>
    </row>
    <row r="58" spans="1:8" x14ac:dyDescent="0.25">
      <c r="A58" s="89"/>
      <c r="B58" s="89"/>
      <c r="C58" s="89"/>
      <c r="D58" s="89"/>
      <c r="E58" s="89"/>
      <c r="F58" s="89"/>
      <c r="G58" s="89"/>
      <c r="H58" s="89"/>
    </row>
    <row r="59" spans="1:8" x14ac:dyDescent="0.25">
      <c r="A59" s="89"/>
      <c r="B59" s="89"/>
      <c r="C59" s="89"/>
      <c r="D59" s="89"/>
      <c r="E59" s="89"/>
      <c r="F59" s="89"/>
      <c r="G59" s="89"/>
      <c r="H59" s="89"/>
    </row>
    <row r="60" spans="1:8" x14ac:dyDescent="0.25">
      <c r="A60" s="89"/>
      <c r="B60" s="89"/>
      <c r="C60" s="89"/>
      <c r="D60" s="89"/>
      <c r="E60" s="89"/>
      <c r="F60" s="89"/>
      <c r="G60" s="89"/>
      <c r="H60" s="89"/>
    </row>
    <row r="61" spans="1:8" x14ac:dyDescent="0.25">
      <c r="A61" s="89"/>
      <c r="B61" s="89"/>
      <c r="C61" s="89"/>
      <c r="D61" s="89"/>
      <c r="E61" s="89"/>
      <c r="F61" s="89"/>
      <c r="G61" s="89"/>
      <c r="H61" s="89"/>
    </row>
    <row r="62" spans="1:8" x14ac:dyDescent="0.25">
      <c r="A62" s="89"/>
      <c r="B62" s="89"/>
      <c r="C62" s="89"/>
      <c r="D62" s="89"/>
      <c r="E62" s="89"/>
      <c r="F62" s="89"/>
      <c r="G62" s="89"/>
      <c r="H62" s="89"/>
    </row>
    <row r="63" spans="1:8" x14ac:dyDescent="0.25">
      <c r="A63" s="89"/>
      <c r="B63" s="89"/>
      <c r="C63" s="89"/>
      <c r="D63" s="89"/>
      <c r="E63" s="89"/>
      <c r="F63" s="89"/>
      <c r="G63" s="89"/>
      <c r="H63" s="89"/>
    </row>
    <row r="64" spans="1:8" x14ac:dyDescent="0.25">
      <c r="A64" s="89"/>
      <c r="B64" s="89"/>
      <c r="C64" s="89"/>
      <c r="D64" s="89"/>
      <c r="E64" s="89"/>
      <c r="F64" s="89"/>
      <c r="G64" s="89"/>
      <c r="H64" s="89"/>
    </row>
    <row r="65" spans="1:8" x14ac:dyDescent="0.25">
      <c r="A65" s="89"/>
      <c r="B65" s="89"/>
      <c r="C65" s="89"/>
      <c r="D65" s="89"/>
      <c r="E65" s="89"/>
      <c r="F65" s="89"/>
      <c r="G65" s="89"/>
      <c r="H65" s="89"/>
    </row>
    <row r="66" spans="1:8" x14ac:dyDescent="0.25">
      <c r="A66" s="89"/>
      <c r="B66" s="89"/>
      <c r="C66" s="89"/>
      <c r="D66" s="89"/>
      <c r="E66" s="89"/>
      <c r="F66" s="89"/>
      <c r="G66" s="89"/>
      <c r="H66" s="89"/>
    </row>
    <row r="67" spans="1:8" x14ac:dyDescent="0.25">
      <c r="A67" s="89"/>
      <c r="B67" s="89"/>
      <c r="C67" s="89"/>
      <c r="D67" s="89"/>
      <c r="E67" s="89"/>
      <c r="F67" s="89"/>
      <c r="G67" s="89"/>
      <c r="H67" s="89"/>
    </row>
    <row r="68" spans="1:8" x14ac:dyDescent="0.25">
      <c r="A68" s="89"/>
      <c r="B68" s="89"/>
      <c r="C68" s="89"/>
      <c r="D68" s="89"/>
      <c r="E68" s="89"/>
      <c r="F68" s="89"/>
      <c r="G68" s="89"/>
      <c r="H68" s="89"/>
    </row>
    <row r="69" spans="1:8" x14ac:dyDescent="0.25">
      <c r="A69" s="89"/>
      <c r="B69" s="89"/>
      <c r="C69" s="89"/>
      <c r="D69" s="89"/>
      <c r="E69" s="89"/>
      <c r="F69" s="89"/>
      <c r="G69" s="89"/>
      <c r="H69" s="89"/>
    </row>
    <row r="70" spans="1:8" x14ac:dyDescent="0.25">
      <c r="A70" s="89"/>
      <c r="B70" s="89"/>
      <c r="C70" s="89"/>
      <c r="D70" s="89"/>
      <c r="E70" s="89"/>
      <c r="F70" s="89"/>
      <c r="G70" s="89"/>
      <c r="H70" s="89"/>
    </row>
    <row r="71" spans="1:8" x14ac:dyDescent="0.25">
      <c r="A71" s="89"/>
      <c r="B71" s="89"/>
      <c r="C71" s="89"/>
      <c r="D71" s="89"/>
      <c r="E71" s="89"/>
      <c r="F71" s="89"/>
      <c r="G71" s="89"/>
      <c r="H71" s="89"/>
    </row>
    <row r="72" spans="1:8" x14ac:dyDescent="0.25">
      <c r="A72" s="89"/>
      <c r="B72" s="89"/>
      <c r="C72" s="89"/>
      <c r="D72" s="89"/>
      <c r="E72" s="89"/>
      <c r="F72" s="89"/>
      <c r="G72" s="89"/>
      <c r="H72" s="89"/>
    </row>
    <row r="73" spans="1:8" x14ac:dyDescent="0.25">
      <c r="A73" s="89"/>
      <c r="B73" s="89"/>
      <c r="C73" s="89"/>
      <c r="D73" s="89"/>
      <c r="E73" s="89"/>
      <c r="F73" s="89"/>
      <c r="G73" s="89"/>
      <c r="H73" s="89"/>
    </row>
    <row r="74" spans="1:8" x14ac:dyDescent="0.25">
      <c r="A74" s="89"/>
      <c r="B74" s="89"/>
      <c r="C74" s="89"/>
      <c r="D74" s="89"/>
      <c r="E74" s="89"/>
      <c r="F74" s="89"/>
      <c r="G74" s="89"/>
      <c r="H74" s="89"/>
    </row>
    <row r="75" spans="1:8" x14ac:dyDescent="0.25">
      <c r="A75" s="89"/>
      <c r="B75" s="89"/>
      <c r="C75" s="89"/>
      <c r="D75" s="89"/>
      <c r="E75" s="89"/>
      <c r="F75" s="89"/>
      <c r="G75" s="89"/>
      <c r="H75" s="89"/>
    </row>
    <row r="76" spans="1:8" x14ac:dyDescent="0.25">
      <c r="A76" s="89"/>
      <c r="B76" s="89"/>
      <c r="C76" s="89"/>
      <c r="D76" s="89"/>
      <c r="E76" s="89"/>
      <c r="F76" s="89"/>
      <c r="G76" s="89"/>
      <c r="H76" s="89"/>
    </row>
    <row r="77" spans="1:8" x14ac:dyDescent="0.25">
      <c r="A77" s="89"/>
      <c r="B77" s="89"/>
      <c r="C77" s="89"/>
      <c r="D77" s="89"/>
      <c r="E77" s="89"/>
      <c r="F77" s="89"/>
      <c r="G77" s="89"/>
      <c r="H77" s="89"/>
    </row>
    <row r="78" spans="1:8" x14ac:dyDescent="0.25">
      <c r="A78" s="89"/>
      <c r="B78" s="89"/>
      <c r="C78" s="89"/>
      <c r="D78" s="89"/>
      <c r="E78" s="89"/>
      <c r="F78" s="89"/>
      <c r="G78" s="89"/>
      <c r="H78" s="89"/>
    </row>
    <row r="79" spans="1:8" x14ac:dyDescent="0.25">
      <c r="A79" s="89"/>
      <c r="B79" s="89"/>
      <c r="C79" s="89"/>
      <c r="D79" s="89"/>
      <c r="E79" s="89"/>
      <c r="F79" s="89"/>
      <c r="G79" s="89"/>
      <c r="H79" s="89"/>
    </row>
    <row r="80" spans="1:8" x14ac:dyDescent="0.25">
      <c r="A80" s="89"/>
      <c r="B80" s="89"/>
      <c r="C80" s="89"/>
      <c r="D80" s="89"/>
      <c r="E80" s="89"/>
      <c r="F80" s="89"/>
      <c r="G80" s="89"/>
      <c r="H80" s="89"/>
    </row>
    <row r="81" spans="1:8" x14ac:dyDescent="0.25">
      <c r="A81" s="89"/>
      <c r="B81" s="89"/>
      <c r="C81" s="89"/>
      <c r="D81" s="89"/>
      <c r="E81" s="89"/>
      <c r="F81" s="89"/>
      <c r="G81" s="89"/>
      <c r="H81" s="89"/>
    </row>
    <row r="82" spans="1:8" x14ac:dyDescent="0.25">
      <c r="A82" s="89"/>
      <c r="B82" s="89"/>
      <c r="C82" s="89"/>
      <c r="D82" s="89"/>
      <c r="E82" s="89"/>
      <c r="F82" s="89"/>
      <c r="G82" s="89"/>
      <c r="H82" s="89"/>
    </row>
    <row r="83" spans="1:8" x14ac:dyDescent="0.25">
      <c r="A83" s="89"/>
      <c r="B83" s="89"/>
      <c r="C83" s="89"/>
      <c r="D83" s="89"/>
      <c r="E83" s="89"/>
      <c r="F83" s="89"/>
      <c r="G83" s="89"/>
      <c r="H83" s="89"/>
    </row>
    <row r="84" spans="1:8" x14ac:dyDescent="0.25">
      <c r="A84" s="89"/>
      <c r="B84" s="89"/>
      <c r="C84" s="89"/>
      <c r="D84" s="89"/>
      <c r="E84" s="89"/>
      <c r="F84" s="89"/>
      <c r="G84" s="89"/>
      <c r="H84" s="89"/>
    </row>
    <row r="85" spans="1:8" x14ac:dyDescent="0.25">
      <c r="A85" s="89"/>
      <c r="B85" s="89"/>
      <c r="C85" s="89"/>
      <c r="D85" s="89"/>
      <c r="E85" s="89"/>
      <c r="F85" s="89"/>
      <c r="G85" s="89"/>
      <c r="H85" s="89"/>
    </row>
    <row r="86" spans="1:8" x14ac:dyDescent="0.25">
      <c r="A86" s="89"/>
      <c r="B86" s="89"/>
      <c r="C86" s="89"/>
      <c r="D86" s="89"/>
      <c r="E86" s="89"/>
      <c r="F86" s="89"/>
      <c r="G86" s="89"/>
      <c r="H86" s="89"/>
    </row>
    <row r="87" spans="1:8" x14ac:dyDescent="0.25">
      <c r="A87" s="89"/>
      <c r="B87" s="89"/>
      <c r="C87" s="89"/>
      <c r="D87" s="89"/>
      <c r="E87" s="89"/>
      <c r="F87" s="89"/>
      <c r="G87" s="89"/>
      <c r="H87" s="89"/>
    </row>
    <row r="88" spans="1:8" x14ac:dyDescent="0.25">
      <c r="A88" s="89"/>
      <c r="B88" s="89"/>
      <c r="C88" s="89"/>
      <c r="D88" s="89"/>
      <c r="E88" s="89"/>
      <c r="F88" s="89"/>
      <c r="G88" s="89"/>
      <c r="H88" s="89"/>
    </row>
    <row r="89" spans="1:8" x14ac:dyDescent="0.25">
      <c r="A89" s="89"/>
      <c r="B89" s="89"/>
      <c r="C89" s="89"/>
      <c r="D89" s="89"/>
      <c r="E89" s="89"/>
      <c r="F89" s="89"/>
      <c r="G89" s="89"/>
      <c r="H89" s="89"/>
    </row>
    <row r="90" spans="1:8" x14ac:dyDescent="0.25">
      <c r="A90" s="89"/>
      <c r="B90" s="89"/>
      <c r="C90" s="89"/>
      <c r="D90" s="89"/>
      <c r="E90" s="89"/>
      <c r="F90" s="89"/>
      <c r="G90" s="89"/>
      <c r="H90" s="89"/>
    </row>
    <row r="91" spans="1:8" x14ac:dyDescent="0.25">
      <c r="A91" s="89"/>
      <c r="B91" s="89"/>
      <c r="C91" s="89"/>
      <c r="D91" s="89"/>
      <c r="E91" s="89"/>
      <c r="F91" s="89"/>
      <c r="G91" s="89"/>
      <c r="H91" s="89"/>
    </row>
    <row r="92" spans="1:8" x14ac:dyDescent="0.25">
      <c r="A92" s="89"/>
      <c r="B92" s="89"/>
      <c r="C92" s="89"/>
      <c r="D92" s="89"/>
      <c r="E92" s="89"/>
      <c r="F92" s="89"/>
      <c r="G92" s="89"/>
      <c r="H92" s="89"/>
    </row>
    <row r="93" spans="1:8" x14ac:dyDescent="0.25">
      <c r="A93" s="89"/>
      <c r="B93" s="89"/>
      <c r="C93" s="89"/>
      <c r="D93" s="89"/>
      <c r="E93" s="89"/>
      <c r="F93" s="89"/>
      <c r="G93" s="89"/>
      <c r="H93" s="89"/>
    </row>
    <row r="94" spans="1:8" x14ac:dyDescent="0.25">
      <c r="A94" s="89"/>
      <c r="B94" s="89"/>
      <c r="C94" s="89"/>
      <c r="D94" s="89"/>
      <c r="E94" s="89"/>
      <c r="F94" s="89"/>
      <c r="G94" s="89"/>
      <c r="H94" s="89"/>
    </row>
    <row r="95" spans="1:8" x14ac:dyDescent="0.25">
      <c r="A95" s="89"/>
      <c r="B95" s="89"/>
      <c r="C95" s="89"/>
      <c r="D95" s="89"/>
      <c r="E95" s="89"/>
      <c r="F95" s="89"/>
      <c r="G95" s="89"/>
      <c r="H95" s="89"/>
    </row>
    <row r="96" spans="1:8" x14ac:dyDescent="0.25">
      <c r="A96" s="89"/>
      <c r="B96" s="89"/>
      <c r="C96" s="89"/>
      <c r="D96" s="89"/>
      <c r="E96" s="89"/>
      <c r="F96" s="89"/>
      <c r="G96" s="89"/>
      <c r="H96" s="89"/>
    </row>
    <row r="97" spans="1:8" x14ac:dyDescent="0.25">
      <c r="A97" s="89"/>
      <c r="B97" s="89"/>
      <c r="C97" s="89"/>
      <c r="D97" s="89"/>
      <c r="E97" s="89"/>
      <c r="F97" s="89"/>
      <c r="G97" s="89"/>
      <c r="H97" s="89"/>
    </row>
    <row r="98" spans="1:8" x14ac:dyDescent="0.25">
      <c r="A98" s="89"/>
      <c r="B98" s="89"/>
      <c r="C98" s="89"/>
      <c r="D98" s="89"/>
      <c r="E98" s="89"/>
      <c r="F98" s="89"/>
      <c r="G98" s="89"/>
      <c r="H98" s="89"/>
    </row>
    <row r="99" spans="1:8" x14ac:dyDescent="0.25">
      <c r="A99" s="89"/>
      <c r="B99" s="89"/>
      <c r="C99" s="89"/>
      <c r="D99" s="89"/>
      <c r="E99" s="89"/>
      <c r="F99" s="89"/>
      <c r="G99" s="89"/>
      <c r="H99" s="89"/>
    </row>
    <row r="100" spans="1:8" x14ac:dyDescent="0.25">
      <c r="A100" s="89"/>
      <c r="B100" s="89"/>
      <c r="C100" s="89"/>
      <c r="D100" s="89"/>
      <c r="E100" s="89"/>
      <c r="F100" s="89"/>
      <c r="G100" s="89"/>
      <c r="H100" s="89"/>
    </row>
    <row r="101" spans="1:8" x14ac:dyDescent="0.25">
      <c r="A101" s="89"/>
      <c r="B101" s="89"/>
      <c r="C101" s="89"/>
      <c r="D101" s="89"/>
      <c r="E101" s="89"/>
      <c r="F101" s="89"/>
      <c r="G101" s="89"/>
      <c r="H101" s="89"/>
    </row>
    <row r="102" spans="1:8" x14ac:dyDescent="0.25">
      <c r="A102" s="89"/>
      <c r="B102" s="89"/>
      <c r="C102" s="89"/>
      <c r="D102" s="89"/>
      <c r="E102" s="89"/>
      <c r="F102" s="89"/>
      <c r="G102" s="89"/>
      <c r="H102" s="89"/>
    </row>
    <row r="103" spans="1:8" x14ac:dyDescent="0.25">
      <c r="A103" s="89"/>
      <c r="B103" s="89"/>
      <c r="C103" s="89"/>
      <c r="D103" s="89"/>
      <c r="E103" s="89"/>
      <c r="F103" s="89"/>
      <c r="G103" s="89"/>
      <c r="H103" s="89"/>
    </row>
    <row r="104" spans="1:8" x14ac:dyDescent="0.25">
      <c r="A104" s="89"/>
      <c r="B104" s="89"/>
      <c r="C104" s="89"/>
      <c r="D104" s="89"/>
      <c r="E104" s="89"/>
      <c r="F104" s="89"/>
      <c r="G104" s="89"/>
      <c r="H104" s="89"/>
    </row>
    <row r="105" spans="1:8" x14ac:dyDescent="0.25">
      <c r="A105" s="89"/>
      <c r="B105" s="89"/>
      <c r="C105" s="89"/>
      <c r="D105" s="89"/>
      <c r="E105" s="89"/>
      <c r="F105" s="89"/>
      <c r="G105" s="89"/>
      <c r="H105" s="89"/>
    </row>
    <row r="106" spans="1:8" x14ac:dyDescent="0.25">
      <c r="A106" s="89"/>
      <c r="B106" s="89"/>
      <c r="C106" s="89"/>
      <c r="D106" s="89"/>
      <c r="E106" s="89"/>
      <c r="F106" s="89"/>
      <c r="G106" s="89"/>
      <c r="H106" s="89"/>
    </row>
    <row r="107" spans="1:8" x14ac:dyDescent="0.25">
      <c r="A107" s="89"/>
      <c r="B107" s="89"/>
      <c r="C107" s="89"/>
      <c r="D107" s="89"/>
      <c r="E107" s="89"/>
      <c r="F107" s="89"/>
      <c r="G107" s="89"/>
      <c r="H107" s="89"/>
    </row>
    <row r="108" spans="1:8" x14ac:dyDescent="0.25">
      <c r="A108" s="89"/>
      <c r="B108" s="89"/>
      <c r="C108" s="89"/>
      <c r="D108" s="89"/>
      <c r="E108" s="89"/>
      <c r="F108" s="89"/>
      <c r="G108" s="89"/>
      <c r="H108" s="89"/>
    </row>
    <row r="109" spans="1:8" x14ac:dyDescent="0.25">
      <c r="A109" s="89"/>
      <c r="B109" s="89"/>
      <c r="C109" s="89"/>
      <c r="D109" s="89"/>
      <c r="E109" s="89"/>
      <c r="F109" s="89"/>
      <c r="G109" s="89"/>
      <c r="H109" s="89"/>
    </row>
    <row r="110" spans="1:8" x14ac:dyDescent="0.25">
      <c r="A110" s="89"/>
      <c r="B110" s="89"/>
      <c r="C110" s="89"/>
      <c r="D110" s="89"/>
      <c r="E110" s="89"/>
      <c r="F110" s="89"/>
      <c r="G110" s="89"/>
      <c r="H110" s="89"/>
    </row>
    <row r="111" spans="1:8" x14ac:dyDescent="0.25">
      <c r="A111" s="89"/>
      <c r="B111" s="89"/>
      <c r="C111" s="89"/>
      <c r="D111" s="89"/>
      <c r="E111" s="89"/>
      <c r="F111" s="89"/>
      <c r="G111" s="89"/>
      <c r="H111" s="89"/>
    </row>
    <row r="112" spans="1:8" x14ac:dyDescent="0.25">
      <c r="A112" s="89"/>
      <c r="B112" s="89"/>
      <c r="C112" s="89"/>
      <c r="D112" s="89"/>
      <c r="E112" s="89"/>
      <c r="F112" s="89"/>
      <c r="G112" s="89"/>
      <c r="H112" s="89"/>
    </row>
    <row r="113" spans="1:8" x14ac:dyDescent="0.25">
      <c r="A113" s="89"/>
      <c r="B113" s="89"/>
      <c r="C113" s="89"/>
      <c r="D113" s="89"/>
      <c r="E113" s="89"/>
      <c r="F113" s="89"/>
      <c r="G113" s="89"/>
      <c r="H113" s="89"/>
    </row>
    <row r="114" spans="1:8" x14ac:dyDescent="0.25">
      <c r="A114" s="89"/>
      <c r="B114" s="89"/>
      <c r="C114" s="89"/>
      <c r="D114" s="89"/>
      <c r="E114" s="89"/>
      <c r="F114" s="89"/>
      <c r="G114" s="89"/>
      <c r="H114" s="89"/>
    </row>
    <row r="115" spans="1:8" x14ac:dyDescent="0.25">
      <c r="A115" s="89"/>
      <c r="B115" s="89"/>
      <c r="C115" s="89"/>
      <c r="D115" s="89"/>
      <c r="E115" s="89"/>
      <c r="F115" s="89"/>
      <c r="G115" s="89"/>
      <c r="H115" s="89"/>
    </row>
    <row r="116" spans="1:8" x14ac:dyDescent="0.25">
      <c r="A116" s="89"/>
      <c r="B116" s="89"/>
      <c r="C116" s="89"/>
      <c r="D116" s="89"/>
      <c r="E116" s="89"/>
      <c r="F116" s="89"/>
      <c r="G116" s="89"/>
      <c r="H116" s="89"/>
    </row>
    <row r="117" spans="1:8" x14ac:dyDescent="0.25">
      <c r="A117" s="89"/>
      <c r="B117" s="89"/>
      <c r="C117" s="89"/>
      <c r="D117" s="89"/>
      <c r="E117" s="89"/>
      <c r="F117" s="89"/>
      <c r="G117" s="89"/>
      <c r="H117" s="89"/>
    </row>
    <row r="118" spans="1:8" x14ac:dyDescent="0.25">
      <c r="A118" s="89"/>
      <c r="B118" s="89"/>
      <c r="C118" s="89"/>
      <c r="D118" s="89"/>
      <c r="E118" s="89"/>
      <c r="F118" s="89"/>
      <c r="G118" s="89"/>
      <c r="H118" s="89"/>
    </row>
    <row r="119" spans="1:8" x14ac:dyDescent="0.25">
      <c r="A119" s="89"/>
      <c r="B119" s="89"/>
      <c r="C119" s="89"/>
      <c r="D119" s="89"/>
      <c r="E119" s="89"/>
      <c r="F119" s="89"/>
      <c r="G119" s="89"/>
      <c r="H119" s="89"/>
    </row>
    <row r="120" spans="1:8" x14ac:dyDescent="0.25">
      <c r="A120" s="89"/>
      <c r="B120" s="89"/>
      <c r="C120" s="89"/>
      <c r="D120" s="89"/>
      <c r="E120" s="89"/>
      <c r="F120" s="89"/>
      <c r="G120" s="89"/>
      <c r="H120" s="89"/>
    </row>
    <row r="121" spans="1:8" x14ac:dyDescent="0.25">
      <c r="A121" s="89"/>
      <c r="B121" s="89"/>
      <c r="C121" s="89"/>
      <c r="D121" s="89"/>
      <c r="E121" s="89"/>
      <c r="F121" s="89"/>
      <c r="G121" s="89"/>
      <c r="H121" s="89"/>
    </row>
    <row r="122" spans="1:8" x14ac:dyDescent="0.25">
      <c r="A122" s="89"/>
      <c r="B122" s="89"/>
      <c r="C122" s="89"/>
      <c r="D122" s="89"/>
      <c r="E122" s="89"/>
      <c r="F122" s="89"/>
      <c r="G122" s="89"/>
      <c r="H122" s="89"/>
    </row>
    <row r="123" spans="1:8" x14ac:dyDescent="0.25">
      <c r="A123" s="89"/>
      <c r="B123" s="89"/>
      <c r="C123" s="89"/>
      <c r="D123" s="89"/>
      <c r="E123" s="89"/>
      <c r="F123" s="89"/>
      <c r="G123" s="89"/>
      <c r="H123" s="89"/>
    </row>
    <row r="124" spans="1:8" x14ac:dyDescent="0.25">
      <c r="A124" s="89"/>
      <c r="B124" s="89"/>
      <c r="C124" s="89"/>
      <c r="D124" s="89"/>
      <c r="E124" s="89"/>
      <c r="F124" s="89"/>
      <c r="G124" s="89"/>
      <c r="H124" s="89"/>
    </row>
    <row r="125" spans="1:8" x14ac:dyDescent="0.25">
      <c r="A125" s="89"/>
      <c r="B125" s="89"/>
      <c r="C125" s="89"/>
      <c r="D125" s="89"/>
      <c r="E125" s="89"/>
      <c r="F125" s="89"/>
      <c r="G125" s="89"/>
      <c r="H125" s="89"/>
    </row>
    <row r="126" spans="1:8" x14ac:dyDescent="0.25">
      <c r="A126" s="89"/>
      <c r="B126" s="89"/>
      <c r="C126" s="89"/>
      <c r="D126" s="89"/>
      <c r="E126" s="89"/>
      <c r="F126" s="89"/>
      <c r="G126" s="89"/>
      <c r="H126" s="89"/>
    </row>
    <row r="127" spans="1:8" x14ac:dyDescent="0.25">
      <c r="A127" s="89"/>
      <c r="B127" s="89"/>
      <c r="C127" s="89"/>
      <c r="D127" s="89"/>
      <c r="E127" s="89"/>
      <c r="F127" s="89"/>
      <c r="G127" s="89"/>
      <c r="H127" s="89"/>
    </row>
    <row r="128" spans="1:8" x14ac:dyDescent="0.25">
      <c r="A128" s="89"/>
      <c r="B128" s="89"/>
      <c r="C128" s="89"/>
      <c r="D128" s="89"/>
      <c r="E128" s="89"/>
      <c r="F128" s="89"/>
      <c r="G128" s="89"/>
      <c r="H128" s="89"/>
    </row>
    <row r="129" spans="1:8" x14ac:dyDescent="0.25">
      <c r="A129" s="89"/>
      <c r="B129" s="89"/>
      <c r="C129" s="89"/>
      <c r="D129" s="89"/>
      <c r="E129" s="89"/>
      <c r="F129" s="89"/>
      <c r="G129" s="89"/>
      <c r="H129" s="89"/>
    </row>
    <row r="130" spans="1:8" x14ac:dyDescent="0.25">
      <c r="A130" s="89"/>
      <c r="B130" s="89"/>
      <c r="C130" s="89"/>
      <c r="D130" s="89"/>
      <c r="E130" s="89"/>
      <c r="F130" s="89"/>
      <c r="G130" s="89"/>
      <c r="H130" s="89"/>
    </row>
    <row r="131" spans="1:8" x14ac:dyDescent="0.25">
      <c r="A131" s="89"/>
      <c r="B131" s="89"/>
      <c r="C131" s="89"/>
      <c r="D131" s="89"/>
      <c r="E131" s="89"/>
      <c r="F131" s="89"/>
      <c r="G131" s="89"/>
      <c r="H131" s="89"/>
    </row>
    <row r="132" spans="1:8" x14ac:dyDescent="0.25">
      <c r="A132" s="89"/>
      <c r="B132" s="89"/>
      <c r="C132" s="89"/>
      <c r="D132" s="89"/>
      <c r="E132" s="89"/>
      <c r="F132" s="89"/>
      <c r="G132" s="89"/>
      <c r="H132" s="89"/>
    </row>
    <row r="133" spans="1:8" x14ac:dyDescent="0.25">
      <c r="A133" s="89"/>
      <c r="B133" s="89"/>
      <c r="C133" s="89"/>
      <c r="D133" s="89"/>
      <c r="E133" s="89"/>
      <c r="F133" s="89"/>
      <c r="G133" s="89"/>
      <c r="H133" s="89"/>
    </row>
    <row r="134" spans="1:8" x14ac:dyDescent="0.25">
      <c r="A134" s="89"/>
      <c r="B134" s="89"/>
      <c r="C134" s="89"/>
      <c r="D134" s="89"/>
      <c r="E134" s="89"/>
      <c r="F134" s="89"/>
      <c r="G134" s="89"/>
      <c r="H134" s="89"/>
    </row>
    <row r="135" spans="1:8" x14ac:dyDescent="0.25">
      <c r="A135" s="89"/>
      <c r="B135" s="89"/>
      <c r="C135" s="89"/>
      <c r="D135" s="89"/>
      <c r="E135" s="89"/>
      <c r="F135" s="89"/>
      <c r="G135" s="89"/>
      <c r="H135" s="89"/>
    </row>
    <row r="136" spans="1:8" x14ac:dyDescent="0.25">
      <c r="A136" s="89"/>
      <c r="B136" s="89"/>
      <c r="C136" s="89"/>
      <c r="D136" s="89"/>
      <c r="E136" s="89"/>
      <c r="F136" s="89"/>
      <c r="G136" s="89"/>
      <c r="H136" s="89"/>
    </row>
    <row r="137" spans="1:8" x14ac:dyDescent="0.25">
      <c r="A137" s="89"/>
      <c r="B137" s="89"/>
      <c r="C137" s="89"/>
      <c r="D137" s="89"/>
      <c r="E137" s="89"/>
      <c r="F137" s="89"/>
      <c r="G137" s="89"/>
      <c r="H137" s="89"/>
    </row>
    <row r="138" spans="1:8" x14ac:dyDescent="0.25">
      <c r="A138" s="89"/>
      <c r="B138" s="89"/>
      <c r="C138" s="89"/>
      <c r="D138" s="89"/>
      <c r="E138" s="89"/>
      <c r="F138" s="89"/>
      <c r="G138" s="89"/>
      <c r="H138" s="89"/>
    </row>
    <row r="139" spans="1:8" x14ac:dyDescent="0.25">
      <c r="A139" s="89"/>
      <c r="B139" s="89"/>
      <c r="C139" s="89"/>
      <c r="D139" s="89"/>
      <c r="E139" s="89"/>
      <c r="F139" s="89"/>
      <c r="G139" s="89"/>
      <c r="H139" s="89"/>
    </row>
    <row r="140" spans="1:8" x14ac:dyDescent="0.25">
      <c r="A140" s="89"/>
      <c r="B140" s="89"/>
      <c r="C140" s="89"/>
      <c r="D140" s="89"/>
      <c r="E140" s="89"/>
      <c r="F140" s="89"/>
      <c r="G140" s="89"/>
      <c r="H140" s="89"/>
    </row>
    <row r="141" spans="1:8" x14ac:dyDescent="0.25">
      <c r="A141" s="89"/>
      <c r="B141" s="89"/>
      <c r="C141" s="89"/>
      <c r="D141" s="89"/>
      <c r="E141" s="89"/>
      <c r="F141" s="89"/>
      <c r="G141" s="89"/>
      <c r="H141" s="89"/>
    </row>
    <row r="142" spans="1:8" x14ac:dyDescent="0.25">
      <c r="A142" s="89"/>
      <c r="B142" s="89"/>
      <c r="C142" s="89"/>
      <c r="D142" s="89"/>
      <c r="E142" s="89"/>
      <c r="F142" s="89"/>
      <c r="G142" s="89"/>
      <c r="H142" s="89"/>
    </row>
    <row r="143" spans="1:8" x14ac:dyDescent="0.25">
      <c r="A143" s="89"/>
      <c r="B143" s="89"/>
      <c r="C143" s="89"/>
      <c r="D143" s="89"/>
      <c r="E143" s="89"/>
      <c r="F143" s="89"/>
      <c r="G143" s="89"/>
      <c r="H143" s="89"/>
    </row>
    <row r="144" spans="1:8" x14ac:dyDescent="0.25">
      <c r="A144" s="89"/>
      <c r="B144" s="89"/>
      <c r="C144" s="89"/>
      <c r="D144" s="89"/>
      <c r="E144" s="89"/>
      <c r="F144" s="89"/>
      <c r="G144" s="89"/>
      <c r="H144" s="89"/>
    </row>
    <row r="145" spans="1:8" x14ac:dyDescent="0.25">
      <c r="A145" s="89"/>
      <c r="B145" s="89"/>
      <c r="C145" s="89"/>
      <c r="D145" s="89"/>
      <c r="E145" s="89"/>
      <c r="F145" s="89"/>
      <c r="G145" s="89"/>
      <c r="H145" s="89"/>
    </row>
    <row r="146" spans="1:8" x14ac:dyDescent="0.25">
      <c r="A146" s="89"/>
      <c r="B146" s="89"/>
      <c r="C146" s="89"/>
      <c r="D146" s="89"/>
      <c r="E146" s="89"/>
      <c r="F146" s="89"/>
      <c r="G146" s="89"/>
      <c r="H146" s="89"/>
    </row>
    <row r="147" spans="1:8" x14ac:dyDescent="0.25">
      <c r="A147" s="89"/>
      <c r="B147" s="89"/>
      <c r="C147" s="89"/>
      <c r="D147" s="89"/>
      <c r="E147" s="89"/>
      <c r="F147" s="89"/>
      <c r="G147" s="89"/>
      <c r="H147" s="89"/>
    </row>
    <row r="148" spans="1:8" x14ac:dyDescent="0.25">
      <c r="A148" s="89"/>
      <c r="B148" s="89"/>
      <c r="C148" s="89"/>
      <c r="D148" s="89"/>
      <c r="E148" s="89"/>
      <c r="F148" s="89"/>
      <c r="G148" s="89"/>
      <c r="H148" s="89"/>
    </row>
    <row r="149" spans="1:8" x14ac:dyDescent="0.25">
      <c r="A149" s="89"/>
      <c r="B149" s="89"/>
      <c r="C149" s="89"/>
      <c r="D149" s="89"/>
      <c r="E149" s="89"/>
      <c r="F149" s="89"/>
      <c r="G149" s="89"/>
      <c r="H149" s="89"/>
    </row>
    <row r="150" spans="1:8" x14ac:dyDescent="0.25">
      <c r="A150" s="89"/>
      <c r="B150" s="89"/>
      <c r="C150" s="89"/>
      <c r="D150" s="89"/>
      <c r="E150" s="89"/>
      <c r="F150" s="89"/>
      <c r="G150" s="89"/>
      <c r="H150" s="89"/>
    </row>
    <row r="151" spans="1:8" x14ac:dyDescent="0.25">
      <c r="A151" s="89"/>
      <c r="B151" s="89"/>
      <c r="C151" s="89"/>
      <c r="D151" s="89"/>
      <c r="E151" s="89"/>
      <c r="F151" s="89"/>
      <c r="G151" s="89"/>
      <c r="H151" s="89"/>
    </row>
    <row r="152" spans="1:8" x14ac:dyDescent="0.25">
      <c r="A152" s="89"/>
      <c r="B152" s="89"/>
      <c r="C152" s="89"/>
      <c r="D152" s="89"/>
      <c r="E152" s="89"/>
      <c r="F152" s="89"/>
      <c r="G152" s="89"/>
      <c r="H152" s="89"/>
    </row>
    <row r="153" spans="1:8" x14ac:dyDescent="0.25">
      <c r="A153" s="89"/>
      <c r="B153" s="89"/>
      <c r="C153" s="89"/>
      <c r="D153" s="89"/>
      <c r="E153" s="89"/>
      <c r="F153" s="89"/>
      <c r="G153" s="89"/>
      <c r="H153" s="89"/>
    </row>
    <row r="154" spans="1:8" x14ac:dyDescent="0.25">
      <c r="A154" s="89"/>
      <c r="B154" s="89"/>
      <c r="C154" s="89"/>
      <c r="D154" s="89"/>
      <c r="E154" s="89"/>
      <c r="F154" s="89"/>
      <c r="G154" s="89"/>
      <c r="H154" s="89"/>
    </row>
    <row r="155" spans="1:8" x14ac:dyDescent="0.25">
      <c r="A155" s="89"/>
      <c r="B155" s="89"/>
      <c r="C155" s="89"/>
      <c r="D155" s="89"/>
      <c r="E155" s="89"/>
      <c r="F155" s="89"/>
      <c r="G155" s="89"/>
      <c r="H155" s="89"/>
    </row>
    <row r="156" spans="1:8" x14ac:dyDescent="0.25">
      <c r="A156" s="89"/>
      <c r="B156" s="89"/>
      <c r="C156" s="89"/>
      <c r="D156" s="89"/>
      <c r="E156" s="89"/>
      <c r="F156" s="89"/>
      <c r="G156" s="89"/>
      <c r="H156" s="89"/>
    </row>
    <row r="157" spans="1:8" x14ac:dyDescent="0.25">
      <c r="A157" s="89"/>
      <c r="B157" s="89"/>
      <c r="C157" s="89"/>
      <c r="D157" s="89"/>
      <c r="E157" s="89"/>
      <c r="F157" s="89"/>
      <c r="G157" s="89"/>
      <c r="H157" s="89"/>
    </row>
    <row r="158" spans="1:8" x14ac:dyDescent="0.25">
      <c r="A158" s="89"/>
      <c r="B158" s="89"/>
      <c r="C158" s="89"/>
      <c r="D158" s="89"/>
      <c r="E158" s="89"/>
      <c r="F158" s="89"/>
      <c r="G158" s="89"/>
      <c r="H158" s="89"/>
    </row>
    <row r="159" spans="1:8" x14ac:dyDescent="0.25">
      <c r="A159" s="89"/>
      <c r="B159" s="89"/>
      <c r="C159" s="89"/>
      <c r="D159" s="89"/>
      <c r="E159" s="89"/>
      <c r="F159" s="89"/>
      <c r="G159" s="89"/>
      <c r="H159" s="89"/>
    </row>
    <row r="160" spans="1:8" x14ac:dyDescent="0.25">
      <c r="A160" s="89"/>
      <c r="B160" s="89"/>
      <c r="C160" s="89"/>
      <c r="D160" s="89"/>
      <c r="E160" s="89"/>
      <c r="F160" s="89"/>
      <c r="G160" s="89"/>
      <c r="H160" s="89"/>
    </row>
    <row r="161" spans="1:8" x14ac:dyDescent="0.25">
      <c r="A161" s="89"/>
      <c r="B161" s="89"/>
      <c r="C161" s="89"/>
      <c r="D161" s="89"/>
      <c r="E161" s="89"/>
      <c r="F161" s="89"/>
      <c r="G161" s="89"/>
      <c r="H161" s="89"/>
    </row>
    <row r="162" spans="1:8" x14ac:dyDescent="0.25">
      <c r="A162" s="89"/>
      <c r="B162" s="89"/>
      <c r="C162" s="89"/>
      <c r="D162" s="89"/>
      <c r="E162" s="89"/>
      <c r="F162" s="89"/>
      <c r="G162" s="89"/>
      <c r="H162" s="89"/>
    </row>
    <row r="163" spans="1:8" x14ac:dyDescent="0.25">
      <c r="A163" s="89"/>
      <c r="B163" s="89"/>
      <c r="C163" s="89"/>
      <c r="D163" s="89"/>
      <c r="E163" s="89"/>
      <c r="F163" s="89"/>
      <c r="G163" s="89"/>
      <c r="H163" s="89"/>
    </row>
    <row r="164" spans="1:8" x14ac:dyDescent="0.25">
      <c r="A164" s="89"/>
      <c r="B164" s="89"/>
      <c r="C164" s="89"/>
      <c r="D164" s="89"/>
      <c r="E164" s="89"/>
      <c r="F164" s="89"/>
      <c r="G164" s="89"/>
      <c r="H164" s="89"/>
    </row>
    <row r="165" spans="1:8" x14ac:dyDescent="0.25">
      <c r="A165" s="89"/>
      <c r="B165" s="89"/>
      <c r="C165" s="89"/>
      <c r="D165" s="89"/>
      <c r="E165" s="89"/>
      <c r="F165" s="89"/>
      <c r="G165" s="89"/>
      <c r="H165" s="89"/>
    </row>
    <row r="166" spans="1:8" x14ac:dyDescent="0.25">
      <c r="A166" s="89"/>
      <c r="B166" s="89"/>
      <c r="C166" s="89"/>
      <c r="D166" s="89"/>
      <c r="E166" s="89"/>
      <c r="F166" s="89"/>
      <c r="G166" s="89"/>
      <c r="H166" s="89"/>
    </row>
    <row r="167" spans="1:8" x14ac:dyDescent="0.25">
      <c r="A167" s="89"/>
      <c r="B167" s="89"/>
      <c r="C167" s="89"/>
      <c r="D167" s="89"/>
      <c r="E167" s="89"/>
      <c r="F167" s="89"/>
      <c r="G167" s="89"/>
      <c r="H167" s="89"/>
    </row>
    <row r="168" spans="1:8" x14ac:dyDescent="0.25">
      <c r="A168" s="89"/>
      <c r="B168" s="89"/>
      <c r="C168" s="89"/>
      <c r="D168" s="89"/>
      <c r="E168" s="89"/>
      <c r="F168" s="89"/>
      <c r="G168" s="89"/>
      <c r="H168" s="89"/>
    </row>
    <row r="169" spans="1:8" x14ac:dyDescent="0.25">
      <c r="A169" s="89"/>
      <c r="B169" s="89"/>
      <c r="C169" s="89"/>
      <c r="D169" s="89"/>
      <c r="E169" s="89"/>
      <c r="F169" s="89"/>
      <c r="G169" s="89"/>
      <c r="H169" s="89"/>
    </row>
    <row r="170" spans="1:8" x14ac:dyDescent="0.25">
      <c r="A170" s="89"/>
      <c r="B170" s="89"/>
      <c r="C170" s="89"/>
      <c r="D170" s="89"/>
      <c r="E170" s="89"/>
      <c r="F170" s="89"/>
      <c r="G170" s="89"/>
      <c r="H170" s="89"/>
    </row>
    <row r="171" spans="1:8" x14ac:dyDescent="0.25">
      <c r="A171" s="89"/>
      <c r="B171" s="89"/>
      <c r="C171" s="89"/>
      <c r="D171" s="89"/>
      <c r="E171" s="89"/>
      <c r="F171" s="89"/>
      <c r="G171" s="89"/>
      <c r="H171" s="89"/>
    </row>
    <row r="172" spans="1:8" x14ac:dyDescent="0.25">
      <c r="A172" s="89"/>
      <c r="B172" s="89"/>
      <c r="C172" s="89"/>
      <c r="D172" s="89"/>
      <c r="E172" s="89"/>
      <c r="F172" s="89"/>
      <c r="G172" s="89"/>
      <c r="H172" s="89"/>
    </row>
    <row r="173" spans="1:8" x14ac:dyDescent="0.25">
      <c r="A173" s="89"/>
      <c r="B173" s="89"/>
      <c r="C173" s="89"/>
      <c r="D173" s="89"/>
      <c r="E173" s="89"/>
      <c r="F173" s="89"/>
      <c r="G173" s="89"/>
      <c r="H173" s="89"/>
    </row>
    <row r="174" spans="1:8" x14ac:dyDescent="0.25">
      <c r="A174" s="89"/>
      <c r="B174" s="89"/>
      <c r="C174" s="89"/>
      <c r="D174" s="89"/>
      <c r="E174" s="89"/>
      <c r="F174" s="89"/>
      <c r="G174" s="89"/>
      <c r="H174" s="89"/>
    </row>
    <row r="175" spans="1:8" x14ac:dyDescent="0.25">
      <c r="A175" s="89"/>
      <c r="B175" s="89"/>
      <c r="C175" s="89"/>
      <c r="D175" s="89"/>
      <c r="E175" s="89"/>
      <c r="F175" s="89"/>
      <c r="G175" s="89"/>
      <c r="H175" s="89"/>
    </row>
    <row r="176" spans="1:8" x14ac:dyDescent="0.25">
      <c r="A176" s="89"/>
      <c r="B176" s="89"/>
      <c r="C176" s="89"/>
      <c r="D176" s="89"/>
      <c r="E176" s="89"/>
      <c r="F176" s="89"/>
      <c r="G176" s="89"/>
      <c r="H176" s="89"/>
    </row>
    <row r="177" spans="1:8" x14ac:dyDescent="0.25">
      <c r="A177" s="89"/>
      <c r="B177" s="89"/>
      <c r="C177" s="89"/>
      <c r="D177" s="89"/>
      <c r="E177" s="89"/>
      <c r="F177" s="89"/>
      <c r="G177" s="89"/>
      <c r="H177" s="89"/>
    </row>
    <row r="178" spans="1:8" x14ac:dyDescent="0.25">
      <c r="A178" s="89"/>
      <c r="B178" s="89"/>
      <c r="C178" s="89"/>
      <c r="D178" s="89"/>
      <c r="E178" s="89"/>
      <c r="F178" s="89"/>
      <c r="G178" s="89"/>
      <c r="H178" s="89"/>
    </row>
    <row r="179" spans="1:8" x14ac:dyDescent="0.25">
      <c r="A179" s="89"/>
      <c r="B179" s="89"/>
      <c r="C179" s="89"/>
      <c r="D179" s="89"/>
      <c r="E179" s="89"/>
      <c r="F179" s="89"/>
      <c r="G179" s="89"/>
      <c r="H179" s="89"/>
    </row>
    <row r="180" spans="1:8" x14ac:dyDescent="0.25">
      <c r="A180" s="89"/>
      <c r="B180" s="89"/>
      <c r="C180" s="89"/>
      <c r="D180" s="89"/>
      <c r="E180" s="89"/>
      <c r="F180" s="89"/>
      <c r="G180" s="89"/>
      <c r="H180" s="89"/>
    </row>
    <row r="181" spans="1:8" x14ac:dyDescent="0.25">
      <c r="A181" s="89"/>
      <c r="B181" s="89"/>
      <c r="C181" s="89"/>
      <c r="D181" s="89"/>
      <c r="E181" s="89"/>
      <c r="F181" s="89"/>
      <c r="G181" s="89"/>
      <c r="H181" s="89"/>
    </row>
    <row r="182" spans="1:8" x14ac:dyDescent="0.25">
      <c r="A182" s="89"/>
      <c r="B182" s="89"/>
      <c r="C182" s="89"/>
      <c r="D182" s="89"/>
      <c r="E182" s="89"/>
      <c r="F182" s="89"/>
      <c r="G182" s="89"/>
      <c r="H182" s="89"/>
    </row>
    <row r="183" spans="1:8" x14ac:dyDescent="0.25">
      <c r="A183" s="89"/>
      <c r="B183" s="89"/>
      <c r="C183" s="89"/>
      <c r="D183" s="89"/>
      <c r="E183" s="89"/>
      <c r="F183" s="89"/>
      <c r="G183" s="89"/>
      <c r="H183" s="89"/>
    </row>
    <row r="184" spans="1:8" x14ac:dyDescent="0.25">
      <c r="A184" s="89"/>
      <c r="B184" s="89"/>
      <c r="C184" s="89"/>
      <c r="D184" s="89"/>
      <c r="E184" s="89"/>
      <c r="F184" s="89"/>
      <c r="G184" s="89"/>
      <c r="H184" s="89"/>
    </row>
    <row r="185" spans="1:8" x14ac:dyDescent="0.25">
      <c r="A185" s="89"/>
      <c r="B185" s="89"/>
      <c r="C185" s="89"/>
      <c r="D185" s="89"/>
      <c r="E185" s="89"/>
      <c r="F185" s="89"/>
      <c r="G185" s="89"/>
      <c r="H185" s="89"/>
    </row>
    <row r="186" spans="1:8" x14ac:dyDescent="0.25">
      <c r="A186" s="89"/>
      <c r="B186" s="89"/>
      <c r="C186" s="89"/>
      <c r="D186" s="89"/>
      <c r="E186" s="89"/>
      <c r="F186" s="89"/>
      <c r="G186" s="89"/>
      <c r="H186" s="89"/>
    </row>
    <row r="187" spans="1:8" x14ac:dyDescent="0.25">
      <c r="A187" s="89"/>
      <c r="B187" s="89"/>
      <c r="C187" s="89"/>
      <c r="D187" s="89"/>
      <c r="E187" s="89"/>
      <c r="F187" s="89"/>
      <c r="G187" s="89"/>
      <c r="H187" s="89"/>
    </row>
    <row r="188" spans="1:8" x14ac:dyDescent="0.25">
      <c r="A188" s="89"/>
      <c r="B188" s="89"/>
      <c r="C188" s="89"/>
      <c r="D188" s="89"/>
      <c r="E188" s="89"/>
      <c r="F188" s="89"/>
      <c r="G188" s="89"/>
      <c r="H188" s="89"/>
    </row>
    <row r="189" spans="1:8" x14ac:dyDescent="0.25">
      <c r="A189" s="89"/>
      <c r="B189" s="89"/>
      <c r="C189" s="89"/>
      <c r="D189" s="89"/>
      <c r="E189" s="89"/>
      <c r="F189" s="89"/>
      <c r="G189" s="89"/>
      <c r="H189" s="89"/>
    </row>
    <row r="190" spans="1:8" x14ac:dyDescent="0.25">
      <c r="A190" s="89"/>
      <c r="B190" s="89"/>
      <c r="C190" s="89"/>
      <c r="D190" s="89"/>
      <c r="E190" s="89"/>
      <c r="F190" s="89"/>
      <c r="G190" s="89"/>
      <c r="H190" s="89"/>
    </row>
    <row r="191" spans="1:8" x14ac:dyDescent="0.25">
      <c r="A191" s="89"/>
      <c r="B191" s="89"/>
      <c r="C191" s="89"/>
      <c r="D191" s="89"/>
      <c r="E191" s="89"/>
      <c r="F191" s="89"/>
      <c r="G191" s="89"/>
      <c r="H191" s="89"/>
    </row>
    <row r="192" spans="1:8" x14ac:dyDescent="0.25">
      <c r="A192" s="89"/>
      <c r="B192" s="89"/>
      <c r="C192" s="89"/>
      <c r="D192" s="89"/>
      <c r="E192" s="89"/>
      <c r="F192" s="89"/>
      <c r="G192" s="89"/>
      <c r="H192" s="89"/>
    </row>
    <row r="193" spans="1:8" x14ac:dyDescent="0.25">
      <c r="A193" s="89"/>
      <c r="B193" s="89"/>
      <c r="C193" s="89"/>
      <c r="D193" s="89"/>
      <c r="E193" s="89"/>
      <c r="F193" s="89"/>
      <c r="G193" s="89"/>
      <c r="H193" s="89"/>
    </row>
    <row r="194" spans="1:8" x14ac:dyDescent="0.25">
      <c r="A194" s="89"/>
      <c r="B194" s="89"/>
      <c r="C194" s="89"/>
      <c r="D194" s="89"/>
      <c r="E194" s="89"/>
      <c r="F194" s="89"/>
      <c r="G194" s="89"/>
      <c r="H194" s="89"/>
    </row>
    <row r="195" spans="1:8" x14ac:dyDescent="0.25">
      <c r="A195" s="89"/>
      <c r="B195" s="89"/>
      <c r="C195" s="89"/>
      <c r="D195" s="89"/>
      <c r="E195" s="89"/>
      <c r="F195" s="89"/>
      <c r="G195" s="89"/>
      <c r="H195" s="89"/>
    </row>
    <row r="196" spans="1:8" x14ac:dyDescent="0.25">
      <c r="A196" s="89"/>
      <c r="B196" s="89"/>
      <c r="C196" s="89"/>
      <c r="D196" s="89"/>
      <c r="E196" s="89"/>
      <c r="F196" s="89"/>
      <c r="G196" s="89"/>
      <c r="H196" s="89"/>
    </row>
    <row r="197" spans="1:8" x14ac:dyDescent="0.25">
      <c r="A197" s="89"/>
      <c r="B197" s="89"/>
      <c r="C197" s="89"/>
      <c r="D197" s="89"/>
      <c r="E197" s="89"/>
      <c r="F197" s="89"/>
      <c r="G197" s="89"/>
      <c r="H197" s="89"/>
    </row>
    <row r="198" spans="1:8" x14ac:dyDescent="0.25">
      <c r="A198" s="89"/>
      <c r="B198" s="89"/>
      <c r="C198" s="89"/>
      <c r="D198" s="89"/>
      <c r="E198" s="89"/>
      <c r="F198" s="89"/>
      <c r="G198" s="89"/>
      <c r="H198" s="89"/>
    </row>
    <row r="199" spans="1:8" x14ac:dyDescent="0.25">
      <c r="A199" s="89"/>
      <c r="B199" s="89"/>
      <c r="C199" s="89"/>
      <c r="D199" s="89"/>
      <c r="E199" s="89"/>
      <c r="F199" s="89"/>
      <c r="G199" s="89"/>
      <c r="H199" s="89"/>
    </row>
    <row r="200" spans="1:8" x14ac:dyDescent="0.25">
      <c r="A200" s="89"/>
      <c r="B200" s="89"/>
      <c r="C200" s="89"/>
      <c r="D200" s="89"/>
      <c r="E200" s="89"/>
      <c r="F200" s="89"/>
      <c r="G200" s="89"/>
      <c r="H200" s="89"/>
    </row>
    <row r="201" spans="1:8" x14ac:dyDescent="0.25">
      <c r="A201" s="89"/>
      <c r="B201" s="89"/>
      <c r="C201" s="89"/>
      <c r="D201" s="89"/>
      <c r="E201" s="89"/>
      <c r="F201" s="89"/>
      <c r="G201" s="89"/>
      <c r="H201" s="89"/>
    </row>
    <row r="202" spans="1:8" x14ac:dyDescent="0.25">
      <c r="A202" s="89"/>
      <c r="B202" s="89"/>
      <c r="C202" s="89"/>
      <c r="D202" s="89"/>
      <c r="E202" s="89"/>
      <c r="F202" s="89"/>
      <c r="G202" s="89"/>
      <c r="H202" s="89"/>
    </row>
    <row r="203" spans="1:8" x14ac:dyDescent="0.25">
      <c r="A203" s="89"/>
      <c r="B203" s="89"/>
      <c r="C203" s="89"/>
      <c r="D203" s="89"/>
      <c r="E203" s="89"/>
      <c r="F203" s="89"/>
      <c r="G203" s="89"/>
      <c r="H203" s="89"/>
    </row>
    <row r="204" spans="1:8" x14ac:dyDescent="0.25">
      <c r="A204" s="89"/>
      <c r="B204" s="89"/>
      <c r="C204" s="89"/>
      <c r="D204" s="89"/>
      <c r="E204" s="89"/>
      <c r="F204" s="89"/>
      <c r="G204" s="89"/>
      <c r="H204" s="89"/>
    </row>
    <row r="205" spans="1:8" x14ac:dyDescent="0.25">
      <c r="A205" s="89"/>
      <c r="B205" s="89"/>
      <c r="C205" s="89"/>
      <c r="D205" s="89"/>
      <c r="E205" s="89"/>
      <c r="F205" s="89"/>
      <c r="G205" s="89"/>
      <c r="H205" s="89"/>
    </row>
    <row r="206" spans="1:8" x14ac:dyDescent="0.25">
      <c r="A206" s="89"/>
      <c r="B206" s="89"/>
      <c r="C206" s="89"/>
      <c r="D206" s="89"/>
      <c r="E206" s="89"/>
      <c r="F206" s="89"/>
      <c r="G206" s="89"/>
      <c r="H206" s="89"/>
    </row>
    <row r="207" spans="1:8" x14ac:dyDescent="0.25">
      <c r="A207" s="89"/>
      <c r="B207" s="89"/>
      <c r="C207" s="89"/>
      <c r="D207" s="89"/>
      <c r="E207" s="89"/>
      <c r="F207" s="89"/>
      <c r="G207" s="89"/>
      <c r="H207" s="89"/>
    </row>
    <row r="208" spans="1:8" x14ac:dyDescent="0.25">
      <c r="A208" s="89"/>
      <c r="B208" s="89"/>
      <c r="C208" s="89"/>
      <c r="D208" s="89"/>
      <c r="E208" s="89"/>
      <c r="F208" s="89"/>
      <c r="G208" s="89"/>
      <c r="H208" s="89"/>
    </row>
    <row r="209" spans="1:8" x14ac:dyDescent="0.25">
      <c r="A209" s="89"/>
      <c r="B209" s="89"/>
      <c r="C209" s="89"/>
      <c r="D209" s="89"/>
      <c r="E209" s="89"/>
      <c r="F209" s="89"/>
      <c r="G209" s="89"/>
      <c r="H209" s="89"/>
    </row>
    <row r="210" spans="1:8" x14ac:dyDescent="0.25">
      <c r="A210" s="89"/>
      <c r="B210" s="89"/>
      <c r="C210" s="89"/>
      <c r="D210" s="89"/>
      <c r="E210" s="89"/>
      <c r="F210" s="89"/>
      <c r="G210" s="89"/>
      <c r="H210" s="89"/>
    </row>
    <row r="211" spans="1:8" x14ac:dyDescent="0.25">
      <c r="A211" s="89"/>
      <c r="B211" s="89"/>
      <c r="C211" s="89"/>
      <c r="D211" s="89"/>
      <c r="E211" s="89"/>
      <c r="F211" s="89"/>
      <c r="G211" s="89"/>
      <c r="H211" s="89"/>
    </row>
    <row r="212" spans="1:8" x14ac:dyDescent="0.25">
      <c r="A212" s="89"/>
      <c r="B212" s="89"/>
      <c r="C212" s="89"/>
      <c r="D212" s="89"/>
      <c r="E212" s="89"/>
      <c r="F212" s="89"/>
      <c r="G212" s="89"/>
      <c r="H212" s="89"/>
    </row>
    <row r="213" spans="1:8" x14ac:dyDescent="0.25">
      <c r="A213" s="89"/>
      <c r="B213" s="89"/>
      <c r="C213" s="89"/>
      <c r="D213" s="89"/>
      <c r="E213" s="89"/>
      <c r="F213" s="89"/>
      <c r="G213" s="89"/>
      <c r="H213" s="89"/>
    </row>
    <row r="214" spans="1:8" x14ac:dyDescent="0.25">
      <c r="A214" s="89"/>
      <c r="B214" s="89"/>
      <c r="C214" s="89"/>
      <c r="D214" s="89"/>
      <c r="E214" s="89"/>
      <c r="F214" s="89"/>
      <c r="G214" s="89"/>
      <c r="H214" s="89"/>
    </row>
    <row r="215" spans="1:8" x14ac:dyDescent="0.25">
      <c r="A215" s="89"/>
      <c r="B215" s="89"/>
      <c r="C215" s="89"/>
      <c r="D215" s="89"/>
      <c r="E215" s="89"/>
      <c r="F215" s="89"/>
      <c r="G215" s="89"/>
      <c r="H215" s="89"/>
    </row>
    <row r="216" spans="1:8" x14ac:dyDescent="0.25">
      <c r="A216" s="89"/>
      <c r="B216" s="89"/>
      <c r="C216" s="89"/>
      <c r="D216" s="89"/>
      <c r="E216" s="89"/>
      <c r="F216" s="89"/>
      <c r="G216" s="89"/>
      <c r="H216" s="89"/>
    </row>
    <row r="217" spans="1:8" x14ac:dyDescent="0.25">
      <c r="A217" s="89"/>
      <c r="B217" s="89"/>
      <c r="C217" s="89"/>
      <c r="D217" s="89"/>
      <c r="E217" s="89"/>
      <c r="F217" s="89"/>
      <c r="G217" s="89"/>
      <c r="H217" s="89"/>
    </row>
    <row r="218" spans="1:8" x14ac:dyDescent="0.25">
      <c r="A218" s="89"/>
      <c r="B218" s="89"/>
      <c r="C218" s="89"/>
      <c r="D218" s="89"/>
      <c r="E218" s="89"/>
      <c r="F218" s="89"/>
      <c r="G218" s="89"/>
      <c r="H218" s="89"/>
    </row>
    <row r="219" spans="1:8" x14ac:dyDescent="0.25">
      <c r="A219" s="89"/>
      <c r="B219" s="89"/>
      <c r="C219" s="89"/>
      <c r="D219" s="89"/>
      <c r="E219" s="89"/>
      <c r="F219" s="89"/>
      <c r="G219" s="89"/>
      <c r="H219" s="89"/>
    </row>
    <row r="220" spans="1:8" x14ac:dyDescent="0.25">
      <c r="A220" s="89"/>
      <c r="B220" s="89"/>
      <c r="C220" s="89"/>
      <c r="D220" s="89"/>
      <c r="E220" s="89"/>
      <c r="F220" s="89"/>
      <c r="G220" s="89"/>
      <c r="H220" s="89"/>
    </row>
    <row r="221" spans="1:8" x14ac:dyDescent="0.25">
      <c r="A221" s="89"/>
      <c r="B221" s="89"/>
      <c r="C221" s="89"/>
      <c r="D221" s="89"/>
      <c r="E221" s="89"/>
      <c r="F221" s="89"/>
      <c r="G221" s="89"/>
      <c r="H221" s="89"/>
    </row>
    <row r="222" spans="1:8" x14ac:dyDescent="0.25">
      <c r="A222" s="89"/>
      <c r="B222" s="89"/>
      <c r="C222" s="89"/>
      <c r="D222" s="89"/>
      <c r="E222" s="89"/>
      <c r="F222" s="89"/>
      <c r="G222" s="89"/>
      <c r="H222" s="89"/>
    </row>
    <row r="223" spans="1:8" x14ac:dyDescent="0.25">
      <c r="A223" s="89"/>
      <c r="B223" s="89"/>
      <c r="C223" s="89"/>
      <c r="D223" s="89"/>
      <c r="E223" s="89"/>
      <c r="F223" s="89"/>
      <c r="G223" s="89"/>
      <c r="H223" s="89"/>
    </row>
    <row r="224" spans="1:8" x14ac:dyDescent="0.25">
      <c r="A224" s="89"/>
      <c r="B224" s="89"/>
      <c r="C224" s="89"/>
      <c r="D224" s="89"/>
      <c r="E224" s="89"/>
      <c r="F224" s="89"/>
      <c r="G224" s="89"/>
      <c r="H224" s="89"/>
    </row>
    <row r="225" spans="1:8" x14ac:dyDescent="0.25">
      <c r="A225" s="89"/>
      <c r="B225" s="89"/>
      <c r="C225" s="89"/>
      <c r="D225" s="89"/>
      <c r="E225" s="89"/>
      <c r="F225" s="89"/>
      <c r="G225" s="89"/>
      <c r="H225" s="89"/>
    </row>
    <row r="226" spans="1:8" x14ac:dyDescent="0.25">
      <c r="A226" s="89"/>
      <c r="B226" s="89"/>
      <c r="C226" s="89"/>
      <c r="D226" s="89"/>
      <c r="E226" s="89"/>
      <c r="F226" s="89"/>
      <c r="G226" s="89"/>
      <c r="H226" s="89"/>
    </row>
    <row r="227" spans="1:8" x14ac:dyDescent="0.25">
      <c r="A227" s="89"/>
      <c r="B227" s="89"/>
      <c r="C227" s="89"/>
      <c r="D227" s="89"/>
      <c r="E227" s="89"/>
      <c r="F227" s="89"/>
      <c r="G227" s="89"/>
      <c r="H227" s="89"/>
    </row>
    <row r="228" spans="1:8" x14ac:dyDescent="0.25">
      <c r="A228" s="89"/>
      <c r="B228" s="89"/>
      <c r="C228" s="89"/>
      <c r="D228" s="89"/>
      <c r="E228" s="89"/>
      <c r="F228" s="89"/>
      <c r="G228" s="89"/>
      <c r="H228" s="89"/>
    </row>
    <row r="229" spans="1:8" x14ac:dyDescent="0.25">
      <c r="A229" s="89"/>
      <c r="B229" s="89"/>
      <c r="C229" s="89"/>
      <c r="D229" s="89"/>
      <c r="E229" s="89"/>
      <c r="F229" s="89"/>
      <c r="G229" s="89"/>
      <c r="H229" s="89"/>
    </row>
    <row r="230" spans="1:8" x14ac:dyDescent="0.25">
      <c r="A230" s="89"/>
      <c r="B230" s="89"/>
      <c r="C230" s="89"/>
      <c r="D230" s="89"/>
      <c r="E230" s="89"/>
      <c r="F230" s="89"/>
      <c r="G230" s="89"/>
      <c r="H230" s="89"/>
    </row>
    <row r="231" spans="1:8" x14ac:dyDescent="0.25">
      <c r="A231" s="89"/>
      <c r="B231" s="89"/>
      <c r="C231" s="89"/>
      <c r="D231" s="89"/>
      <c r="E231" s="89"/>
      <c r="F231" s="89"/>
      <c r="G231" s="89"/>
      <c r="H231" s="89"/>
    </row>
    <row r="232" spans="1:8" x14ac:dyDescent="0.25">
      <c r="A232" s="89"/>
      <c r="B232" s="89"/>
      <c r="C232" s="89"/>
      <c r="D232" s="89"/>
      <c r="E232" s="89"/>
      <c r="F232" s="89"/>
      <c r="G232" s="89"/>
      <c r="H232" s="89"/>
    </row>
    <row r="233" spans="1:8" x14ac:dyDescent="0.25">
      <c r="A233" s="89"/>
      <c r="B233" s="89"/>
      <c r="C233" s="89"/>
      <c r="D233" s="89"/>
      <c r="E233" s="89"/>
      <c r="F233" s="89"/>
      <c r="G233" s="89"/>
      <c r="H233" s="89"/>
    </row>
    <row r="234" spans="1:8" x14ac:dyDescent="0.25">
      <c r="A234" s="89"/>
      <c r="B234" s="89"/>
      <c r="C234" s="89"/>
      <c r="D234" s="89"/>
      <c r="E234" s="89"/>
      <c r="F234" s="89"/>
      <c r="G234" s="89"/>
      <c r="H234" s="89"/>
    </row>
    <row r="235" spans="1:8" x14ac:dyDescent="0.25">
      <c r="A235" s="89"/>
      <c r="B235" s="89"/>
      <c r="C235" s="89"/>
      <c r="D235" s="89"/>
      <c r="E235" s="89"/>
      <c r="F235" s="89"/>
      <c r="G235" s="89"/>
      <c r="H235" s="89"/>
    </row>
    <row r="236" spans="1:8" x14ac:dyDescent="0.25">
      <c r="A236" s="89"/>
      <c r="B236" s="89"/>
      <c r="C236" s="89"/>
      <c r="D236" s="89"/>
      <c r="E236" s="89"/>
      <c r="F236" s="89"/>
      <c r="G236" s="89"/>
      <c r="H236" s="89"/>
    </row>
  </sheetData>
  <mergeCells count="19">
    <mergeCell ref="B33:C33"/>
    <mergeCell ref="A29:G29"/>
    <mergeCell ref="C9:H9"/>
    <mergeCell ref="A15:A16"/>
    <mergeCell ref="B15:B16"/>
    <mergeCell ref="E15:E16"/>
    <mergeCell ref="F15:F16"/>
    <mergeCell ref="C15:C16"/>
    <mergeCell ref="A12:C12"/>
    <mergeCell ref="A13:C13"/>
    <mergeCell ref="G15:G16"/>
    <mergeCell ref="D15:D16"/>
    <mergeCell ref="H15:H16"/>
    <mergeCell ref="C8:H8"/>
    <mergeCell ref="A1:H1"/>
    <mergeCell ref="A3:H3"/>
    <mergeCell ref="A4:H4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2" fitToHeight="0" orientation="portrait" blackAndWhite="1" r:id="rId1"/>
  <headerFooter>
    <oddFooter>&amp;R&amp;"Times New Roman,Regular"&amp;10&amp;P. lpp. no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49"/>
  <sheetViews>
    <sheetView showZeros="0" topLeftCell="A8" zoomScale="80" zoomScaleNormal="80" workbookViewId="0">
      <selection activeCell="E15" sqref="E15:E16"/>
    </sheetView>
  </sheetViews>
  <sheetFormatPr defaultColWidth="9.140625" defaultRowHeight="15" outlineLevelRow="1" x14ac:dyDescent="0.25"/>
  <cols>
    <col min="1" max="2" width="8.7109375" style="88" customWidth="1"/>
    <col min="3" max="3" width="44.7109375" style="88" customWidth="1"/>
    <col min="4" max="5" width="18" style="88" customWidth="1"/>
    <col min="6" max="7" width="9.7109375" style="88" customWidth="1"/>
    <col min="8" max="8" width="21.7109375" style="88" customWidth="1"/>
    <col min="9" max="9" width="20.140625" style="88" customWidth="1"/>
    <col min="10" max="16384" width="9.140625" style="88"/>
  </cols>
  <sheetData>
    <row r="1" spans="1:9" ht="20.25" x14ac:dyDescent="0.3">
      <c r="A1" s="581" t="str">
        <f>"Lokālā tāme Nr. "&amp;KOPS2!B41</f>
        <v>Lokālā tāme Nr. 2-8</v>
      </c>
      <c r="B1" s="581"/>
      <c r="C1" s="581"/>
      <c r="D1" s="581"/>
      <c r="E1" s="581"/>
      <c r="F1" s="581"/>
      <c r="G1" s="581"/>
      <c r="H1" s="581"/>
      <c r="I1" s="581"/>
    </row>
    <row r="3" spans="1:9" ht="20.25" x14ac:dyDescent="0.3">
      <c r="A3" s="582" t="str">
        <f>KOPS2!C41</f>
        <v>Ugunsdzēsības automātikas sistēmas</v>
      </c>
      <c r="B3" s="582"/>
      <c r="C3" s="582"/>
      <c r="D3" s="582"/>
      <c r="E3" s="583"/>
      <c r="F3" s="582"/>
      <c r="G3" s="582"/>
      <c r="H3" s="582"/>
      <c r="I3" s="582"/>
    </row>
    <row r="4" spans="1:9" x14ac:dyDescent="0.25">
      <c r="A4" s="584" t="s">
        <v>0</v>
      </c>
      <c r="B4" s="584"/>
      <c r="C4" s="584"/>
      <c r="D4" s="584"/>
      <c r="E4" s="584"/>
      <c r="F4" s="584"/>
      <c r="G4" s="584"/>
      <c r="H4" s="584"/>
      <c r="I4" s="584"/>
    </row>
    <row r="5" spans="1:9" x14ac:dyDescent="0.25">
      <c r="A5" s="89"/>
      <c r="B5" s="89"/>
      <c r="C5" s="89"/>
      <c r="D5" s="89"/>
      <c r="E5" s="89"/>
      <c r="F5" s="89"/>
      <c r="G5" s="89"/>
      <c r="H5" s="89"/>
      <c r="I5" s="89"/>
    </row>
    <row r="6" spans="1:9" x14ac:dyDescent="0.25">
      <c r="A6" s="89" t="s">
        <v>1</v>
      </c>
      <c r="B6" s="89"/>
      <c r="C6" s="578" t="str">
        <f>KOPS2!C12</f>
        <v>Jauna skolas ēka Ādažos II.kārta</v>
      </c>
      <c r="D6" s="578"/>
      <c r="E6" s="579"/>
      <c r="F6" s="578"/>
      <c r="G6" s="578"/>
      <c r="H6" s="578"/>
      <c r="I6" s="578"/>
    </row>
    <row r="7" spans="1:9" x14ac:dyDescent="0.25">
      <c r="A7" s="89" t="s">
        <v>2</v>
      </c>
      <c r="B7" s="89"/>
      <c r="C7" s="578" t="str">
        <f>KOPS2!C13</f>
        <v>Jauna skolas ēka Ādažos</v>
      </c>
      <c r="D7" s="578"/>
      <c r="E7" s="579"/>
      <c r="F7" s="578"/>
      <c r="G7" s="578"/>
      <c r="H7" s="578"/>
      <c r="I7" s="578"/>
    </row>
    <row r="8" spans="1:9" x14ac:dyDescent="0.25">
      <c r="A8" s="89" t="s">
        <v>3</v>
      </c>
      <c r="B8" s="89"/>
      <c r="C8" s="578" t="str">
        <f>KOPS2!C14</f>
        <v>Attekas iela 16, Ādaži, Ādažu novads</v>
      </c>
      <c r="D8" s="578"/>
      <c r="E8" s="579"/>
      <c r="F8" s="578"/>
      <c r="G8" s="578"/>
      <c r="H8" s="578"/>
      <c r="I8" s="578"/>
    </row>
    <row r="9" spans="1:9" x14ac:dyDescent="0.25">
      <c r="A9" s="89" t="s">
        <v>4</v>
      </c>
      <c r="B9" s="89"/>
      <c r="C9" s="578" t="str">
        <f>KOPS2!C15</f>
        <v>16-26</v>
      </c>
      <c r="D9" s="578"/>
      <c r="E9" s="579"/>
      <c r="F9" s="578"/>
      <c r="G9" s="578"/>
      <c r="H9" s="578"/>
      <c r="I9" s="578"/>
    </row>
    <row r="10" spans="1:9" x14ac:dyDescent="0.25">
      <c r="A10" s="89"/>
      <c r="B10" s="89"/>
      <c r="C10" s="89"/>
      <c r="D10" s="89"/>
      <c r="E10" s="89"/>
      <c r="F10" s="89"/>
      <c r="G10" s="89"/>
      <c r="H10" s="89"/>
    </row>
    <row r="11" spans="1:9" x14ac:dyDescent="0.25">
      <c r="A11" s="89" t="s">
        <v>157</v>
      </c>
      <c r="B11" s="89"/>
      <c r="C11" s="89"/>
      <c r="D11" s="89"/>
      <c r="E11" s="89"/>
      <c r="F11" s="89"/>
      <c r="G11" s="89"/>
      <c r="H11" s="89"/>
    </row>
    <row r="12" spans="1:9" x14ac:dyDescent="0.25">
      <c r="A12" s="577" t="s">
        <v>477</v>
      </c>
      <c r="B12" s="577"/>
      <c r="C12" s="577"/>
      <c r="D12" s="89"/>
      <c r="E12" s="89"/>
      <c r="F12" s="89"/>
      <c r="G12" s="89"/>
      <c r="H12" s="89"/>
      <c r="I12" s="89"/>
    </row>
    <row r="13" spans="1:9" x14ac:dyDescent="0.25">
      <c r="A13" s="577" t="str">
        <f>KOPS2!F21</f>
        <v>Tāme sastādīta 2017.gada 29. septembrī</v>
      </c>
      <c r="B13" s="577"/>
      <c r="C13" s="577"/>
      <c r="D13" s="89"/>
      <c r="E13" s="89"/>
      <c r="F13" s="89"/>
      <c r="G13" s="89"/>
      <c r="H13" s="89"/>
    </row>
    <row r="15" spans="1:9" ht="15" customHeight="1" x14ac:dyDescent="0.25">
      <c r="A15" s="588" t="s">
        <v>5</v>
      </c>
      <c r="B15" s="588" t="s">
        <v>6</v>
      </c>
      <c r="C15" s="607" t="s">
        <v>396</v>
      </c>
      <c r="D15" s="608"/>
      <c r="E15" s="590" t="s">
        <v>484</v>
      </c>
      <c r="F15" s="606" t="s">
        <v>7</v>
      </c>
      <c r="G15" s="556" t="s">
        <v>8</v>
      </c>
      <c r="H15" s="556" t="s">
        <v>475</v>
      </c>
      <c r="I15" s="556" t="s">
        <v>476</v>
      </c>
    </row>
    <row r="16" spans="1:9" x14ac:dyDescent="0.25">
      <c r="A16" s="588"/>
      <c r="B16" s="588"/>
      <c r="C16" s="609"/>
      <c r="D16" s="610"/>
      <c r="E16" s="576"/>
      <c r="F16" s="606"/>
      <c r="G16" s="557"/>
      <c r="H16" s="557"/>
      <c r="I16" s="557"/>
    </row>
    <row r="17" spans="1:9" ht="15.75" thickBot="1" x14ac:dyDescent="0.3">
      <c r="A17" s="91">
        <v>1</v>
      </c>
      <c r="B17" s="91">
        <v>2</v>
      </c>
      <c r="C17" s="596" t="s">
        <v>60</v>
      </c>
      <c r="D17" s="597"/>
      <c r="E17" s="422"/>
      <c r="F17" s="91" t="s">
        <v>61</v>
      </c>
      <c r="G17" s="93">
        <v>5</v>
      </c>
      <c r="H17" s="93">
        <v>6</v>
      </c>
      <c r="I17" s="93">
        <v>7</v>
      </c>
    </row>
    <row r="18" spans="1:9" s="174" customFormat="1" ht="15.75" thickTop="1" x14ac:dyDescent="0.25">
      <c r="A18" s="184"/>
      <c r="B18" s="175"/>
      <c r="C18" s="611" t="s">
        <v>146</v>
      </c>
      <c r="D18" s="612"/>
      <c r="E18" s="420"/>
      <c r="F18" s="186"/>
      <c r="G18" s="187"/>
      <c r="H18" s="188"/>
      <c r="I18" s="188"/>
    </row>
    <row r="19" spans="1:9" s="174" customFormat="1" ht="25.5" x14ac:dyDescent="0.25">
      <c r="A19" s="184">
        <v>1</v>
      </c>
      <c r="B19" s="113" t="s">
        <v>418</v>
      </c>
      <c r="C19" s="189" t="s">
        <v>232</v>
      </c>
      <c r="D19" s="189" t="s">
        <v>162</v>
      </c>
      <c r="E19" s="308" t="s">
        <v>483</v>
      </c>
      <c r="F19" s="186" t="s">
        <v>457</v>
      </c>
      <c r="G19" s="190">
        <v>1</v>
      </c>
      <c r="H19" s="188"/>
      <c r="I19" s="188"/>
    </row>
    <row r="20" spans="1:9" s="174" customFormat="1" x14ac:dyDescent="0.25">
      <c r="A20" s="184">
        <f t="shared" ref="A20:A39" si="0">A19+1</f>
        <v>2</v>
      </c>
      <c r="B20" s="113" t="s">
        <v>418</v>
      </c>
      <c r="C20" s="189" t="s">
        <v>163</v>
      </c>
      <c r="D20" s="189" t="s">
        <v>164</v>
      </c>
      <c r="E20" s="308" t="s">
        <v>483</v>
      </c>
      <c r="F20" s="186" t="s">
        <v>457</v>
      </c>
      <c r="G20" s="190">
        <v>1</v>
      </c>
      <c r="H20" s="188"/>
      <c r="I20" s="188"/>
    </row>
    <row r="21" spans="1:9" s="174" customFormat="1" ht="25.5" x14ac:dyDescent="0.25">
      <c r="A21" s="184">
        <f t="shared" si="0"/>
        <v>3</v>
      </c>
      <c r="B21" s="113" t="s">
        <v>418</v>
      </c>
      <c r="C21" s="189" t="s">
        <v>165</v>
      </c>
      <c r="D21" s="189" t="s">
        <v>166</v>
      </c>
      <c r="E21" s="308" t="s">
        <v>483</v>
      </c>
      <c r="F21" s="186" t="s">
        <v>457</v>
      </c>
      <c r="G21" s="190">
        <v>1</v>
      </c>
      <c r="H21" s="188"/>
      <c r="I21" s="188"/>
    </row>
    <row r="22" spans="1:9" s="174" customFormat="1" x14ac:dyDescent="0.25">
      <c r="A22" s="184">
        <f t="shared" si="0"/>
        <v>4</v>
      </c>
      <c r="B22" s="113" t="s">
        <v>418</v>
      </c>
      <c r="C22" s="189" t="s">
        <v>169</v>
      </c>
      <c r="D22" s="189" t="s">
        <v>170</v>
      </c>
      <c r="E22" s="308" t="s">
        <v>483</v>
      </c>
      <c r="F22" s="186" t="s">
        <v>455</v>
      </c>
      <c r="G22" s="190">
        <v>4</v>
      </c>
      <c r="H22" s="188"/>
      <c r="I22" s="188"/>
    </row>
    <row r="23" spans="1:9" s="174" customFormat="1" ht="63.75" x14ac:dyDescent="0.25">
      <c r="A23" s="184">
        <f t="shared" si="0"/>
        <v>5</v>
      </c>
      <c r="B23" s="113" t="s">
        <v>418</v>
      </c>
      <c r="C23" s="189" t="s">
        <v>167</v>
      </c>
      <c r="D23" s="189" t="s">
        <v>168</v>
      </c>
      <c r="E23" s="308" t="s">
        <v>483</v>
      </c>
      <c r="F23" s="186" t="s">
        <v>457</v>
      </c>
      <c r="G23" s="190">
        <v>1</v>
      </c>
      <c r="H23" s="188"/>
      <c r="I23" s="188"/>
    </row>
    <row r="24" spans="1:9" s="174" customFormat="1" x14ac:dyDescent="0.25">
      <c r="A24" s="184">
        <f t="shared" si="0"/>
        <v>6</v>
      </c>
      <c r="B24" s="113" t="s">
        <v>418</v>
      </c>
      <c r="C24" s="189" t="s">
        <v>171</v>
      </c>
      <c r="D24" s="189" t="s">
        <v>172</v>
      </c>
      <c r="E24" s="308" t="s">
        <v>483</v>
      </c>
      <c r="F24" s="186" t="s">
        <v>455</v>
      </c>
      <c r="G24" s="190">
        <v>37</v>
      </c>
      <c r="H24" s="188"/>
      <c r="I24" s="188"/>
    </row>
    <row r="25" spans="1:9" s="174" customFormat="1" ht="25.5" x14ac:dyDescent="0.25">
      <c r="A25" s="184">
        <f t="shared" si="0"/>
        <v>7</v>
      </c>
      <c r="B25" s="113" t="s">
        <v>418</v>
      </c>
      <c r="C25" s="189" t="s">
        <v>173</v>
      </c>
      <c r="D25" s="189" t="s">
        <v>174</v>
      </c>
      <c r="E25" s="308" t="s">
        <v>483</v>
      </c>
      <c r="F25" s="186" t="s">
        <v>455</v>
      </c>
      <c r="G25" s="190">
        <v>7</v>
      </c>
      <c r="H25" s="188"/>
      <c r="I25" s="188"/>
    </row>
    <row r="26" spans="1:9" s="174" customFormat="1" ht="25.5" x14ac:dyDescent="0.25">
      <c r="A26" s="184">
        <f t="shared" si="0"/>
        <v>8</v>
      </c>
      <c r="B26" s="113" t="s">
        <v>418</v>
      </c>
      <c r="C26" s="189" t="s">
        <v>175</v>
      </c>
      <c r="D26" s="189" t="s">
        <v>172</v>
      </c>
      <c r="E26" s="308" t="s">
        <v>483</v>
      </c>
      <c r="F26" s="186" t="s">
        <v>455</v>
      </c>
      <c r="G26" s="190">
        <v>30</v>
      </c>
      <c r="H26" s="188"/>
      <c r="I26" s="188"/>
    </row>
    <row r="27" spans="1:9" s="174" customFormat="1" ht="25.5" x14ac:dyDescent="0.25">
      <c r="A27" s="184">
        <f t="shared" si="0"/>
        <v>9</v>
      </c>
      <c r="B27" s="113" t="s">
        <v>418</v>
      </c>
      <c r="C27" s="189" t="s">
        <v>176</v>
      </c>
      <c r="D27" s="189" t="s">
        <v>177</v>
      </c>
      <c r="E27" s="308" t="s">
        <v>483</v>
      </c>
      <c r="F27" s="186" t="s">
        <v>455</v>
      </c>
      <c r="G27" s="190">
        <v>6</v>
      </c>
      <c r="H27" s="188"/>
      <c r="I27" s="188"/>
    </row>
    <row r="28" spans="1:9" s="174" customFormat="1" x14ac:dyDescent="0.25">
      <c r="A28" s="184">
        <f t="shared" si="0"/>
        <v>10</v>
      </c>
      <c r="B28" s="113" t="s">
        <v>418</v>
      </c>
      <c r="C28" s="189" t="s">
        <v>178</v>
      </c>
      <c r="D28" s="189" t="s">
        <v>179</v>
      </c>
      <c r="E28" s="308" t="s">
        <v>483</v>
      </c>
      <c r="F28" s="186" t="s">
        <v>455</v>
      </c>
      <c r="G28" s="190">
        <v>7</v>
      </c>
      <c r="H28" s="188"/>
      <c r="I28" s="188"/>
    </row>
    <row r="29" spans="1:9" s="174" customFormat="1" x14ac:dyDescent="0.25">
      <c r="A29" s="184">
        <f t="shared" si="0"/>
        <v>11</v>
      </c>
      <c r="B29" s="113" t="s">
        <v>418</v>
      </c>
      <c r="C29" s="189" t="s">
        <v>180</v>
      </c>
      <c r="D29" s="189" t="s">
        <v>181</v>
      </c>
      <c r="E29" s="308" t="s">
        <v>483</v>
      </c>
      <c r="F29" s="186" t="s">
        <v>455</v>
      </c>
      <c r="G29" s="190">
        <v>7</v>
      </c>
      <c r="H29" s="188"/>
      <c r="I29" s="188"/>
    </row>
    <row r="30" spans="1:9" s="174" customFormat="1" x14ac:dyDescent="0.25">
      <c r="A30" s="184">
        <f t="shared" si="0"/>
        <v>12</v>
      </c>
      <c r="B30" s="113" t="s">
        <v>418</v>
      </c>
      <c r="C30" s="189" t="s">
        <v>182</v>
      </c>
      <c r="D30" s="189" t="s">
        <v>183</v>
      </c>
      <c r="E30" s="308" t="s">
        <v>483</v>
      </c>
      <c r="F30" s="186" t="s">
        <v>455</v>
      </c>
      <c r="G30" s="190">
        <v>74</v>
      </c>
      <c r="H30" s="188"/>
      <c r="I30" s="188"/>
    </row>
    <row r="31" spans="1:9" s="174" customFormat="1" ht="25.5" x14ac:dyDescent="0.25">
      <c r="A31" s="184">
        <f t="shared" si="0"/>
        <v>13</v>
      </c>
      <c r="B31" s="113" t="s">
        <v>418</v>
      </c>
      <c r="C31" s="189" t="s">
        <v>191</v>
      </c>
      <c r="D31" s="189"/>
      <c r="E31" s="308" t="s">
        <v>483</v>
      </c>
      <c r="F31" s="186" t="s">
        <v>455</v>
      </c>
      <c r="G31" s="190">
        <v>20</v>
      </c>
      <c r="H31" s="188"/>
      <c r="I31" s="188"/>
    </row>
    <row r="32" spans="1:9" s="174" customFormat="1" x14ac:dyDescent="0.25">
      <c r="A32" s="184">
        <f t="shared" si="0"/>
        <v>14</v>
      </c>
      <c r="B32" s="113" t="s">
        <v>418</v>
      </c>
      <c r="C32" s="189" t="s">
        <v>184</v>
      </c>
      <c r="D32" s="189" t="s">
        <v>185</v>
      </c>
      <c r="E32" s="308" t="s">
        <v>483</v>
      </c>
      <c r="F32" s="186" t="s">
        <v>455</v>
      </c>
      <c r="G32" s="190">
        <v>7</v>
      </c>
      <c r="H32" s="188"/>
      <c r="I32" s="188"/>
    </row>
    <row r="33" spans="1:9" s="174" customFormat="1" x14ac:dyDescent="0.25">
      <c r="A33" s="184">
        <f t="shared" si="0"/>
        <v>15</v>
      </c>
      <c r="B33" s="113" t="s">
        <v>418</v>
      </c>
      <c r="C33" s="189" t="s">
        <v>186</v>
      </c>
      <c r="D33" s="189" t="s">
        <v>187</v>
      </c>
      <c r="E33" s="308" t="s">
        <v>483</v>
      </c>
      <c r="F33" s="186" t="s">
        <v>455</v>
      </c>
      <c r="G33" s="190">
        <v>7</v>
      </c>
      <c r="H33" s="188"/>
      <c r="I33" s="188"/>
    </row>
    <row r="34" spans="1:9" s="174" customFormat="1" x14ac:dyDescent="0.25">
      <c r="A34" s="184">
        <f t="shared" si="0"/>
        <v>16</v>
      </c>
      <c r="B34" s="113" t="s">
        <v>418</v>
      </c>
      <c r="C34" s="189" t="s">
        <v>231</v>
      </c>
      <c r="D34" s="189" t="s">
        <v>188</v>
      </c>
      <c r="E34" s="308" t="s">
        <v>483</v>
      </c>
      <c r="F34" s="186" t="s">
        <v>153</v>
      </c>
      <c r="G34" s="187">
        <v>680</v>
      </c>
      <c r="H34" s="188"/>
      <c r="I34" s="188"/>
    </row>
    <row r="35" spans="1:9" s="174" customFormat="1" x14ac:dyDescent="0.25">
      <c r="A35" s="184">
        <f t="shared" si="0"/>
        <v>17</v>
      </c>
      <c r="B35" s="113" t="s">
        <v>418</v>
      </c>
      <c r="C35" s="189" t="s">
        <v>189</v>
      </c>
      <c r="D35" s="189"/>
      <c r="E35" s="308" t="s">
        <v>483</v>
      </c>
      <c r="F35" s="186" t="s">
        <v>457</v>
      </c>
      <c r="G35" s="190">
        <v>1</v>
      </c>
      <c r="H35" s="188"/>
      <c r="I35" s="188"/>
    </row>
    <row r="36" spans="1:9" s="174" customFormat="1" ht="25.5" x14ac:dyDescent="0.25">
      <c r="A36" s="184">
        <f t="shared" si="0"/>
        <v>18</v>
      </c>
      <c r="B36" s="113" t="s">
        <v>418</v>
      </c>
      <c r="C36" s="189" t="s">
        <v>233</v>
      </c>
      <c r="D36" s="189"/>
      <c r="E36" s="308" t="s">
        <v>483</v>
      </c>
      <c r="F36" s="186" t="s">
        <v>153</v>
      </c>
      <c r="G36" s="187">
        <v>560</v>
      </c>
      <c r="H36" s="188"/>
      <c r="I36" s="188"/>
    </row>
    <row r="37" spans="1:9" s="174" customFormat="1" ht="25.5" x14ac:dyDescent="0.25">
      <c r="A37" s="184">
        <f t="shared" si="0"/>
        <v>19</v>
      </c>
      <c r="B37" s="113" t="s">
        <v>418</v>
      </c>
      <c r="C37" s="189" t="s">
        <v>234</v>
      </c>
      <c r="D37" s="189"/>
      <c r="E37" s="308" t="s">
        <v>483</v>
      </c>
      <c r="F37" s="186" t="s">
        <v>153</v>
      </c>
      <c r="G37" s="187">
        <v>10</v>
      </c>
      <c r="H37" s="188"/>
      <c r="I37" s="188"/>
    </row>
    <row r="38" spans="1:9" s="174" customFormat="1" x14ac:dyDescent="0.25">
      <c r="A38" s="184">
        <f t="shared" si="0"/>
        <v>20</v>
      </c>
      <c r="B38" s="113" t="s">
        <v>418</v>
      </c>
      <c r="C38" s="189" t="s">
        <v>190</v>
      </c>
      <c r="D38" s="189"/>
      <c r="E38" s="308" t="s">
        <v>483</v>
      </c>
      <c r="F38" s="186" t="s">
        <v>457</v>
      </c>
      <c r="G38" s="190">
        <v>1</v>
      </c>
      <c r="H38" s="188"/>
      <c r="I38" s="188"/>
    </row>
    <row r="39" spans="1:9" s="174" customFormat="1" x14ac:dyDescent="0.25">
      <c r="A39" s="184">
        <f t="shared" si="0"/>
        <v>21</v>
      </c>
      <c r="B39" s="113" t="s">
        <v>418</v>
      </c>
      <c r="C39" s="189" t="s">
        <v>192</v>
      </c>
      <c r="D39" s="189"/>
      <c r="E39" s="189"/>
      <c r="F39" s="186" t="s">
        <v>457</v>
      </c>
      <c r="G39" s="190">
        <v>1</v>
      </c>
      <c r="H39" s="188"/>
      <c r="I39" s="188"/>
    </row>
    <row r="40" spans="1:9" ht="15.75" thickBot="1" x14ac:dyDescent="0.3">
      <c r="A40" s="133"/>
      <c r="B40" s="192"/>
      <c r="C40" s="134"/>
      <c r="D40" s="193"/>
      <c r="E40" s="193"/>
      <c r="F40" s="133"/>
      <c r="G40" s="133"/>
      <c r="H40" s="194"/>
      <c r="I40" s="194"/>
    </row>
    <row r="41" spans="1:9" ht="15.75" thickTop="1" x14ac:dyDescent="0.25">
      <c r="A41" s="147"/>
      <c r="B41" s="147"/>
      <c r="C41" s="148"/>
      <c r="D41" s="148"/>
      <c r="E41" s="148"/>
      <c r="F41" s="149"/>
      <c r="G41" s="150"/>
      <c r="H41" s="151"/>
      <c r="I41" s="151"/>
    </row>
    <row r="42" spans="1:9" x14ac:dyDescent="0.25">
      <c r="A42" s="595" t="s">
        <v>9</v>
      </c>
      <c r="B42" s="593"/>
      <c r="C42" s="593"/>
      <c r="D42" s="593"/>
      <c r="E42" s="593"/>
      <c r="F42" s="593"/>
      <c r="G42" s="593"/>
      <c r="H42" s="593"/>
      <c r="I42" s="152">
        <f>SUM(I18:I41)</f>
        <v>0</v>
      </c>
    </row>
    <row r="43" spans="1:9" outlineLevel="1" x14ac:dyDescent="0.25">
      <c r="A43" s="89"/>
      <c r="B43" s="89"/>
      <c r="C43" s="89"/>
      <c r="D43" s="89"/>
      <c r="E43" s="89"/>
      <c r="F43" s="89"/>
      <c r="G43" s="89"/>
      <c r="H43" s="89"/>
      <c r="I43" s="89"/>
    </row>
    <row r="44" spans="1:9" outlineLevel="1" x14ac:dyDescent="0.25">
      <c r="F44" s="89"/>
      <c r="G44" s="89"/>
      <c r="I44" s="155"/>
    </row>
    <row r="45" spans="1:9" outlineLevel="1" x14ac:dyDescent="0.25">
      <c r="A45" s="88" t="str">
        <f>"Sastādīja: "&amp;KOPS2!$B$59</f>
        <v>Sastādīja: _________________ Olga  Jasāne /29.09.2017./</v>
      </c>
      <c r="D45" s="157"/>
      <c r="E45" s="418"/>
      <c r="F45" s="162"/>
      <c r="G45" s="159"/>
    </row>
    <row r="46" spans="1:9" outlineLevel="1" x14ac:dyDescent="0.25">
      <c r="B46" s="580" t="s">
        <v>13</v>
      </c>
      <c r="C46" s="580"/>
      <c r="D46" s="89"/>
      <c r="E46" s="89"/>
      <c r="F46" s="161"/>
      <c r="G46" s="161"/>
      <c r="I46" s="181"/>
    </row>
    <row r="47" spans="1:9" outlineLevel="1" x14ac:dyDescent="0.25">
      <c r="A47" s="89"/>
      <c r="B47" s="162"/>
      <c r="C47" s="160"/>
      <c r="D47" s="89"/>
      <c r="E47" s="89"/>
      <c r="F47" s="89"/>
      <c r="I47" s="181"/>
    </row>
    <row r="48" spans="1:9" x14ac:dyDescent="0.25">
      <c r="A48" s="157" t="str">
        <f>"Pārbaudīja: "&amp;KOPS2!$F$59</f>
        <v>Pārbaudīja: _________________ Aleksejs Providenko /29.09.2017./</v>
      </c>
      <c r="B48" s="158"/>
      <c r="C48" s="159"/>
      <c r="D48" s="159"/>
      <c r="E48" s="159"/>
      <c r="F48" s="159"/>
      <c r="I48" s="89"/>
    </row>
    <row r="49" spans="1:9" x14ac:dyDescent="0.25">
      <c r="A49" s="89"/>
      <c r="B49" s="160" t="s">
        <v>13</v>
      </c>
      <c r="C49" s="161"/>
      <c r="D49" s="161"/>
      <c r="E49" s="416"/>
      <c r="F49" s="161"/>
      <c r="I49" s="89"/>
    </row>
    <row r="50" spans="1:9" x14ac:dyDescent="0.25">
      <c r="A50" s="89" t="str">
        <f>"Sertifikāta Nr.: "&amp;KOPS2!$F$61</f>
        <v>Sertifikāta Nr.: 5-00770</v>
      </c>
      <c r="B50" s="90"/>
      <c r="D50" s="89"/>
      <c r="E50" s="89"/>
      <c r="I50" s="89"/>
    </row>
    <row r="51" spans="1:9" x14ac:dyDescent="0.25">
      <c r="A51" s="89"/>
      <c r="B51" s="89"/>
      <c r="C51" s="89"/>
      <c r="D51" s="89"/>
      <c r="E51" s="89"/>
      <c r="F51" s="89"/>
      <c r="G51" s="89"/>
      <c r="H51" s="89"/>
      <c r="I51" s="89"/>
    </row>
    <row r="52" spans="1:9" x14ac:dyDescent="0.25">
      <c r="A52" s="89"/>
      <c r="B52" s="89"/>
      <c r="C52" s="89"/>
      <c r="D52" s="89"/>
      <c r="E52" s="89"/>
      <c r="F52" s="89"/>
      <c r="G52" s="89"/>
      <c r="H52" s="89"/>
      <c r="I52" s="89"/>
    </row>
    <row r="53" spans="1:9" x14ac:dyDescent="0.25">
      <c r="A53" s="89"/>
      <c r="B53" s="89"/>
      <c r="C53" s="89"/>
      <c r="D53" s="89"/>
      <c r="E53" s="89"/>
      <c r="F53" s="89"/>
      <c r="G53" s="89"/>
      <c r="H53" s="89"/>
      <c r="I53" s="89"/>
    </row>
    <row r="54" spans="1:9" x14ac:dyDescent="0.25">
      <c r="A54" s="89"/>
      <c r="B54" s="89"/>
      <c r="C54" s="89"/>
      <c r="D54" s="89"/>
      <c r="E54" s="89"/>
      <c r="F54" s="89"/>
      <c r="G54" s="89"/>
      <c r="H54" s="89"/>
      <c r="I54" s="89"/>
    </row>
    <row r="55" spans="1:9" x14ac:dyDescent="0.25">
      <c r="A55" s="89"/>
      <c r="B55" s="89"/>
      <c r="C55" s="89"/>
      <c r="D55" s="89"/>
      <c r="E55" s="89"/>
      <c r="F55" s="89"/>
      <c r="G55" s="89"/>
      <c r="H55" s="89"/>
      <c r="I55" s="89"/>
    </row>
    <row r="56" spans="1:9" x14ac:dyDescent="0.25">
      <c r="A56" s="89"/>
      <c r="B56" s="89"/>
      <c r="C56" s="89"/>
      <c r="D56" s="89"/>
      <c r="E56" s="89"/>
      <c r="F56" s="89"/>
      <c r="G56" s="89"/>
      <c r="H56" s="89"/>
      <c r="I56" s="89"/>
    </row>
    <row r="57" spans="1:9" x14ac:dyDescent="0.25">
      <c r="A57" s="89"/>
      <c r="B57" s="89"/>
      <c r="C57" s="89"/>
      <c r="D57" s="89"/>
      <c r="E57" s="89"/>
      <c r="F57" s="89"/>
      <c r="G57" s="89"/>
      <c r="H57" s="89"/>
      <c r="I57" s="89"/>
    </row>
    <row r="58" spans="1:9" x14ac:dyDescent="0.25">
      <c r="A58" s="89"/>
      <c r="B58" s="89"/>
      <c r="C58" s="89"/>
      <c r="D58" s="89"/>
      <c r="E58" s="89"/>
      <c r="F58" s="89"/>
      <c r="G58" s="89"/>
      <c r="H58" s="89"/>
      <c r="I58" s="89"/>
    </row>
    <row r="59" spans="1:9" x14ac:dyDescent="0.25">
      <c r="A59" s="89"/>
      <c r="B59" s="89"/>
      <c r="C59" s="89"/>
      <c r="D59" s="89"/>
      <c r="E59" s="89"/>
      <c r="F59" s="89"/>
      <c r="G59" s="89"/>
      <c r="H59" s="89"/>
      <c r="I59" s="89"/>
    </row>
    <row r="60" spans="1:9" x14ac:dyDescent="0.25">
      <c r="A60" s="89"/>
      <c r="B60" s="89"/>
      <c r="C60" s="89"/>
      <c r="D60" s="89"/>
      <c r="E60" s="89"/>
      <c r="F60" s="89"/>
      <c r="G60" s="89"/>
      <c r="H60" s="89"/>
      <c r="I60" s="89"/>
    </row>
    <row r="61" spans="1:9" x14ac:dyDescent="0.25">
      <c r="A61" s="89"/>
      <c r="B61" s="89"/>
      <c r="C61" s="89"/>
      <c r="D61" s="89"/>
      <c r="E61" s="89"/>
      <c r="F61" s="89"/>
      <c r="G61" s="89"/>
      <c r="H61" s="89"/>
      <c r="I61" s="89"/>
    </row>
    <row r="62" spans="1:9" x14ac:dyDescent="0.25">
      <c r="A62" s="89"/>
      <c r="B62" s="89"/>
      <c r="C62" s="89"/>
      <c r="D62" s="89"/>
      <c r="E62" s="89"/>
      <c r="F62" s="89"/>
      <c r="G62" s="89"/>
      <c r="H62" s="89"/>
      <c r="I62" s="89"/>
    </row>
    <row r="63" spans="1:9" x14ac:dyDescent="0.25">
      <c r="A63" s="89"/>
      <c r="B63" s="89"/>
      <c r="C63" s="89"/>
      <c r="D63" s="89"/>
      <c r="E63" s="89"/>
      <c r="F63" s="89"/>
      <c r="G63" s="89"/>
      <c r="H63" s="89"/>
      <c r="I63" s="89"/>
    </row>
    <row r="64" spans="1:9" x14ac:dyDescent="0.25">
      <c r="A64" s="89"/>
      <c r="B64" s="89"/>
      <c r="C64" s="89"/>
      <c r="D64" s="89"/>
      <c r="E64" s="89"/>
      <c r="F64" s="89"/>
      <c r="G64" s="89"/>
      <c r="H64" s="89"/>
      <c r="I64" s="89"/>
    </row>
    <row r="65" spans="1:9" x14ac:dyDescent="0.25">
      <c r="A65" s="89"/>
      <c r="B65" s="89"/>
      <c r="C65" s="89"/>
      <c r="D65" s="89"/>
      <c r="E65" s="89"/>
      <c r="F65" s="89"/>
      <c r="G65" s="89"/>
      <c r="H65" s="89"/>
      <c r="I65" s="89"/>
    </row>
    <row r="66" spans="1:9" x14ac:dyDescent="0.25">
      <c r="A66" s="89"/>
      <c r="B66" s="89"/>
      <c r="C66" s="89"/>
      <c r="D66" s="89"/>
      <c r="E66" s="89"/>
      <c r="F66" s="89"/>
      <c r="G66" s="89"/>
      <c r="H66" s="89"/>
      <c r="I66" s="89"/>
    </row>
    <row r="67" spans="1:9" x14ac:dyDescent="0.25">
      <c r="A67" s="89"/>
      <c r="B67" s="89"/>
      <c r="C67" s="89"/>
      <c r="D67" s="89"/>
      <c r="E67" s="89"/>
      <c r="F67" s="89"/>
      <c r="G67" s="89"/>
      <c r="H67" s="89"/>
      <c r="I67" s="89"/>
    </row>
    <row r="68" spans="1:9" x14ac:dyDescent="0.25">
      <c r="A68" s="89"/>
      <c r="B68" s="89"/>
      <c r="C68" s="89"/>
      <c r="D68" s="89"/>
      <c r="E68" s="89"/>
      <c r="F68" s="89"/>
      <c r="G68" s="89"/>
      <c r="H68" s="89"/>
      <c r="I68" s="89"/>
    </row>
    <row r="69" spans="1:9" x14ac:dyDescent="0.25">
      <c r="A69" s="89"/>
      <c r="B69" s="89"/>
      <c r="C69" s="89"/>
      <c r="D69" s="89"/>
      <c r="E69" s="89"/>
      <c r="F69" s="89"/>
      <c r="G69" s="89"/>
      <c r="H69" s="89"/>
      <c r="I69" s="89"/>
    </row>
    <row r="70" spans="1:9" x14ac:dyDescent="0.25">
      <c r="A70" s="89"/>
      <c r="B70" s="89"/>
      <c r="C70" s="89"/>
      <c r="D70" s="89"/>
      <c r="E70" s="89"/>
      <c r="F70" s="89"/>
      <c r="G70" s="89"/>
      <c r="H70" s="89"/>
      <c r="I70" s="89"/>
    </row>
    <row r="71" spans="1:9" x14ac:dyDescent="0.25">
      <c r="A71" s="89"/>
      <c r="B71" s="89"/>
      <c r="C71" s="89"/>
      <c r="D71" s="89"/>
      <c r="E71" s="89"/>
      <c r="F71" s="89"/>
      <c r="G71" s="89"/>
      <c r="H71" s="89"/>
      <c r="I71" s="89"/>
    </row>
    <row r="72" spans="1:9" x14ac:dyDescent="0.25">
      <c r="A72" s="89"/>
      <c r="B72" s="89"/>
      <c r="C72" s="89"/>
      <c r="D72" s="89"/>
      <c r="E72" s="89"/>
      <c r="F72" s="89"/>
      <c r="G72" s="89"/>
      <c r="H72" s="89"/>
      <c r="I72" s="89"/>
    </row>
    <row r="73" spans="1:9" x14ac:dyDescent="0.25">
      <c r="A73" s="89"/>
      <c r="B73" s="89"/>
      <c r="C73" s="89"/>
      <c r="D73" s="89"/>
      <c r="E73" s="89"/>
      <c r="F73" s="89"/>
      <c r="G73" s="89"/>
      <c r="H73" s="89"/>
      <c r="I73" s="89"/>
    </row>
    <row r="74" spans="1:9" x14ac:dyDescent="0.25">
      <c r="A74" s="89"/>
      <c r="B74" s="89"/>
      <c r="C74" s="89"/>
      <c r="D74" s="89"/>
      <c r="E74" s="89"/>
      <c r="F74" s="89"/>
      <c r="G74" s="89"/>
      <c r="H74" s="89"/>
      <c r="I74" s="89"/>
    </row>
    <row r="75" spans="1:9" x14ac:dyDescent="0.25">
      <c r="A75" s="89"/>
      <c r="B75" s="89"/>
      <c r="C75" s="89"/>
      <c r="D75" s="89"/>
      <c r="E75" s="89"/>
      <c r="F75" s="89"/>
      <c r="G75" s="89"/>
      <c r="H75" s="89"/>
      <c r="I75" s="89"/>
    </row>
    <row r="76" spans="1:9" x14ac:dyDescent="0.25">
      <c r="A76" s="89"/>
      <c r="B76" s="89"/>
      <c r="C76" s="89"/>
      <c r="D76" s="89"/>
      <c r="E76" s="89"/>
      <c r="F76" s="89"/>
      <c r="G76" s="89"/>
      <c r="H76" s="89"/>
      <c r="I76" s="89"/>
    </row>
    <row r="77" spans="1:9" x14ac:dyDescent="0.25">
      <c r="A77" s="89"/>
      <c r="B77" s="89"/>
      <c r="C77" s="89"/>
      <c r="D77" s="89"/>
      <c r="E77" s="89"/>
      <c r="F77" s="89"/>
      <c r="G77" s="89"/>
      <c r="H77" s="89"/>
      <c r="I77" s="89"/>
    </row>
    <row r="78" spans="1:9" x14ac:dyDescent="0.25">
      <c r="A78" s="89"/>
      <c r="B78" s="89"/>
      <c r="C78" s="89"/>
      <c r="D78" s="89"/>
      <c r="E78" s="89"/>
      <c r="F78" s="89"/>
      <c r="G78" s="89"/>
      <c r="H78" s="89"/>
      <c r="I78" s="89"/>
    </row>
    <row r="79" spans="1:9" x14ac:dyDescent="0.25">
      <c r="A79" s="89"/>
      <c r="B79" s="89"/>
      <c r="C79" s="89"/>
      <c r="D79" s="89"/>
      <c r="E79" s="89"/>
      <c r="F79" s="89"/>
      <c r="G79" s="89"/>
      <c r="H79" s="89"/>
      <c r="I79" s="89"/>
    </row>
    <row r="80" spans="1:9" x14ac:dyDescent="0.25">
      <c r="A80" s="89"/>
      <c r="B80" s="89"/>
      <c r="C80" s="89"/>
      <c r="D80" s="89"/>
      <c r="E80" s="89"/>
      <c r="F80" s="89"/>
      <c r="G80" s="89"/>
      <c r="H80" s="89"/>
      <c r="I80" s="89"/>
    </row>
    <row r="81" spans="1:9" x14ac:dyDescent="0.25">
      <c r="A81" s="89"/>
      <c r="B81" s="89"/>
      <c r="C81" s="89"/>
      <c r="D81" s="89"/>
      <c r="E81" s="89"/>
      <c r="F81" s="89"/>
      <c r="G81" s="89"/>
      <c r="H81" s="89"/>
      <c r="I81" s="89"/>
    </row>
    <row r="82" spans="1:9" x14ac:dyDescent="0.25">
      <c r="A82" s="89"/>
      <c r="B82" s="89"/>
      <c r="C82" s="89"/>
      <c r="D82" s="89"/>
      <c r="E82" s="89"/>
      <c r="F82" s="89"/>
      <c r="G82" s="89"/>
      <c r="H82" s="89"/>
      <c r="I82" s="89"/>
    </row>
    <row r="83" spans="1:9" x14ac:dyDescent="0.25">
      <c r="A83" s="89"/>
      <c r="B83" s="89"/>
      <c r="C83" s="89"/>
      <c r="D83" s="89"/>
      <c r="E83" s="89"/>
      <c r="F83" s="89"/>
      <c r="G83" s="89"/>
      <c r="H83" s="89"/>
      <c r="I83" s="89"/>
    </row>
    <row r="84" spans="1:9" x14ac:dyDescent="0.25">
      <c r="A84" s="89"/>
      <c r="B84" s="89"/>
      <c r="C84" s="89"/>
      <c r="D84" s="89"/>
      <c r="E84" s="89"/>
      <c r="F84" s="89"/>
      <c r="G84" s="89"/>
      <c r="H84" s="89"/>
      <c r="I84" s="89"/>
    </row>
    <row r="85" spans="1:9" x14ac:dyDescent="0.25">
      <c r="A85" s="89"/>
      <c r="B85" s="89"/>
      <c r="C85" s="89"/>
      <c r="D85" s="89"/>
      <c r="E85" s="89"/>
      <c r="F85" s="89"/>
      <c r="G85" s="89"/>
      <c r="H85" s="89"/>
      <c r="I85" s="89"/>
    </row>
    <row r="86" spans="1:9" x14ac:dyDescent="0.25">
      <c r="A86" s="89"/>
      <c r="B86" s="89"/>
      <c r="C86" s="89"/>
      <c r="D86" s="89"/>
      <c r="E86" s="89"/>
      <c r="F86" s="89"/>
      <c r="G86" s="89"/>
      <c r="H86" s="89"/>
      <c r="I86" s="89"/>
    </row>
    <row r="87" spans="1:9" x14ac:dyDescent="0.25">
      <c r="A87" s="89"/>
      <c r="B87" s="89"/>
      <c r="C87" s="89"/>
      <c r="D87" s="89"/>
      <c r="E87" s="89"/>
      <c r="F87" s="89"/>
      <c r="G87" s="89"/>
      <c r="H87" s="89"/>
      <c r="I87" s="89"/>
    </row>
    <row r="88" spans="1:9" x14ac:dyDescent="0.25">
      <c r="A88" s="89"/>
      <c r="B88" s="89"/>
      <c r="C88" s="89"/>
      <c r="D88" s="89"/>
      <c r="E88" s="89"/>
      <c r="F88" s="89"/>
      <c r="G88" s="89"/>
      <c r="H88" s="89"/>
      <c r="I88" s="89"/>
    </row>
    <row r="89" spans="1:9" x14ac:dyDescent="0.25">
      <c r="A89" s="89"/>
      <c r="B89" s="89"/>
      <c r="C89" s="89"/>
      <c r="D89" s="89"/>
      <c r="E89" s="89"/>
      <c r="F89" s="89"/>
      <c r="G89" s="89"/>
      <c r="H89" s="89"/>
      <c r="I89" s="89"/>
    </row>
    <row r="90" spans="1:9" x14ac:dyDescent="0.25">
      <c r="A90" s="89"/>
      <c r="B90" s="89"/>
      <c r="C90" s="89"/>
      <c r="D90" s="89"/>
      <c r="E90" s="89"/>
      <c r="F90" s="89"/>
      <c r="G90" s="89"/>
      <c r="H90" s="89"/>
      <c r="I90" s="89"/>
    </row>
    <row r="91" spans="1:9" x14ac:dyDescent="0.25">
      <c r="A91" s="89"/>
      <c r="B91" s="89"/>
      <c r="C91" s="89"/>
      <c r="D91" s="89"/>
      <c r="E91" s="89"/>
      <c r="F91" s="89"/>
      <c r="G91" s="89"/>
      <c r="H91" s="89"/>
      <c r="I91" s="89"/>
    </row>
    <row r="92" spans="1:9" x14ac:dyDescent="0.25">
      <c r="A92" s="89"/>
      <c r="B92" s="89"/>
      <c r="C92" s="89"/>
      <c r="D92" s="89"/>
      <c r="E92" s="89"/>
      <c r="F92" s="89"/>
      <c r="G92" s="89"/>
      <c r="H92" s="89"/>
      <c r="I92" s="89"/>
    </row>
    <row r="93" spans="1:9" x14ac:dyDescent="0.25">
      <c r="A93" s="89"/>
      <c r="B93" s="89"/>
      <c r="C93" s="89"/>
      <c r="D93" s="89"/>
      <c r="E93" s="89"/>
      <c r="F93" s="89"/>
      <c r="G93" s="89"/>
      <c r="H93" s="89"/>
      <c r="I93" s="89"/>
    </row>
    <row r="94" spans="1:9" x14ac:dyDescent="0.25">
      <c r="A94" s="89"/>
      <c r="B94" s="89"/>
      <c r="C94" s="89"/>
      <c r="D94" s="89"/>
      <c r="E94" s="89"/>
      <c r="F94" s="89"/>
      <c r="G94" s="89"/>
      <c r="H94" s="89"/>
      <c r="I94" s="89"/>
    </row>
    <row r="95" spans="1:9" x14ac:dyDescent="0.25">
      <c r="A95" s="89"/>
      <c r="B95" s="89"/>
      <c r="C95" s="89"/>
      <c r="D95" s="89"/>
      <c r="E95" s="89"/>
      <c r="F95" s="89"/>
      <c r="G95" s="89"/>
      <c r="H95" s="89"/>
      <c r="I95" s="89"/>
    </row>
    <row r="96" spans="1:9" x14ac:dyDescent="0.25">
      <c r="A96" s="89"/>
      <c r="B96" s="89"/>
      <c r="C96" s="89"/>
      <c r="D96" s="89"/>
      <c r="E96" s="89"/>
      <c r="F96" s="89"/>
      <c r="G96" s="89"/>
      <c r="H96" s="89"/>
      <c r="I96" s="89"/>
    </row>
    <row r="97" spans="1:9" x14ac:dyDescent="0.25">
      <c r="A97" s="89"/>
      <c r="B97" s="89"/>
      <c r="C97" s="89"/>
      <c r="D97" s="89"/>
      <c r="E97" s="89"/>
      <c r="F97" s="89"/>
      <c r="G97" s="89"/>
      <c r="H97" s="89"/>
      <c r="I97" s="89"/>
    </row>
    <row r="98" spans="1:9" x14ac:dyDescent="0.25">
      <c r="A98" s="89"/>
      <c r="B98" s="89"/>
      <c r="C98" s="89"/>
      <c r="D98" s="89"/>
      <c r="E98" s="89"/>
      <c r="F98" s="89"/>
      <c r="G98" s="89"/>
      <c r="H98" s="89"/>
      <c r="I98" s="89"/>
    </row>
    <row r="99" spans="1:9" x14ac:dyDescent="0.25">
      <c r="A99" s="89"/>
      <c r="B99" s="89"/>
      <c r="C99" s="89"/>
      <c r="D99" s="89"/>
      <c r="E99" s="89"/>
      <c r="F99" s="89"/>
      <c r="G99" s="89"/>
      <c r="H99" s="89"/>
      <c r="I99" s="89"/>
    </row>
    <row r="100" spans="1:9" x14ac:dyDescent="0.25">
      <c r="A100" s="89"/>
      <c r="B100" s="89"/>
      <c r="C100" s="89"/>
      <c r="D100" s="89"/>
      <c r="E100" s="89"/>
      <c r="F100" s="89"/>
      <c r="G100" s="89"/>
      <c r="H100" s="89"/>
      <c r="I100" s="89"/>
    </row>
    <row r="101" spans="1:9" x14ac:dyDescent="0.25">
      <c r="A101" s="89"/>
      <c r="B101" s="89"/>
      <c r="C101" s="89"/>
      <c r="D101" s="89"/>
      <c r="E101" s="89"/>
      <c r="F101" s="89"/>
      <c r="G101" s="89"/>
      <c r="H101" s="89"/>
      <c r="I101" s="89"/>
    </row>
    <row r="102" spans="1:9" x14ac:dyDescent="0.25">
      <c r="A102" s="89"/>
      <c r="B102" s="89"/>
      <c r="C102" s="89"/>
      <c r="D102" s="89"/>
      <c r="E102" s="89"/>
      <c r="F102" s="89"/>
      <c r="G102" s="89"/>
      <c r="H102" s="89"/>
      <c r="I102" s="89"/>
    </row>
    <row r="103" spans="1:9" x14ac:dyDescent="0.25">
      <c r="A103" s="89"/>
      <c r="B103" s="89"/>
      <c r="C103" s="89"/>
      <c r="D103" s="89"/>
      <c r="E103" s="89"/>
      <c r="F103" s="89"/>
      <c r="G103" s="89"/>
      <c r="H103" s="89"/>
      <c r="I103" s="89"/>
    </row>
    <row r="104" spans="1:9" x14ac:dyDescent="0.25">
      <c r="A104" s="89"/>
      <c r="B104" s="89"/>
      <c r="C104" s="89"/>
      <c r="D104" s="89"/>
      <c r="E104" s="89"/>
      <c r="F104" s="89"/>
      <c r="G104" s="89"/>
      <c r="H104" s="89"/>
      <c r="I104" s="89"/>
    </row>
    <row r="105" spans="1:9" x14ac:dyDescent="0.25">
      <c r="A105" s="89"/>
      <c r="B105" s="89"/>
      <c r="C105" s="89"/>
      <c r="D105" s="89"/>
      <c r="E105" s="89"/>
      <c r="F105" s="89"/>
      <c r="G105" s="89"/>
      <c r="H105" s="89"/>
      <c r="I105" s="89"/>
    </row>
    <row r="106" spans="1:9" x14ac:dyDescent="0.25">
      <c r="A106" s="89"/>
      <c r="B106" s="89"/>
      <c r="C106" s="89"/>
      <c r="D106" s="89"/>
      <c r="E106" s="89"/>
      <c r="F106" s="89"/>
      <c r="G106" s="89"/>
      <c r="H106" s="89"/>
      <c r="I106" s="89"/>
    </row>
    <row r="107" spans="1:9" x14ac:dyDescent="0.25">
      <c r="A107" s="89"/>
      <c r="B107" s="89"/>
      <c r="C107" s="89"/>
      <c r="D107" s="89"/>
      <c r="E107" s="89"/>
      <c r="F107" s="89"/>
      <c r="G107" s="89"/>
      <c r="H107" s="89"/>
      <c r="I107" s="89"/>
    </row>
    <row r="108" spans="1:9" x14ac:dyDescent="0.25">
      <c r="A108" s="89"/>
      <c r="B108" s="89"/>
      <c r="C108" s="89"/>
      <c r="D108" s="89"/>
      <c r="E108" s="89"/>
      <c r="F108" s="89"/>
      <c r="G108" s="89"/>
      <c r="H108" s="89"/>
      <c r="I108" s="89"/>
    </row>
    <row r="109" spans="1:9" x14ac:dyDescent="0.25">
      <c r="A109" s="89"/>
      <c r="B109" s="89"/>
      <c r="C109" s="89"/>
      <c r="D109" s="89"/>
      <c r="E109" s="89"/>
      <c r="F109" s="89"/>
      <c r="G109" s="89"/>
      <c r="H109" s="89"/>
      <c r="I109" s="89"/>
    </row>
    <row r="110" spans="1:9" x14ac:dyDescent="0.25">
      <c r="A110" s="89"/>
      <c r="B110" s="89"/>
      <c r="C110" s="89"/>
      <c r="D110" s="89"/>
      <c r="E110" s="89"/>
      <c r="F110" s="89"/>
      <c r="G110" s="89"/>
      <c r="H110" s="89"/>
      <c r="I110" s="89"/>
    </row>
    <row r="111" spans="1:9" x14ac:dyDescent="0.25">
      <c r="A111" s="89"/>
      <c r="B111" s="89"/>
      <c r="C111" s="89"/>
      <c r="D111" s="89"/>
      <c r="E111" s="89"/>
      <c r="F111" s="89"/>
      <c r="G111" s="89"/>
      <c r="H111" s="89"/>
      <c r="I111" s="89"/>
    </row>
    <row r="112" spans="1:9" x14ac:dyDescent="0.25">
      <c r="A112" s="89"/>
      <c r="B112" s="89"/>
      <c r="C112" s="89"/>
      <c r="D112" s="89"/>
      <c r="E112" s="89"/>
      <c r="F112" s="89"/>
      <c r="G112" s="89"/>
      <c r="H112" s="89"/>
      <c r="I112" s="89"/>
    </row>
    <row r="113" spans="1:9" x14ac:dyDescent="0.25">
      <c r="A113" s="89"/>
      <c r="B113" s="89"/>
      <c r="C113" s="89"/>
      <c r="D113" s="89"/>
      <c r="E113" s="89"/>
      <c r="F113" s="89"/>
      <c r="G113" s="89"/>
      <c r="H113" s="89"/>
      <c r="I113" s="89"/>
    </row>
    <row r="114" spans="1:9" x14ac:dyDescent="0.25">
      <c r="A114" s="89"/>
      <c r="B114" s="89"/>
      <c r="C114" s="89"/>
      <c r="D114" s="89"/>
      <c r="E114" s="89"/>
      <c r="F114" s="89"/>
      <c r="G114" s="89"/>
      <c r="H114" s="89"/>
      <c r="I114" s="89"/>
    </row>
    <row r="115" spans="1:9" x14ac:dyDescent="0.25">
      <c r="A115" s="89"/>
      <c r="B115" s="89"/>
      <c r="C115" s="89"/>
      <c r="D115" s="89"/>
      <c r="E115" s="89"/>
      <c r="F115" s="89"/>
      <c r="G115" s="89"/>
      <c r="H115" s="89"/>
      <c r="I115" s="89"/>
    </row>
    <row r="116" spans="1:9" x14ac:dyDescent="0.25">
      <c r="A116" s="89"/>
      <c r="B116" s="89"/>
      <c r="C116" s="89"/>
      <c r="D116" s="89"/>
      <c r="E116" s="89"/>
      <c r="F116" s="89"/>
      <c r="G116" s="89"/>
      <c r="H116" s="89"/>
      <c r="I116" s="89"/>
    </row>
    <row r="117" spans="1:9" x14ac:dyDescent="0.25">
      <c r="A117" s="89"/>
      <c r="B117" s="89"/>
      <c r="C117" s="89"/>
      <c r="D117" s="89"/>
      <c r="E117" s="89"/>
      <c r="F117" s="89"/>
      <c r="G117" s="89"/>
      <c r="H117" s="89"/>
      <c r="I117" s="89"/>
    </row>
    <row r="118" spans="1:9" x14ac:dyDescent="0.25">
      <c r="A118" s="89"/>
      <c r="B118" s="89"/>
      <c r="C118" s="89"/>
      <c r="D118" s="89"/>
      <c r="E118" s="89"/>
      <c r="F118" s="89"/>
      <c r="G118" s="89"/>
      <c r="H118" s="89"/>
      <c r="I118" s="89"/>
    </row>
    <row r="119" spans="1:9" x14ac:dyDescent="0.25">
      <c r="A119" s="89"/>
      <c r="B119" s="89"/>
      <c r="C119" s="89"/>
      <c r="D119" s="89"/>
      <c r="E119" s="89"/>
      <c r="F119" s="89"/>
      <c r="G119" s="89"/>
      <c r="H119" s="89"/>
      <c r="I119" s="89"/>
    </row>
    <row r="120" spans="1:9" x14ac:dyDescent="0.25">
      <c r="A120" s="89"/>
      <c r="B120" s="89"/>
      <c r="C120" s="89"/>
      <c r="D120" s="89"/>
      <c r="E120" s="89"/>
      <c r="F120" s="89"/>
      <c r="G120" s="89"/>
      <c r="H120" s="89"/>
      <c r="I120" s="89"/>
    </row>
    <row r="121" spans="1:9" x14ac:dyDescent="0.25">
      <c r="A121" s="89"/>
      <c r="B121" s="89"/>
      <c r="C121" s="89"/>
      <c r="D121" s="89"/>
      <c r="E121" s="89"/>
      <c r="F121" s="89"/>
      <c r="G121" s="89"/>
      <c r="H121" s="89"/>
      <c r="I121" s="89"/>
    </row>
    <row r="122" spans="1:9" x14ac:dyDescent="0.25">
      <c r="A122" s="89"/>
      <c r="B122" s="89"/>
      <c r="C122" s="89"/>
      <c r="D122" s="89"/>
      <c r="E122" s="89"/>
      <c r="F122" s="89"/>
      <c r="G122" s="89"/>
      <c r="H122" s="89"/>
      <c r="I122" s="89"/>
    </row>
    <row r="123" spans="1:9" x14ac:dyDescent="0.25">
      <c r="A123" s="89"/>
      <c r="B123" s="89"/>
      <c r="C123" s="89"/>
      <c r="D123" s="89"/>
      <c r="E123" s="89"/>
      <c r="F123" s="89"/>
      <c r="G123" s="89"/>
      <c r="H123" s="89"/>
      <c r="I123" s="89"/>
    </row>
    <row r="124" spans="1:9" x14ac:dyDescent="0.25">
      <c r="A124" s="89"/>
      <c r="B124" s="89"/>
      <c r="C124" s="89"/>
      <c r="D124" s="89"/>
      <c r="E124" s="89"/>
      <c r="F124" s="89"/>
      <c r="G124" s="89"/>
      <c r="H124" s="89"/>
      <c r="I124" s="89"/>
    </row>
    <row r="125" spans="1:9" x14ac:dyDescent="0.25">
      <c r="A125" s="89"/>
      <c r="B125" s="89"/>
      <c r="C125" s="89"/>
      <c r="D125" s="89"/>
      <c r="E125" s="89"/>
      <c r="F125" s="89"/>
      <c r="G125" s="89"/>
      <c r="H125" s="89"/>
      <c r="I125" s="89"/>
    </row>
    <row r="126" spans="1:9" x14ac:dyDescent="0.25">
      <c r="A126" s="89"/>
      <c r="B126" s="89"/>
      <c r="C126" s="89"/>
      <c r="D126" s="89"/>
      <c r="E126" s="89"/>
      <c r="F126" s="89"/>
      <c r="G126" s="89"/>
      <c r="H126" s="89"/>
      <c r="I126" s="89"/>
    </row>
    <row r="127" spans="1:9" x14ac:dyDescent="0.25">
      <c r="A127" s="89"/>
      <c r="B127" s="89"/>
      <c r="C127" s="89"/>
      <c r="D127" s="89"/>
      <c r="E127" s="89"/>
      <c r="F127" s="89"/>
      <c r="G127" s="89"/>
      <c r="H127" s="89"/>
      <c r="I127" s="89"/>
    </row>
    <row r="128" spans="1:9" x14ac:dyDescent="0.25">
      <c r="A128" s="89"/>
      <c r="B128" s="89"/>
      <c r="C128" s="89"/>
      <c r="D128" s="89"/>
      <c r="E128" s="89"/>
      <c r="F128" s="89"/>
      <c r="G128" s="89"/>
      <c r="H128" s="89"/>
      <c r="I128" s="89"/>
    </row>
    <row r="129" spans="1:9" x14ac:dyDescent="0.25">
      <c r="A129" s="89"/>
      <c r="B129" s="89"/>
      <c r="C129" s="89"/>
      <c r="D129" s="89"/>
      <c r="E129" s="89"/>
      <c r="F129" s="89"/>
      <c r="G129" s="89"/>
      <c r="H129" s="89"/>
      <c r="I129" s="89"/>
    </row>
    <row r="130" spans="1:9" x14ac:dyDescent="0.25">
      <c r="A130" s="89"/>
      <c r="B130" s="89"/>
      <c r="C130" s="89"/>
      <c r="D130" s="89"/>
      <c r="E130" s="89"/>
      <c r="F130" s="89"/>
      <c r="G130" s="89"/>
      <c r="H130" s="89"/>
      <c r="I130" s="89"/>
    </row>
    <row r="131" spans="1:9" x14ac:dyDescent="0.25">
      <c r="A131" s="89"/>
      <c r="B131" s="89"/>
      <c r="C131" s="89"/>
      <c r="D131" s="89"/>
      <c r="E131" s="89"/>
      <c r="F131" s="89"/>
      <c r="G131" s="89"/>
      <c r="H131" s="89"/>
      <c r="I131" s="89"/>
    </row>
    <row r="132" spans="1:9" x14ac:dyDescent="0.25">
      <c r="A132" s="89"/>
      <c r="B132" s="89"/>
      <c r="C132" s="89"/>
      <c r="D132" s="89"/>
      <c r="E132" s="89"/>
      <c r="F132" s="89"/>
      <c r="G132" s="89"/>
      <c r="H132" s="89"/>
      <c r="I132" s="89"/>
    </row>
    <row r="133" spans="1:9" x14ac:dyDescent="0.25">
      <c r="A133" s="89"/>
      <c r="B133" s="89"/>
      <c r="C133" s="89"/>
      <c r="D133" s="89"/>
      <c r="E133" s="89"/>
      <c r="F133" s="89"/>
      <c r="G133" s="89"/>
      <c r="H133" s="89"/>
      <c r="I133" s="89"/>
    </row>
    <row r="134" spans="1:9" x14ac:dyDescent="0.25">
      <c r="A134" s="89"/>
      <c r="B134" s="89"/>
      <c r="C134" s="89"/>
      <c r="D134" s="89"/>
      <c r="E134" s="89"/>
      <c r="F134" s="89"/>
      <c r="G134" s="89"/>
      <c r="H134" s="89"/>
      <c r="I134" s="89"/>
    </row>
    <row r="135" spans="1:9" x14ac:dyDescent="0.25">
      <c r="A135" s="89"/>
      <c r="B135" s="89"/>
      <c r="C135" s="89"/>
      <c r="D135" s="89"/>
      <c r="E135" s="89"/>
      <c r="F135" s="89"/>
      <c r="G135" s="89"/>
      <c r="H135" s="89"/>
      <c r="I135" s="89"/>
    </row>
    <row r="136" spans="1:9" x14ac:dyDescent="0.25">
      <c r="A136" s="89"/>
      <c r="B136" s="89"/>
      <c r="C136" s="89"/>
      <c r="D136" s="89"/>
      <c r="E136" s="89"/>
      <c r="F136" s="89"/>
      <c r="G136" s="89"/>
      <c r="H136" s="89"/>
      <c r="I136" s="89"/>
    </row>
    <row r="137" spans="1:9" x14ac:dyDescent="0.25">
      <c r="A137" s="89"/>
      <c r="B137" s="89"/>
      <c r="C137" s="89"/>
      <c r="D137" s="89"/>
      <c r="E137" s="89"/>
      <c r="F137" s="89"/>
      <c r="G137" s="89"/>
      <c r="H137" s="89"/>
      <c r="I137" s="89"/>
    </row>
    <row r="138" spans="1:9" x14ac:dyDescent="0.25">
      <c r="A138" s="89"/>
      <c r="B138" s="89"/>
      <c r="C138" s="89"/>
      <c r="D138" s="89"/>
      <c r="E138" s="89"/>
      <c r="F138" s="89"/>
      <c r="G138" s="89"/>
      <c r="H138" s="89"/>
      <c r="I138" s="89"/>
    </row>
    <row r="139" spans="1:9" x14ac:dyDescent="0.25">
      <c r="A139" s="89"/>
      <c r="B139" s="89"/>
      <c r="C139" s="89"/>
      <c r="D139" s="89"/>
      <c r="E139" s="89"/>
      <c r="F139" s="89"/>
      <c r="G139" s="89"/>
      <c r="H139" s="89"/>
      <c r="I139" s="89"/>
    </row>
    <row r="140" spans="1:9" x14ac:dyDescent="0.25">
      <c r="A140" s="89"/>
      <c r="B140" s="89"/>
      <c r="C140" s="89"/>
      <c r="D140" s="89"/>
      <c r="E140" s="89"/>
      <c r="F140" s="89"/>
      <c r="G140" s="89"/>
      <c r="H140" s="89"/>
      <c r="I140" s="89"/>
    </row>
    <row r="141" spans="1:9" x14ac:dyDescent="0.25">
      <c r="A141" s="89"/>
      <c r="B141" s="89"/>
      <c r="C141" s="89"/>
      <c r="D141" s="89"/>
      <c r="E141" s="89"/>
      <c r="F141" s="89"/>
      <c r="G141" s="89"/>
      <c r="H141" s="89"/>
      <c r="I141" s="89"/>
    </row>
    <row r="142" spans="1:9" x14ac:dyDescent="0.25">
      <c r="A142" s="89"/>
      <c r="B142" s="89"/>
      <c r="C142" s="89"/>
      <c r="D142" s="89"/>
      <c r="E142" s="89"/>
      <c r="F142" s="89"/>
      <c r="G142" s="89"/>
      <c r="H142" s="89"/>
      <c r="I142" s="89"/>
    </row>
    <row r="143" spans="1:9" x14ac:dyDescent="0.25">
      <c r="A143" s="89"/>
      <c r="B143" s="89"/>
      <c r="C143" s="89"/>
      <c r="D143" s="89"/>
      <c r="E143" s="89"/>
      <c r="F143" s="89"/>
      <c r="G143" s="89"/>
      <c r="H143" s="89"/>
      <c r="I143" s="89"/>
    </row>
    <row r="144" spans="1:9" x14ac:dyDescent="0.25">
      <c r="A144" s="89"/>
      <c r="B144" s="89"/>
      <c r="C144" s="89"/>
      <c r="D144" s="89"/>
      <c r="E144" s="89"/>
      <c r="F144" s="89"/>
      <c r="G144" s="89"/>
      <c r="H144" s="89"/>
      <c r="I144" s="89"/>
    </row>
    <row r="145" spans="1:9" x14ac:dyDescent="0.25">
      <c r="A145" s="89"/>
      <c r="B145" s="89"/>
      <c r="C145" s="89"/>
      <c r="D145" s="89"/>
      <c r="E145" s="89"/>
      <c r="F145" s="89"/>
      <c r="G145" s="89"/>
      <c r="H145" s="89"/>
      <c r="I145" s="89"/>
    </row>
    <row r="146" spans="1:9" x14ac:dyDescent="0.25">
      <c r="A146" s="89"/>
      <c r="B146" s="89"/>
      <c r="C146" s="89"/>
      <c r="D146" s="89"/>
      <c r="E146" s="89"/>
      <c r="F146" s="89"/>
      <c r="G146" s="89"/>
      <c r="H146" s="89"/>
      <c r="I146" s="89"/>
    </row>
    <row r="147" spans="1:9" x14ac:dyDescent="0.25">
      <c r="A147" s="89"/>
      <c r="B147" s="89"/>
      <c r="C147" s="89"/>
      <c r="D147" s="89"/>
      <c r="E147" s="89"/>
      <c r="F147" s="89"/>
      <c r="G147" s="89"/>
      <c r="H147" s="89"/>
      <c r="I147" s="89"/>
    </row>
    <row r="148" spans="1:9" x14ac:dyDescent="0.25">
      <c r="A148" s="89"/>
      <c r="B148" s="89"/>
      <c r="C148" s="89"/>
      <c r="D148" s="89"/>
      <c r="E148" s="89"/>
      <c r="F148" s="89"/>
      <c r="G148" s="89"/>
      <c r="H148" s="89"/>
      <c r="I148" s="89"/>
    </row>
    <row r="149" spans="1:9" x14ac:dyDescent="0.25">
      <c r="A149" s="89"/>
      <c r="B149" s="89"/>
      <c r="C149" s="89"/>
      <c r="D149" s="89"/>
      <c r="E149" s="89"/>
      <c r="F149" s="89"/>
      <c r="G149" s="89"/>
      <c r="H149" s="89"/>
      <c r="I149" s="89"/>
    </row>
    <row r="150" spans="1:9" x14ac:dyDescent="0.25">
      <c r="A150" s="89"/>
      <c r="B150" s="89"/>
      <c r="C150" s="89"/>
      <c r="D150" s="89"/>
      <c r="E150" s="89"/>
      <c r="F150" s="89"/>
      <c r="G150" s="89"/>
      <c r="H150" s="89"/>
      <c r="I150" s="89"/>
    </row>
    <row r="151" spans="1:9" x14ac:dyDescent="0.25">
      <c r="A151" s="89"/>
      <c r="B151" s="89"/>
      <c r="C151" s="89"/>
      <c r="D151" s="89"/>
      <c r="E151" s="89"/>
      <c r="F151" s="89"/>
      <c r="G151" s="89"/>
      <c r="H151" s="89"/>
      <c r="I151" s="89"/>
    </row>
    <row r="152" spans="1:9" x14ac:dyDescent="0.25">
      <c r="A152" s="89"/>
      <c r="B152" s="89"/>
      <c r="C152" s="89"/>
      <c r="D152" s="89"/>
      <c r="E152" s="89"/>
      <c r="F152" s="89"/>
      <c r="G152" s="89"/>
      <c r="H152" s="89"/>
      <c r="I152" s="89"/>
    </row>
    <row r="153" spans="1:9" x14ac:dyDescent="0.25">
      <c r="A153" s="89"/>
      <c r="B153" s="89"/>
      <c r="C153" s="89"/>
      <c r="D153" s="89"/>
      <c r="E153" s="89"/>
      <c r="F153" s="89"/>
      <c r="G153" s="89"/>
      <c r="H153" s="89"/>
      <c r="I153" s="89"/>
    </row>
    <row r="154" spans="1:9" x14ac:dyDescent="0.25">
      <c r="A154" s="89"/>
      <c r="B154" s="89"/>
      <c r="C154" s="89"/>
      <c r="D154" s="89"/>
      <c r="E154" s="89"/>
      <c r="F154" s="89"/>
      <c r="G154" s="89"/>
      <c r="H154" s="89"/>
      <c r="I154" s="89"/>
    </row>
    <row r="155" spans="1:9" x14ac:dyDescent="0.25">
      <c r="A155" s="89"/>
      <c r="B155" s="89"/>
      <c r="C155" s="89"/>
      <c r="D155" s="89"/>
      <c r="E155" s="89"/>
      <c r="F155" s="89"/>
      <c r="G155" s="89"/>
      <c r="H155" s="89"/>
      <c r="I155" s="89"/>
    </row>
    <row r="156" spans="1:9" x14ac:dyDescent="0.25">
      <c r="A156" s="89"/>
      <c r="B156" s="89"/>
      <c r="C156" s="89"/>
      <c r="D156" s="89"/>
      <c r="E156" s="89"/>
      <c r="F156" s="89"/>
      <c r="G156" s="89"/>
      <c r="H156" s="89"/>
      <c r="I156" s="89"/>
    </row>
    <row r="157" spans="1:9" x14ac:dyDescent="0.25">
      <c r="A157" s="89"/>
      <c r="B157" s="89"/>
      <c r="C157" s="89"/>
      <c r="D157" s="89"/>
      <c r="E157" s="89"/>
      <c r="F157" s="89"/>
      <c r="G157" s="89"/>
      <c r="H157" s="89"/>
      <c r="I157" s="89"/>
    </row>
    <row r="158" spans="1:9" x14ac:dyDescent="0.25">
      <c r="A158" s="89"/>
      <c r="B158" s="89"/>
      <c r="C158" s="89"/>
      <c r="D158" s="89"/>
      <c r="E158" s="89"/>
      <c r="F158" s="89"/>
      <c r="G158" s="89"/>
      <c r="H158" s="89"/>
      <c r="I158" s="89"/>
    </row>
    <row r="159" spans="1:9" x14ac:dyDescent="0.25">
      <c r="A159" s="89"/>
      <c r="B159" s="89"/>
      <c r="C159" s="89"/>
      <c r="D159" s="89"/>
      <c r="E159" s="89"/>
      <c r="F159" s="89"/>
      <c r="G159" s="89"/>
      <c r="H159" s="89"/>
      <c r="I159" s="89"/>
    </row>
    <row r="160" spans="1:9" x14ac:dyDescent="0.25">
      <c r="A160" s="89"/>
      <c r="B160" s="89"/>
      <c r="C160" s="89"/>
      <c r="D160" s="89"/>
      <c r="E160" s="89"/>
      <c r="F160" s="89"/>
      <c r="G160" s="89"/>
      <c r="H160" s="89"/>
      <c r="I160" s="89"/>
    </row>
    <row r="161" spans="1:9" x14ac:dyDescent="0.25">
      <c r="A161" s="89"/>
      <c r="B161" s="89"/>
      <c r="C161" s="89"/>
      <c r="D161" s="89"/>
      <c r="E161" s="89"/>
      <c r="F161" s="89"/>
      <c r="G161" s="89"/>
      <c r="H161" s="89"/>
      <c r="I161" s="89"/>
    </row>
    <row r="162" spans="1:9" x14ac:dyDescent="0.25">
      <c r="A162" s="89"/>
      <c r="B162" s="89"/>
      <c r="C162" s="89"/>
      <c r="D162" s="89"/>
      <c r="E162" s="89"/>
      <c r="F162" s="89"/>
      <c r="G162" s="89"/>
      <c r="H162" s="89"/>
      <c r="I162" s="89"/>
    </row>
    <row r="163" spans="1:9" x14ac:dyDescent="0.25">
      <c r="A163" s="89"/>
      <c r="B163" s="89"/>
      <c r="C163" s="89"/>
      <c r="D163" s="89"/>
      <c r="E163" s="89"/>
      <c r="F163" s="89"/>
      <c r="G163" s="89"/>
      <c r="H163" s="89"/>
      <c r="I163" s="89"/>
    </row>
    <row r="164" spans="1:9" x14ac:dyDescent="0.25">
      <c r="A164" s="89"/>
      <c r="B164" s="89"/>
      <c r="C164" s="89"/>
      <c r="D164" s="89"/>
      <c r="E164" s="89"/>
      <c r="F164" s="89"/>
      <c r="G164" s="89"/>
      <c r="H164" s="89"/>
      <c r="I164" s="89"/>
    </row>
    <row r="165" spans="1:9" x14ac:dyDescent="0.25">
      <c r="A165" s="89"/>
      <c r="B165" s="89"/>
      <c r="C165" s="89"/>
      <c r="D165" s="89"/>
      <c r="E165" s="89"/>
      <c r="F165" s="89"/>
      <c r="G165" s="89"/>
      <c r="H165" s="89"/>
      <c r="I165" s="89"/>
    </row>
    <row r="166" spans="1:9" x14ac:dyDescent="0.25">
      <c r="A166" s="89"/>
      <c r="B166" s="89"/>
      <c r="C166" s="89"/>
      <c r="D166" s="89"/>
      <c r="E166" s="89"/>
      <c r="F166" s="89"/>
      <c r="G166" s="89"/>
      <c r="H166" s="89"/>
      <c r="I166" s="89"/>
    </row>
    <row r="167" spans="1:9" x14ac:dyDescent="0.25">
      <c r="A167" s="89"/>
      <c r="B167" s="89"/>
      <c r="C167" s="89"/>
      <c r="D167" s="89"/>
      <c r="E167" s="89"/>
      <c r="F167" s="89"/>
      <c r="G167" s="89"/>
      <c r="H167" s="89"/>
      <c r="I167" s="89"/>
    </row>
    <row r="168" spans="1:9" x14ac:dyDescent="0.25">
      <c r="A168" s="89"/>
      <c r="B168" s="89"/>
      <c r="C168" s="89"/>
      <c r="D168" s="89"/>
      <c r="E168" s="89"/>
      <c r="F168" s="89"/>
      <c r="G168" s="89"/>
      <c r="H168" s="89"/>
      <c r="I168" s="89"/>
    </row>
    <row r="169" spans="1:9" x14ac:dyDescent="0.25">
      <c r="A169" s="89"/>
      <c r="B169" s="89"/>
      <c r="C169" s="89"/>
      <c r="D169" s="89"/>
      <c r="E169" s="89"/>
      <c r="F169" s="89"/>
      <c r="G169" s="89"/>
      <c r="H169" s="89"/>
      <c r="I169" s="89"/>
    </row>
    <row r="170" spans="1:9" x14ac:dyDescent="0.25">
      <c r="A170" s="89"/>
      <c r="B170" s="89"/>
      <c r="C170" s="89"/>
      <c r="D170" s="89"/>
      <c r="E170" s="89"/>
      <c r="F170" s="89"/>
      <c r="G170" s="89"/>
      <c r="H170" s="89"/>
      <c r="I170" s="89"/>
    </row>
    <row r="171" spans="1:9" x14ac:dyDescent="0.25">
      <c r="A171" s="89"/>
      <c r="B171" s="89"/>
      <c r="C171" s="89"/>
      <c r="D171" s="89"/>
      <c r="E171" s="89"/>
      <c r="F171" s="89"/>
      <c r="G171" s="89"/>
      <c r="H171" s="89"/>
      <c r="I171" s="89"/>
    </row>
    <row r="172" spans="1:9" x14ac:dyDescent="0.25">
      <c r="A172" s="89"/>
      <c r="B172" s="89"/>
      <c r="C172" s="89"/>
      <c r="D172" s="89"/>
      <c r="E172" s="89"/>
      <c r="F172" s="89"/>
      <c r="G172" s="89"/>
      <c r="H172" s="89"/>
      <c r="I172" s="89"/>
    </row>
    <row r="173" spans="1:9" x14ac:dyDescent="0.25">
      <c r="A173" s="89"/>
      <c r="B173" s="89"/>
      <c r="C173" s="89"/>
      <c r="D173" s="89"/>
      <c r="E173" s="89"/>
      <c r="F173" s="89"/>
      <c r="G173" s="89"/>
      <c r="H173" s="89"/>
      <c r="I173" s="89"/>
    </row>
    <row r="174" spans="1:9" x14ac:dyDescent="0.25">
      <c r="A174" s="89"/>
      <c r="B174" s="89"/>
      <c r="C174" s="89"/>
      <c r="D174" s="89"/>
      <c r="E174" s="89"/>
      <c r="F174" s="89"/>
      <c r="G174" s="89"/>
      <c r="H174" s="89"/>
      <c r="I174" s="89"/>
    </row>
    <row r="175" spans="1:9" x14ac:dyDescent="0.25">
      <c r="A175" s="89"/>
      <c r="B175" s="89"/>
      <c r="C175" s="89"/>
      <c r="D175" s="89"/>
      <c r="E175" s="89"/>
      <c r="F175" s="89"/>
      <c r="G175" s="89"/>
      <c r="H175" s="89"/>
      <c r="I175" s="89"/>
    </row>
    <row r="176" spans="1:9" x14ac:dyDescent="0.25">
      <c r="A176" s="89"/>
      <c r="B176" s="89"/>
      <c r="C176" s="89"/>
      <c r="D176" s="89"/>
      <c r="E176" s="89"/>
      <c r="F176" s="89"/>
      <c r="G176" s="89"/>
      <c r="H176" s="89"/>
      <c r="I176" s="89"/>
    </row>
    <row r="177" spans="1:9" x14ac:dyDescent="0.25">
      <c r="A177" s="89"/>
      <c r="B177" s="89"/>
      <c r="C177" s="89"/>
      <c r="D177" s="89"/>
      <c r="E177" s="89"/>
      <c r="F177" s="89"/>
      <c r="G177" s="89"/>
      <c r="H177" s="89"/>
      <c r="I177" s="89"/>
    </row>
    <row r="178" spans="1:9" x14ac:dyDescent="0.25">
      <c r="A178" s="89"/>
      <c r="B178" s="89"/>
      <c r="C178" s="89"/>
      <c r="D178" s="89"/>
      <c r="E178" s="89"/>
      <c r="F178" s="89"/>
      <c r="G178" s="89"/>
      <c r="H178" s="89"/>
      <c r="I178" s="89"/>
    </row>
    <row r="179" spans="1:9" x14ac:dyDescent="0.25">
      <c r="A179" s="89"/>
      <c r="B179" s="89"/>
      <c r="C179" s="89"/>
      <c r="D179" s="89"/>
      <c r="E179" s="89"/>
      <c r="F179" s="89"/>
      <c r="G179" s="89"/>
      <c r="H179" s="89"/>
      <c r="I179" s="89"/>
    </row>
    <row r="180" spans="1:9" x14ac:dyDescent="0.25">
      <c r="A180" s="89"/>
      <c r="B180" s="89"/>
      <c r="C180" s="89"/>
      <c r="D180" s="89"/>
      <c r="E180" s="89"/>
      <c r="F180" s="89"/>
      <c r="G180" s="89"/>
      <c r="H180" s="89"/>
      <c r="I180" s="89"/>
    </row>
    <row r="181" spans="1:9" x14ac:dyDescent="0.25">
      <c r="A181" s="89"/>
      <c r="B181" s="89"/>
      <c r="C181" s="89"/>
      <c r="D181" s="89"/>
      <c r="E181" s="89"/>
      <c r="F181" s="89"/>
      <c r="G181" s="89"/>
      <c r="H181" s="89"/>
      <c r="I181" s="89"/>
    </row>
    <row r="182" spans="1:9" x14ac:dyDescent="0.25">
      <c r="A182" s="89"/>
      <c r="B182" s="89"/>
      <c r="C182" s="89"/>
      <c r="D182" s="89"/>
      <c r="E182" s="89"/>
      <c r="F182" s="89"/>
      <c r="G182" s="89"/>
      <c r="H182" s="89"/>
      <c r="I182" s="89"/>
    </row>
    <row r="183" spans="1:9" x14ac:dyDescent="0.25">
      <c r="A183" s="89"/>
      <c r="B183" s="89"/>
      <c r="C183" s="89"/>
      <c r="D183" s="89"/>
      <c r="E183" s="89"/>
      <c r="F183" s="89"/>
      <c r="G183" s="89"/>
      <c r="H183" s="89"/>
      <c r="I183" s="89"/>
    </row>
    <row r="184" spans="1:9" x14ac:dyDescent="0.25">
      <c r="A184" s="89"/>
      <c r="B184" s="89"/>
      <c r="C184" s="89"/>
      <c r="D184" s="89"/>
      <c r="E184" s="89"/>
      <c r="F184" s="89"/>
      <c r="G184" s="89"/>
      <c r="H184" s="89"/>
      <c r="I184" s="89"/>
    </row>
    <row r="185" spans="1:9" x14ac:dyDescent="0.25">
      <c r="A185" s="89"/>
      <c r="B185" s="89"/>
      <c r="C185" s="89"/>
      <c r="D185" s="89"/>
      <c r="E185" s="89"/>
      <c r="F185" s="89"/>
      <c r="G185" s="89"/>
      <c r="H185" s="89"/>
      <c r="I185" s="89"/>
    </row>
    <row r="186" spans="1:9" x14ac:dyDescent="0.25">
      <c r="A186" s="89"/>
      <c r="B186" s="89"/>
      <c r="C186" s="89"/>
      <c r="D186" s="89"/>
      <c r="E186" s="89"/>
      <c r="F186" s="89"/>
      <c r="G186" s="89"/>
      <c r="H186" s="89"/>
      <c r="I186" s="89"/>
    </row>
    <row r="187" spans="1:9" x14ac:dyDescent="0.25">
      <c r="A187" s="89"/>
      <c r="B187" s="89"/>
      <c r="C187" s="89"/>
      <c r="D187" s="89"/>
      <c r="E187" s="89"/>
      <c r="F187" s="89"/>
      <c r="G187" s="89"/>
      <c r="H187" s="89"/>
      <c r="I187" s="89"/>
    </row>
    <row r="188" spans="1:9" x14ac:dyDescent="0.25">
      <c r="A188" s="89"/>
      <c r="B188" s="89"/>
      <c r="C188" s="89"/>
      <c r="D188" s="89"/>
      <c r="E188" s="89"/>
      <c r="F188" s="89"/>
      <c r="G188" s="89"/>
      <c r="H188" s="89"/>
      <c r="I188" s="89"/>
    </row>
    <row r="189" spans="1:9" x14ac:dyDescent="0.25">
      <c r="A189" s="89"/>
      <c r="B189" s="89"/>
      <c r="C189" s="89"/>
      <c r="D189" s="89"/>
      <c r="E189" s="89"/>
      <c r="F189" s="89"/>
      <c r="G189" s="89"/>
      <c r="H189" s="89"/>
      <c r="I189" s="89"/>
    </row>
    <row r="190" spans="1:9" x14ac:dyDescent="0.25">
      <c r="A190" s="89"/>
      <c r="B190" s="89"/>
      <c r="C190" s="89"/>
      <c r="D190" s="89"/>
      <c r="E190" s="89"/>
      <c r="F190" s="89"/>
      <c r="G190" s="89"/>
      <c r="H190" s="89"/>
      <c r="I190" s="89"/>
    </row>
    <row r="191" spans="1:9" x14ac:dyDescent="0.25">
      <c r="A191" s="89"/>
      <c r="B191" s="89"/>
      <c r="C191" s="89"/>
      <c r="D191" s="89"/>
      <c r="E191" s="89"/>
      <c r="F191" s="89"/>
      <c r="G191" s="89"/>
      <c r="H191" s="89"/>
      <c r="I191" s="89"/>
    </row>
    <row r="192" spans="1:9" x14ac:dyDescent="0.25">
      <c r="A192" s="89"/>
      <c r="B192" s="89"/>
      <c r="C192" s="89"/>
      <c r="D192" s="89"/>
      <c r="E192" s="89"/>
      <c r="F192" s="89"/>
      <c r="G192" s="89"/>
      <c r="H192" s="89"/>
      <c r="I192" s="89"/>
    </row>
    <row r="193" spans="1:9" x14ac:dyDescent="0.25">
      <c r="A193" s="89"/>
      <c r="B193" s="89"/>
      <c r="C193" s="89"/>
      <c r="D193" s="89"/>
      <c r="E193" s="89"/>
      <c r="F193" s="89"/>
      <c r="G193" s="89"/>
      <c r="H193" s="89"/>
      <c r="I193" s="89"/>
    </row>
    <row r="194" spans="1:9" x14ac:dyDescent="0.25">
      <c r="A194" s="89"/>
      <c r="B194" s="89"/>
      <c r="C194" s="89"/>
      <c r="D194" s="89"/>
      <c r="E194" s="89"/>
      <c r="F194" s="89"/>
      <c r="G194" s="89"/>
      <c r="H194" s="89"/>
      <c r="I194" s="89"/>
    </row>
    <row r="195" spans="1:9" x14ac:dyDescent="0.25">
      <c r="A195" s="89"/>
      <c r="B195" s="89"/>
      <c r="C195" s="89"/>
      <c r="D195" s="89"/>
      <c r="E195" s="89"/>
      <c r="F195" s="89"/>
      <c r="G195" s="89"/>
      <c r="H195" s="89"/>
      <c r="I195" s="89"/>
    </row>
    <row r="196" spans="1:9" x14ac:dyDescent="0.25">
      <c r="A196" s="89"/>
      <c r="B196" s="89"/>
      <c r="C196" s="89"/>
      <c r="D196" s="89"/>
      <c r="E196" s="89"/>
      <c r="F196" s="89"/>
      <c r="G196" s="89"/>
      <c r="H196" s="89"/>
      <c r="I196" s="89"/>
    </row>
    <row r="197" spans="1:9" x14ac:dyDescent="0.25">
      <c r="A197" s="89"/>
      <c r="B197" s="89"/>
      <c r="C197" s="89"/>
      <c r="D197" s="89"/>
      <c r="E197" s="89"/>
      <c r="F197" s="89"/>
      <c r="G197" s="89"/>
      <c r="H197" s="89"/>
      <c r="I197" s="89"/>
    </row>
    <row r="198" spans="1:9" x14ac:dyDescent="0.25">
      <c r="A198" s="89"/>
      <c r="B198" s="89"/>
      <c r="C198" s="89"/>
      <c r="D198" s="89"/>
      <c r="E198" s="89"/>
      <c r="F198" s="89"/>
      <c r="G198" s="89"/>
      <c r="H198" s="89"/>
      <c r="I198" s="89"/>
    </row>
    <row r="199" spans="1:9" x14ac:dyDescent="0.25">
      <c r="A199" s="89"/>
      <c r="B199" s="89"/>
      <c r="C199" s="89"/>
      <c r="D199" s="89"/>
      <c r="E199" s="89"/>
      <c r="F199" s="89"/>
      <c r="G199" s="89"/>
      <c r="H199" s="89"/>
      <c r="I199" s="89"/>
    </row>
    <row r="200" spans="1:9" x14ac:dyDescent="0.25">
      <c r="A200" s="89"/>
      <c r="B200" s="89"/>
      <c r="C200" s="89"/>
      <c r="D200" s="89"/>
      <c r="E200" s="89"/>
      <c r="F200" s="89"/>
      <c r="G200" s="89"/>
      <c r="H200" s="89"/>
      <c r="I200" s="89"/>
    </row>
    <row r="201" spans="1:9" x14ac:dyDescent="0.25">
      <c r="A201" s="89"/>
      <c r="B201" s="89"/>
      <c r="C201" s="89"/>
      <c r="D201" s="89"/>
      <c r="E201" s="89"/>
      <c r="F201" s="89"/>
      <c r="G201" s="89"/>
      <c r="H201" s="89"/>
      <c r="I201" s="89"/>
    </row>
    <row r="202" spans="1:9" x14ac:dyDescent="0.25">
      <c r="A202" s="89"/>
      <c r="B202" s="89"/>
      <c r="C202" s="89"/>
      <c r="D202" s="89"/>
      <c r="E202" s="89"/>
      <c r="F202" s="89"/>
      <c r="G202" s="89"/>
      <c r="H202" s="89"/>
      <c r="I202" s="89"/>
    </row>
    <row r="203" spans="1:9" x14ac:dyDescent="0.25">
      <c r="A203" s="89"/>
      <c r="B203" s="89"/>
      <c r="C203" s="89"/>
      <c r="D203" s="89"/>
      <c r="E203" s="89"/>
      <c r="F203" s="89"/>
      <c r="G203" s="89"/>
      <c r="H203" s="89"/>
      <c r="I203" s="89"/>
    </row>
    <row r="204" spans="1:9" x14ac:dyDescent="0.25">
      <c r="A204" s="89"/>
      <c r="B204" s="89"/>
      <c r="C204" s="89"/>
      <c r="D204" s="89"/>
      <c r="E204" s="89"/>
      <c r="F204" s="89"/>
      <c r="G204" s="89"/>
      <c r="H204" s="89"/>
      <c r="I204" s="89"/>
    </row>
    <row r="205" spans="1:9" x14ac:dyDescent="0.25">
      <c r="A205" s="89"/>
      <c r="B205" s="89"/>
      <c r="C205" s="89"/>
      <c r="D205" s="89"/>
      <c r="E205" s="89"/>
      <c r="F205" s="89"/>
      <c r="G205" s="89"/>
      <c r="H205" s="89"/>
      <c r="I205" s="89"/>
    </row>
    <row r="206" spans="1:9" x14ac:dyDescent="0.25">
      <c r="A206" s="89"/>
      <c r="B206" s="89"/>
      <c r="C206" s="89"/>
      <c r="D206" s="89"/>
      <c r="E206" s="89"/>
      <c r="F206" s="89"/>
      <c r="G206" s="89"/>
      <c r="H206" s="89"/>
      <c r="I206" s="89"/>
    </row>
    <row r="207" spans="1:9" x14ac:dyDescent="0.25">
      <c r="A207" s="89"/>
      <c r="B207" s="89"/>
      <c r="C207" s="89"/>
      <c r="D207" s="89"/>
      <c r="E207" s="89"/>
      <c r="F207" s="89"/>
      <c r="G207" s="89"/>
      <c r="H207" s="89"/>
      <c r="I207" s="89"/>
    </row>
    <row r="208" spans="1:9" x14ac:dyDescent="0.25">
      <c r="A208" s="89"/>
      <c r="B208" s="89"/>
      <c r="C208" s="89"/>
      <c r="D208" s="89"/>
      <c r="E208" s="89"/>
      <c r="F208" s="89"/>
      <c r="G208" s="89"/>
      <c r="H208" s="89"/>
      <c r="I208" s="89"/>
    </row>
    <row r="209" spans="1:9" x14ac:dyDescent="0.25">
      <c r="A209" s="89"/>
      <c r="B209" s="89"/>
      <c r="C209" s="89"/>
      <c r="D209" s="89"/>
      <c r="E209" s="89"/>
      <c r="F209" s="89"/>
      <c r="G209" s="89"/>
      <c r="H209" s="89"/>
      <c r="I209" s="89"/>
    </row>
    <row r="210" spans="1:9" x14ac:dyDescent="0.25">
      <c r="A210" s="89"/>
      <c r="B210" s="89"/>
      <c r="C210" s="89"/>
      <c r="D210" s="89"/>
      <c r="E210" s="89"/>
      <c r="F210" s="89"/>
      <c r="G210" s="89"/>
      <c r="H210" s="89"/>
      <c r="I210" s="89"/>
    </row>
    <row r="211" spans="1:9" x14ac:dyDescent="0.25">
      <c r="A211" s="89"/>
      <c r="B211" s="89"/>
      <c r="C211" s="89"/>
      <c r="D211" s="89"/>
      <c r="E211" s="89"/>
      <c r="F211" s="89"/>
      <c r="G211" s="89"/>
      <c r="H211" s="89"/>
      <c r="I211" s="89"/>
    </row>
    <row r="212" spans="1:9" x14ac:dyDescent="0.25">
      <c r="A212" s="89"/>
      <c r="B212" s="89"/>
      <c r="C212" s="89"/>
      <c r="D212" s="89"/>
      <c r="E212" s="89"/>
      <c r="F212" s="89"/>
      <c r="G212" s="89"/>
      <c r="H212" s="89"/>
      <c r="I212" s="89"/>
    </row>
    <row r="213" spans="1:9" x14ac:dyDescent="0.25">
      <c r="A213" s="89"/>
      <c r="B213" s="89"/>
      <c r="C213" s="89"/>
      <c r="D213" s="89"/>
      <c r="E213" s="89"/>
      <c r="F213" s="89"/>
      <c r="G213" s="89"/>
      <c r="H213" s="89"/>
      <c r="I213" s="89"/>
    </row>
    <row r="214" spans="1:9" x14ac:dyDescent="0.25">
      <c r="A214" s="89"/>
      <c r="B214" s="89"/>
      <c r="C214" s="89"/>
      <c r="D214" s="89"/>
      <c r="E214" s="89"/>
      <c r="F214" s="89"/>
      <c r="G214" s="89"/>
      <c r="H214" s="89"/>
      <c r="I214" s="89"/>
    </row>
    <row r="215" spans="1:9" x14ac:dyDescent="0.25">
      <c r="A215" s="89"/>
      <c r="B215" s="89"/>
      <c r="C215" s="89"/>
      <c r="D215" s="89"/>
      <c r="E215" s="89"/>
      <c r="F215" s="89"/>
      <c r="G215" s="89"/>
      <c r="H215" s="89"/>
      <c r="I215" s="89"/>
    </row>
    <row r="216" spans="1:9" x14ac:dyDescent="0.25">
      <c r="A216" s="89"/>
      <c r="B216" s="89"/>
      <c r="C216" s="89"/>
      <c r="D216" s="89"/>
      <c r="E216" s="89"/>
      <c r="F216" s="89"/>
      <c r="G216" s="89"/>
      <c r="H216" s="89"/>
      <c r="I216" s="89"/>
    </row>
    <row r="217" spans="1:9" x14ac:dyDescent="0.25">
      <c r="A217" s="89"/>
      <c r="B217" s="89"/>
      <c r="C217" s="89"/>
      <c r="D217" s="89"/>
      <c r="E217" s="89"/>
      <c r="F217" s="89"/>
      <c r="G217" s="89"/>
      <c r="H217" s="89"/>
      <c r="I217" s="89"/>
    </row>
    <row r="218" spans="1:9" x14ac:dyDescent="0.25">
      <c r="A218" s="89"/>
      <c r="B218" s="89"/>
      <c r="C218" s="89"/>
      <c r="D218" s="89"/>
      <c r="E218" s="89"/>
      <c r="F218" s="89"/>
      <c r="G218" s="89"/>
      <c r="H218" s="89"/>
      <c r="I218" s="89"/>
    </row>
    <row r="219" spans="1:9" x14ac:dyDescent="0.25">
      <c r="A219" s="89"/>
      <c r="B219" s="89"/>
      <c r="C219" s="89"/>
      <c r="D219" s="89"/>
      <c r="E219" s="89"/>
      <c r="F219" s="89"/>
      <c r="G219" s="89"/>
      <c r="H219" s="89"/>
      <c r="I219" s="89"/>
    </row>
    <row r="220" spans="1:9" x14ac:dyDescent="0.25">
      <c r="A220" s="89"/>
      <c r="B220" s="89"/>
      <c r="C220" s="89"/>
      <c r="D220" s="89"/>
      <c r="E220" s="89"/>
      <c r="F220" s="89"/>
      <c r="G220" s="89"/>
      <c r="H220" s="89"/>
      <c r="I220" s="89"/>
    </row>
    <row r="221" spans="1:9" x14ac:dyDescent="0.25">
      <c r="A221" s="89"/>
      <c r="B221" s="89"/>
      <c r="C221" s="89"/>
      <c r="D221" s="89"/>
      <c r="E221" s="89"/>
      <c r="F221" s="89"/>
      <c r="G221" s="89"/>
      <c r="H221" s="89"/>
      <c r="I221" s="89"/>
    </row>
    <row r="222" spans="1:9" x14ac:dyDescent="0.25">
      <c r="A222" s="89"/>
      <c r="B222" s="89"/>
      <c r="C222" s="89"/>
      <c r="D222" s="89"/>
      <c r="E222" s="89"/>
      <c r="F222" s="89"/>
      <c r="G222" s="89"/>
      <c r="H222" s="89"/>
      <c r="I222" s="89"/>
    </row>
    <row r="223" spans="1:9" x14ac:dyDescent="0.25">
      <c r="A223" s="89"/>
      <c r="B223" s="89"/>
      <c r="C223" s="89"/>
      <c r="D223" s="89"/>
      <c r="E223" s="89"/>
      <c r="F223" s="89"/>
      <c r="G223" s="89"/>
      <c r="H223" s="89"/>
      <c r="I223" s="89"/>
    </row>
    <row r="224" spans="1:9" x14ac:dyDescent="0.25">
      <c r="A224" s="89"/>
      <c r="B224" s="89"/>
      <c r="C224" s="89"/>
      <c r="D224" s="89"/>
      <c r="E224" s="89"/>
      <c r="F224" s="89"/>
      <c r="G224" s="89"/>
      <c r="H224" s="89"/>
      <c r="I224" s="89"/>
    </row>
    <row r="225" spans="1:9" x14ac:dyDescent="0.25">
      <c r="A225" s="89"/>
      <c r="B225" s="89"/>
      <c r="C225" s="89"/>
      <c r="D225" s="89"/>
      <c r="E225" s="89"/>
      <c r="F225" s="89"/>
      <c r="G225" s="89"/>
      <c r="H225" s="89"/>
      <c r="I225" s="89"/>
    </row>
    <row r="226" spans="1:9" x14ac:dyDescent="0.25">
      <c r="A226" s="89"/>
      <c r="B226" s="89"/>
      <c r="C226" s="89"/>
      <c r="D226" s="89"/>
      <c r="E226" s="89"/>
      <c r="F226" s="89"/>
      <c r="G226" s="89"/>
      <c r="H226" s="89"/>
      <c r="I226" s="89"/>
    </row>
    <row r="227" spans="1:9" x14ac:dyDescent="0.25">
      <c r="A227" s="89"/>
      <c r="B227" s="89"/>
      <c r="C227" s="89"/>
      <c r="D227" s="89"/>
      <c r="E227" s="89"/>
      <c r="F227" s="89"/>
      <c r="G227" s="89"/>
      <c r="H227" s="89"/>
      <c r="I227" s="89"/>
    </row>
    <row r="228" spans="1:9" x14ac:dyDescent="0.25">
      <c r="A228" s="89"/>
      <c r="B228" s="89"/>
      <c r="C228" s="89"/>
      <c r="D228" s="89"/>
      <c r="E228" s="89"/>
      <c r="F228" s="89"/>
      <c r="G228" s="89"/>
      <c r="H228" s="89"/>
      <c r="I228" s="89"/>
    </row>
    <row r="229" spans="1:9" x14ac:dyDescent="0.25">
      <c r="A229" s="89"/>
      <c r="B229" s="89"/>
      <c r="C229" s="89"/>
      <c r="D229" s="89"/>
      <c r="E229" s="89"/>
      <c r="F229" s="89"/>
      <c r="G229" s="89"/>
      <c r="H229" s="89"/>
      <c r="I229" s="89"/>
    </row>
    <row r="230" spans="1:9" x14ac:dyDescent="0.25">
      <c r="A230" s="89"/>
      <c r="B230" s="89"/>
      <c r="C230" s="89"/>
      <c r="D230" s="89"/>
      <c r="E230" s="89"/>
      <c r="F230" s="89"/>
      <c r="G230" s="89"/>
      <c r="H230" s="89"/>
      <c r="I230" s="89"/>
    </row>
    <row r="231" spans="1:9" x14ac:dyDescent="0.25">
      <c r="A231" s="89"/>
      <c r="B231" s="89"/>
      <c r="C231" s="89"/>
      <c r="D231" s="89"/>
      <c r="E231" s="89"/>
      <c r="F231" s="89"/>
      <c r="G231" s="89"/>
      <c r="H231" s="89"/>
      <c r="I231" s="89"/>
    </row>
    <row r="232" spans="1:9" x14ac:dyDescent="0.25">
      <c r="A232" s="89"/>
      <c r="B232" s="89"/>
      <c r="C232" s="89"/>
      <c r="D232" s="89"/>
      <c r="E232" s="89"/>
      <c r="F232" s="89"/>
      <c r="G232" s="89"/>
      <c r="H232" s="89"/>
      <c r="I232" s="89"/>
    </row>
    <row r="233" spans="1:9" x14ac:dyDescent="0.25">
      <c r="A233" s="89"/>
      <c r="B233" s="89"/>
      <c r="C233" s="89"/>
      <c r="D233" s="89"/>
      <c r="E233" s="89"/>
      <c r="F233" s="89"/>
      <c r="G233" s="89"/>
      <c r="H233" s="89"/>
      <c r="I233" s="89"/>
    </row>
    <row r="234" spans="1:9" x14ac:dyDescent="0.25">
      <c r="A234" s="89"/>
      <c r="B234" s="89"/>
      <c r="C234" s="89"/>
      <c r="D234" s="89"/>
      <c r="E234" s="89"/>
      <c r="F234" s="89"/>
      <c r="G234" s="89"/>
      <c r="H234" s="89"/>
      <c r="I234" s="89"/>
    </row>
    <row r="235" spans="1:9" x14ac:dyDescent="0.25">
      <c r="A235" s="89"/>
      <c r="B235" s="89"/>
      <c r="C235" s="89"/>
      <c r="D235" s="89"/>
      <c r="E235" s="89"/>
      <c r="F235" s="89"/>
      <c r="G235" s="89"/>
      <c r="H235" s="89"/>
      <c r="I235" s="89"/>
    </row>
    <row r="236" spans="1:9" x14ac:dyDescent="0.25">
      <c r="A236" s="89"/>
      <c r="B236" s="89"/>
      <c r="C236" s="89"/>
      <c r="D236" s="89"/>
      <c r="E236" s="89"/>
      <c r="F236" s="89"/>
      <c r="G236" s="89"/>
      <c r="H236" s="89"/>
      <c r="I236" s="89"/>
    </row>
    <row r="237" spans="1:9" x14ac:dyDescent="0.25">
      <c r="A237" s="89"/>
      <c r="B237" s="89"/>
      <c r="C237" s="89"/>
      <c r="D237" s="89"/>
      <c r="E237" s="89"/>
      <c r="F237" s="89"/>
      <c r="G237" s="89"/>
      <c r="H237" s="89"/>
      <c r="I237" s="89"/>
    </row>
    <row r="238" spans="1:9" x14ac:dyDescent="0.25">
      <c r="A238" s="89"/>
      <c r="B238" s="89"/>
      <c r="C238" s="89"/>
      <c r="D238" s="89"/>
      <c r="E238" s="89"/>
      <c r="F238" s="89"/>
      <c r="G238" s="89"/>
      <c r="H238" s="89"/>
      <c r="I238" s="89"/>
    </row>
    <row r="239" spans="1:9" x14ac:dyDescent="0.25">
      <c r="A239" s="89"/>
      <c r="B239" s="89"/>
      <c r="C239" s="89"/>
      <c r="D239" s="89"/>
      <c r="E239" s="89"/>
      <c r="F239" s="89"/>
      <c r="G239" s="89"/>
      <c r="H239" s="89"/>
      <c r="I239" s="89"/>
    </row>
    <row r="240" spans="1:9" x14ac:dyDescent="0.25">
      <c r="A240" s="89"/>
      <c r="B240" s="89"/>
      <c r="C240" s="89"/>
      <c r="D240" s="89"/>
      <c r="E240" s="89"/>
      <c r="F240" s="89"/>
      <c r="G240" s="89"/>
      <c r="H240" s="89"/>
      <c r="I240" s="89"/>
    </row>
    <row r="241" spans="1:9" x14ac:dyDescent="0.25">
      <c r="A241" s="89"/>
      <c r="B241" s="89"/>
      <c r="C241" s="89"/>
      <c r="D241" s="89"/>
      <c r="E241" s="89"/>
      <c r="F241" s="89"/>
      <c r="G241" s="89"/>
      <c r="H241" s="89"/>
      <c r="I241" s="89"/>
    </row>
    <row r="242" spans="1:9" x14ac:dyDescent="0.25">
      <c r="A242" s="89"/>
      <c r="B242" s="89"/>
      <c r="C242" s="89"/>
      <c r="D242" s="89"/>
      <c r="E242" s="89"/>
      <c r="F242" s="89"/>
      <c r="G242" s="89"/>
      <c r="H242" s="89"/>
      <c r="I242" s="89"/>
    </row>
    <row r="243" spans="1:9" x14ac:dyDescent="0.25">
      <c r="A243" s="89"/>
      <c r="B243" s="89"/>
      <c r="C243" s="89"/>
      <c r="D243" s="89"/>
      <c r="E243" s="89"/>
      <c r="F243" s="89"/>
      <c r="G243" s="89"/>
      <c r="H243" s="89"/>
      <c r="I243" s="89"/>
    </row>
    <row r="244" spans="1:9" x14ac:dyDescent="0.25">
      <c r="A244" s="89"/>
      <c r="B244" s="89"/>
      <c r="C244" s="89"/>
      <c r="D244" s="89"/>
      <c r="E244" s="89"/>
      <c r="F244" s="89"/>
      <c r="G244" s="89"/>
      <c r="H244" s="89"/>
      <c r="I244" s="89"/>
    </row>
    <row r="245" spans="1:9" x14ac:dyDescent="0.25">
      <c r="A245" s="89"/>
      <c r="B245" s="89"/>
      <c r="C245" s="89"/>
      <c r="D245" s="89"/>
      <c r="E245" s="89"/>
      <c r="F245" s="89"/>
      <c r="G245" s="89"/>
      <c r="H245" s="89"/>
      <c r="I245" s="89"/>
    </row>
    <row r="246" spans="1:9" x14ac:dyDescent="0.25">
      <c r="A246" s="89"/>
      <c r="B246" s="89"/>
      <c r="C246" s="89"/>
      <c r="D246" s="89"/>
      <c r="E246" s="89"/>
      <c r="F246" s="89"/>
      <c r="G246" s="89"/>
      <c r="H246" s="89"/>
      <c r="I246" s="89"/>
    </row>
    <row r="247" spans="1:9" x14ac:dyDescent="0.25">
      <c r="A247" s="89"/>
      <c r="B247" s="89"/>
      <c r="C247" s="89"/>
      <c r="D247" s="89"/>
      <c r="E247" s="89"/>
      <c r="F247" s="89"/>
      <c r="G247" s="89"/>
      <c r="H247" s="89"/>
      <c r="I247" s="89"/>
    </row>
    <row r="248" spans="1:9" x14ac:dyDescent="0.25">
      <c r="A248" s="89"/>
      <c r="B248" s="89"/>
      <c r="C248" s="89"/>
      <c r="D248" s="89"/>
      <c r="E248" s="89"/>
      <c r="F248" s="89"/>
      <c r="G248" s="89"/>
      <c r="H248" s="89"/>
      <c r="I248" s="89"/>
    </row>
    <row r="249" spans="1:9" x14ac:dyDescent="0.25">
      <c r="A249" s="89"/>
      <c r="B249" s="89"/>
      <c r="C249" s="89"/>
      <c r="D249" s="89"/>
      <c r="E249" s="89"/>
      <c r="F249" s="89"/>
      <c r="G249" s="89"/>
      <c r="H249" s="89"/>
      <c r="I249" s="89"/>
    </row>
  </sheetData>
  <mergeCells count="21">
    <mergeCell ref="A12:C12"/>
    <mergeCell ref="A13:C13"/>
    <mergeCell ref="H15:H16"/>
    <mergeCell ref="I15:I16"/>
    <mergeCell ref="E15:E16"/>
    <mergeCell ref="B46:C46"/>
    <mergeCell ref="A1:I1"/>
    <mergeCell ref="A3:I3"/>
    <mergeCell ref="A4:I4"/>
    <mergeCell ref="A42:H42"/>
    <mergeCell ref="A15:A16"/>
    <mergeCell ref="B15:B16"/>
    <mergeCell ref="F15:F16"/>
    <mergeCell ref="G15:G16"/>
    <mergeCell ref="C17:D17"/>
    <mergeCell ref="C18:D18"/>
    <mergeCell ref="C6:I6"/>
    <mergeCell ref="C7:I7"/>
    <mergeCell ref="C8:I8"/>
    <mergeCell ref="C15:D16"/>
    <mergeCell ref="C9:I9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1" fitToHeight="0" orientation="portrait" blackAndWhite="1" r:id="rId1"/>
  <headerFooter>
    <oddFooter>&amp;R&amp;"Times New Roman,Regular"&amp;10&amp;P. lpp. no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9"/>
  <sheetViews>
    <sheetView showZeros="0" topLeftCell="A5" zoomScaleNormal="100" workbookViewId="0">
      <selection activeCell="D28" sqref="D28"/>
    </sheetView>
  </sheetViews>
  <sheetFormatPr defaultColWidth="9.140625" defaultRowHeight="15" outlineLevelRow="1" x14ac:dyDescent="0.25"/>
  <cols>
    <col min="1" max="2" width="8.7109375" style="88" customWidth="1"/>
    <col min="3" max="3" width="46.28515625" style="180" customWidth="1"/>
    <col min="4" max="4" width="17.28515625" style="180" customWidth="1"/>
    <col min="5" max="6" width="9.7109375" style="88" customWidth="1"/>
    <col min="7" max="7" width="14.140625" style="88" customWidth="1"/>
    <col min="8" max="8" width="19.140625" style="88" customWidth="1"/>
    <col min="9" max="16384" width="9.140625" style="88"/>
  </cols>
  <sheetData>
    <row r="1" spans="1:8" ht="20.25" x14ac:dyDescent="0.3">
      <c r="A1" s="581" t="str">
        <f>"Lokālā tāme Nr. "&amp;KOPS2!B42</f>
        <v>Lokālā tāme Nr. 2-9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KOPS2!C42</f>
        <v>Balss izziņošanas sistēma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164"/>
      <c r="D5" s="164"/>
      <c r="E5" s="89"/>
      <c r="F5" s="89"/>
      <c r="G5" s="89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164"/>
      <c r="D10" s="164"/>
      <c r="E10" s="89"/>
      <c r="F10" s="89"/>
      <c r="G10" s="89"/>
    </row>
    <row r="11" spans="1:8" x14ac:dyDescent="0.25">
      <c r="A11" s="89" t="s">
        <v>158</v>
      </c>
      <c r="B11" s="89"/>
      <c r="C11" s="89"/>
      <c r="D11" s="89"/>
      <c r="E11" s="89"/>
      <c r="F11" s="89"/>
      <c r="G11" s="89"/>
    </row>
    <row r="12" spans="1:8" x14ac:dyDescent="0.25">
      <c r="A12" s="577" t="s">
        <v>477</v>
      </c>
      <c r="B12" s="577"/>
      <c r="C12" s="577"/>
      <c r="D12" s="424"/>
      <c r="E12" s="89"/>
      <c r="F12" s="89"/>
      <c r="G12" s="89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24"/>
      <c r="E13" s="89"/>
      <c r="F13" s="89"/>
      <c r="G13" s="89"/>
    </row>
    <row r="15" spans="1:8" ht="15" customHeight="1" x14ac:dyDescent="0.25">
      <c r="A15" s="588" t="s">
        <v>5</v>
      </c>
      <c r="B15" s="588" t="s">
        <v>6</v>
      </c>
      <c r="C15" s="589" t="s">
        <v>396</v>
      </c>
      <c r="D15" s="590" t="s">
        <v>484</v>
      </c>
      <c r="E15" s="606" t="s">
        <v>7</v>
      </c>
      <c r="F15" s="606" t="s">
        <v>8</v>
      </c>
      <c r="G15" s="556" t="s">
        <v>475</v>
      </c>
      <c r="H15" s="556" t="s">
        <v>476</v>
      </c>
    </row>
    <row r="16" spans="1:8" x14ac:dyDescent="0.25">
      <c r="A16" s="588"/>
      <c r="B16" s="588"/>
      <c r="C16" s="589"/>
      <c r="D16" s="576"/>
      <c r="E16" s="606"/>
      <c r="F16" s="606"/>
      <c r="G16" s="557"/>
      <c r="H16" s="557"/>
    </row>
    <row r="17" spans="1:8" ht="15.75" thickBot="1" x14ac:dyDescent="0.3">
      <c r="A17" s="91">
        <v>1</v>
      </c>
      <c r="B17" s="91">
        <v>2</v>
      </c>
      <c r="C17" s="183" t="s">
        <v>60</v>
      </c>
      <c r="D17" s="421"/>
      <c r="E17" s="91" t="s">
        <v>61</v>
      </c>
      <c r="F17" s="93">
        <v>5</v>
      </c>
      <c r="G17" s="93">
        <v>6</v>
      </c>
      <c r="H17" s="93">
        <v>7</v>
      </c>
    </row>
    <row r="18" spans="1:8" s="174" customFormat="1" ht="15.75" thickTop="1" x14ac:dyDescent="0.25">
      <c r="A18" s="184"/>
      <c r="B18" s="175"/>
      <c r="C18" s="185" t="s">
        <v>146</v>
      </c>
      <c r="D18" s="185"/>
      <c r="E18" s="186"/>
      <c r="F18" s="187"/>
      <c r="G18" s="188"/>
      <c r="H18" s="188"/>
    </row>
    <row r="19" spans="1:8" s="174" customFormat="1" x14ac:dyDescent="0.25">
      <c r="A19" s="184">
        <v>1</v>
      </c>
      <c r="B19" s="113" t="s">
        <v>418</v>
      </c>
      <c r="C19" s="189" t="s">
        <v>426</v>
      </c>
      <c r="D19" s="308" t="s">
        <v>483</v>
      </c>
      <c r="E19" s="186" t="s">
        <v>455</v>
      </c>
      <c r="F19" s="190">
        <v>1</v>
      </c>
      <c r="G19" s="188"/>
      <c r="H19" s="188"/>
    </row>
    <row r="20" spans="1:8" s="174" customFormat="1" x14ac:dyDescent="0.25">
      <c r="A20" s="184">
        <f t="shared" ref="A20:A29" si="0">A19+1</f>
        <v>2</v>
      </c>
      <c r="B20" s="113" t="s">
        <v>418</v>
      </c>
      <c r="C20" s="189" t="s">
        <v>427</v>
      </c>
      <c r="D20" s="308" t="s">
        <v>483</v>
      </c>
      <c r="E20" s="186" t="s">
        <v>455</v>
      </c>
      <c r="F20" s="190">
        <v>4</v>
      </c>
      <c r="G20" s="188"/>
      <c r="H20" s="188"/>
    </row>
    <row r="21" spans="1:8" s="174" customFormat="1" x14ac:dyDescent="0.25">
      <c r="A21" s="184">
        <f t="shared" si="0"/>
        <v>3</v>
      </c>
      <c r="B21" s="113" t="s">
        <v>418</v>
      </c>
      <c r="C21" s="189" t="s">
        <v>428</v>
      </c>
      <c r="D21" s="308" t="s">
        <v>483</v>
      </c>
      <c r="E21" s="186" t="s">
        <v>455</v>
      </c>
      <c r="F21" s="190">
        <v>2</v>
      </c>
      <c r="G21" s="188"/>
      <c r="H21" s="188"/>
    </row>
    <row r="22" spans="1:8" s="174" customFormat="1" ht="25.5" x14ac:dyDescent="0.25">
      <c r="A22" s="184">
        <f t="shared" si="0"/>
        <v>4</v>
      </c>
      <c r="B22" s="113" t="s">
        <v>418</v>
      </c>
      <c r="C22" s="189" t="s">
        <v>429</v>
      </c>
      <c r="D22" s="308" t="s">
        <v>483</v>
      </c>
      <c r="E22" s="186" t="s">
        <v>455</v>
      </c>
      <c r="F22" s="190">
        <v>21</v>
      </c>
      <c r="G22" s="188"/>
      <c r="H22" s="188"/>
    </row>
    <row r="23" spans="1:8" s="174" customFormat="1" x14ac:dyDescent="0.25">
      <c r="A23" s="184">
        <f t="shared" si="0"/>
        <v>5</v>
      </c>
      <c r="B23" s="113" t="s">
        <v>418</v>
      </c>
      <c r="C23" s="189" t="s">
        <v>430</v>
      </c>
      <c r="D23" s="308" t="s">
        <v>483</v>
      </c>
      <c r="E23" s="186"/>
      <c r="F23" s="187">
        <v>10</v>
      </c>
      <c r="G23" s="188"/>
      <c r="H23" s="188"/>
    </row>
    <row r="24" spans="1:8" s="174" customFormat="1" ht="25.5" x14ac:dyDescent="0.25">
      <c r="A24" s="184">
        <f t="shared" si="0"/>
        <v>6</v>
      </c>
      <c r="B24" s="113" t="s">
        <v>418</v>
      </c>
      <c r="C24" s="189" t="s">
        <v>431</v>
      </c>
      <c r="D24" s="308" t="s">
        <v>483</v>
      </c>
      <c r="E24" s="186" t="s">
        <v>153</v>
      </c>
      <c r="F24" s="187">
        <v>590</v>
      </c>
      <c r="G24" s="188"/>
      <c r="H24" s="188"/>
    </row>
    <row r="25" spans="1:8" s="174" customFormat="1" x14ac:dyDescent="0.25">
      <c r="A25" s="184">
        <f t="shared" si="0"/>
        <v>7</v>
      </c>
      <c r="B25" s="113" t="s">
        <v>418</v>
      </c>
      <c r="C25" s="189" t="s">
        <v>432</v>
      </c>
      <c r="D25" s="308" t="s">
        <v>483</v>
      </c>
      <c r="E25" s="186" t="s">
        <v>153</v>
      </c>
      <c r="F25" s="187">
        <v>50</v>
      </c>
      <c r="G25" s="188"/>
      <c r="H25" s="188"/>
    </row>
    <row r="26" spans="1:8" s="174" customFormat="1" x14ac:dyDescent="0.25">
      <c r="A26" s="184">
        <f t="shared" si="0"/>
        <v>8</v>
      </c>
      <c r="B26" s="113" t="s">
        <v>418</v>
      </c>
      <c r="C26" s="189" t="s">
        <v>154</v>
      </c>
      <c r="D26" s="308" t="s">
        <v>483</v>
      </c>
      <c r="E26" s="186" t="s">
        <v>455</v>
      </c>
      <c r="F26" s="190">
        <v>2</v>
      </c>
      <c r="G26" s="188"/>
      <c r="H26" s="188"/>
    </row>
    <row r="27" spans="1:8" s="174" customFormat="1" x14ac:dyDescent="0.25">
      <c r="A27" s="184">
        <f t="shared" si="0"/>
        <v>9</v>
      </c>
      <c r="B27" s="113" t="s">
        <v>418</v>
      </c>
      <c r="C27" s="189" t="s">
        <v>463</v>
      </c>
      <c r="D27" s="308" t="s">
        <v>483</v>
      </c>
      <c r="E27" s="186" t="s">
        <v>153</v>
      </c>
      <c r="F27" s="187">
        <v>480</v>
      </c>
      <c r="G27" s="188"/>
      <c r="H27" s="188"/>
    </row>
    <row r="28" spans="1:8" s="174" customFormat="1" x14ac:dyDescent="0.25">
      <c r="A28" s="184">
        <f t="shared" si="0"/>
        <v>10</v>
      </c>
      <c r="B28" s="113" t="s">
        <v>418</v>
      </c>
      <c r="C28" s="189" t="s">
        <v>155</v>
      </c>
      <c r="D28" s="308"/>
      <c r="E28" s="186" t="s">
        <v>457</v>
      </c>
      <c r="F28" s="190">
        <v>1</v>
      </c>
      <c r="G28" s="188"/>
      <c r="H28" s="188"/>
    </row>
    <row r="29" spans="1:8" s="174" customFormat="1" x14ac:dyDescent="0.25">
      <c r="A29" s="184">
        <f t="shared" si="0"/>
        <v>11</v>
      </c>
      <c r="B29" s="113" t="s">
        <v>418</v>
      </c>
      <c r="C29" s="189" t="s">
        <v>156</v>
      </c>
      <c r="D29" s="308"/>
      <c r="E29" s="186" t="s">
        <v>457</v>
      </c>
      <c r="F29" s="190">
        <v>1</v>
      </c>
      <c r="G29" s="188"/>
      <c r="H29" s="188"/>
    </row>
    <row r="30" spans="1:8" ht="15.75" thickBot="1" x14ac:dyDescent="0.3">
      <c r="A30" s="141"/>
      <c r="B30" s="175"/>
      <c r="C30" s="191"/>
      <c r="D30" s="191"/>
      <c r="E30" s="141"/>
      <c r="F30" s="141"/>
      <c r="G30" s="146"/>
      <c r="H30" s="146"/>
    </row>
    <row r="31" spans="1:8" ht="15.75" thickTop="1" x14ac:dyDescent="0.25">
      <c r="A31" s="147"/>
      <c r="B31" s="147"/>
      <c r="C31" s="148"/>
      <c r="D31" s="148"/>
      <c r="E31" s="149"/>
      <c r="F31" s="150"/>
      <c r="G31" s="151"/>
      <c r="H31" s="151"/>
    </row>
    <row r="32" spans="1:8" x14ac:dyDescent="0.25">
      <c r="A32" s="595" t="s">
        <v>9</v>
      </c>
      <c r="B32" s="593"/>
      <c r="C32" s="593"/>
      <c r="D32" s="593"/>
      <c r="E32" s="593"/>
      <c r="F32" s="593"/>
      <c r="G32" s="593"/>
      <c r="H32" s="152"/>
    </row>
    <row r="33" spans="1:8" outlineLevel="1" x14ac:dyDescent="0.25">
      <c r="A33" s="89"/>
      <c r="B33" s="89"/>
      <c r="C33" s="164"/>
      <c r="D33" s="164"/>
      <c r="E33" s="89"/>
      <c r="F33" s="89"/>
      <c r="G33" s="89"/>
      <c r="H33" s="89"/>
    </row>
    <row r="34" spans="1:8" outlineLevel="1" x14ac:dyDescent="0.25">
      <c r="E34" s="89"/>
      <c r="F34" s="89"/>
      <c r="H34" s="155"/>
    </row>
    <row r="35" spans="1:8" outlineLevel="1" x14ac:dyDescent="0.25">
      <c r="A35" s="88" t="str">
        <f>"Sastādīja: "&amp;KOPS2!$B$59</f>
        <v>Sastādīja: _________________ Olga  Jasāne /29.09.2017./</v>
      </c>
      <c r="E35" s="157" t="str">
        <f>"Pārbaudīja: "&amp;KOPS2!$F$59</f>
        <v>Pārbaudīja: _________________ Aleksejs Providenko /29.09.2017./</v>
      </c>
      <c r="F35" s="158"/>
      <c r="G35" s="159"/>
      <c r="H35" s="181"/>
    </row>
    <row r="36" spans="1:8" outlineLevel="1" x14ac:dyDescent="0.25">
      <c r="B36" s="580" t="s">
        <v>13</v>
      </c>
      <c r="C36" s="580"/>
      <c r="D36" s="416"/>
      <c r="E36" s="89"/>
      <c r="F36" s="160" t="s">
        <v>13</v>
      </c>
      <c r="G36" s="161"/>
      <c r="H36" s="181"/>
    </row>
    <row r="37" spans="1:8" outlineLevel="1" x14ac:dyDescent="0.25">
      <c r="A37" s="89"/>
      <c r="B37" s="162"/>
      <c r="C37" s="182"/>
      <c r="D37" s="182"/>
      <c r="E37" s="89" t="str">
        <f>"Sertifikāta Nr.: "&amp;KOPS2!$F$61</f>
        <v>Sertifikāta Nr.: 5-00770</v>
      </c>
      <c r="F37" s="90"/>
    </row>
    <row r="38" spans="1:8" x14ac:dyDescent="0.25">
      <c r="E38" s="159"/>
      <c r="F38" s="159"/>
      <c r="H38" s="89"/>
    </row>
    <row r="39" spans="1:8" x14ac:dyDescent="0.25">
      <c r="E39" s="161"/>
      <c r="F39" s="161"/>
      <c r="H39" s="89"/>
    </row>
    <row r="40" spans="1:8" x14ac:dyDescent="0.25">
      <c r="E40" s="89"/>
      <c r="H40" s="89"/>
    </row>
    <row r="41" spans="1:8" x14ac:dyDescent="0.25">
      <c r="A41" s="89"/>
      <c r="B41" s="89"/>
      <c r="C41" s="164"/>
      <c r="D41" s="164"/>
      <c r="E41" s="89"/>
      <c r="F41" s="89"/>
      <c r="G41" s="89"/>
      <c r="H41" s="89"/>
    </row>
    <row r="42" spans="1:8" x14ac:dyDescent="0.25">
      <c r="A42" s="89"/>
      <c r="B42" s="89"/>
      <c r="C42" s="164"/>
      <c r="D42" s="164"/>
      <c r="E42" s="89"/>
      <c r="F42" s="89"/>
      <c r="G42" s="89"/>
      <c r="H42" s="89"/>
    </row>
    <row r="43" spans="1:8" x14ac:dyDescent="0.25">
      <c r="A43" s="89"/>
      <c r="B43" s="89"/>
      <c r="C43" s="164"/>
      <c r="D43" s="164"/>
      <c r="E43" s="89"/>
      <c r="F43" s="89"/>
      <c r="G43" s="89"/>
      <c r="H43" s="89"/>
    </row>
    <row r="44" spans="1:8" x14ac:dyDescent="0.25">
      <c r="A44" s="89"/>
      <c r="B44" s="89"/>
      <c r="C44" s="164"/>
      <c r="D44" s="164"/>
      <c r="E44" s="89"/>
      <c r="F44" s="89"/>
      <c r="G44" s="89"/>
      <c r="H44" s="89"/>
    </row>
    <row r="45" spans="1:8" x14ac:dyDescent="0.25">
      <c r="A45" s="89"/>
      <c r="B45" s="89"/>
      <c r="C45" s="164"/>
      <c r="D45" s="164"/>
      <c r="E45" s="89"/>
      <c r="F45" s="89"/>
      <c r="G45" s="89"/>
      <c r="H45" s="89"/>
    </row>
    <row r="46" spans="1:8" x14ac:dyDescent="0.25">
      <c r="A46" s="89"/>
      <c r="B46" s="89"/>
      <c r="C46" s="164"/>
      <c r="D46" s="164"/>
      <c r="E46" s="89"/>
      <c r="F46" s="89"/>
      <c r="G46" s="89"/>
      <c r="H46" s="89"/>
    </row>
    <row r="47" spans="1:8" x14ac:dyDescent="0.25">
      <c r="A47" s="89"/>
      <c r="B47" s="89"/>
      <c r="C47" s="164"/>
      <c r="D47" s="164"/>
      <c r="E47" s="89"/>
      <c r="F47" s="89"/>
      <c r="G47" s="89"/>
      <c r="H47" s="89"/>
    </row>
    <row r="48" spans="1:8" x14ac:dyDescent="0.25">
      <c r="A48" s="89"/>
      <c r="B48" s="89"/>
      <c r="C48" s="164"/>
      <c r="D48" s="164"/>
      <c r="E48" s="89"/>
      <c r="F48" s="89"/>
      <c r="G48" s="89"/>
      <c r="H48" s="89"/>
    </row>
    <row r="49" spans="1:8" x14ac:dyDescent="0.25">
      <c r="A49" s="89"/>
      <c r="B49" s="89"/>
      <c r="C49" s="164"/>
      <c r="D49" s="164"/>
      <c r="E49" s="89"/>
      <c r="F49" s="89"/>
      <c r="G49" s="89"/>
      <c r="H49" s="89"/>
    </row>
    <row r="50" spans="1:8" x14ac:dyDescent="0.25">
      <c r="A50" s="89"/>
      <c r="B50" s="89"/>
      <c r="C50" s="164"/>
      <c r="D50" s="164"/>
      <c r="E50" s="89"/>
      <c r="F50" s="89"/>
      <c r="G50" s="89"/>
      <c r="H50" s="89"/>
    </row>
    <row r="51" spans="1:8" x14ac:dyDescent="0.25">
      <c r="A51" s="89"/>
      <c r="B51" s="89"/>
      <c r="C51" s="164"/>
      <c r="D51" s="164"/>
      <c r="E51" s="89"/>
      <c r="F51" s="89"/>
      <c r="G51" s="89"/>
      <c r="H51" s="89"/>
    </row>
    <row r="52" spans="1:8" x14ac:dyDescent="0.25">
      <c r="A52" s="89"/>
      <c r="B52" s="89"/>
      <c r="C52" s="164"/>
      <c r="D52" s="164"/>
      <c r="E52" s="89"/>
      <c r="F52" s="89"/>
      <c r="G52" s="89"/>
      <c r="H52" s="89"/>
    </row>
    <row r="53" spans="1:8" x14ac:dyDescent="0.25">
      <c r="A53" s="89"/>
      <c r="B53" s="89"/>
      <c r="C53" s="164"/>
      <c r="D53" s="164"/>
      <c r="E53" s="89"/>
      <c r="F53" s="89"/>
      <c r="G53" s="89"/>
      <c r="H53" s="89"/>
    </row>
    <row r="54" spans="1:8" x14ac:dyDescent="0.25">
      <c r="A54" s="89"/>
      <c r="B54" s="89"/>
      <c r="C54" s="164"/>
      <c r="D54" s="164"/>
      <c r="E54" s="89"/>
      <c r="F54" s="89"/>
      <c r="G54" s="89"/>
      <c r="H54" s="89"/>
    </row>
    <row r="55" spans="1:8" x14ac:dyDescent="0.25">
      <c r="A55" s="89"/>
      <c r="B55" s="89"/>
      <c r="C55" s="164"/>
      <c r="D55" s="164"/>
      <c r="E55" s="89"/>
      <c r="F55" s="89"/>
      <c r="G55" s="89"/>
      <c r="H55" s="89"/>
    </row>
    <row r="56" spans="1:8" x14ac:dyDescent="0.25">
      <c r="A56" s="89"/>
      <c r="B56" s="89"/>
      <c r="C56" s="164"/>
      <c r="D56" s="164"/>
      <c r="E56" s="89"/>
      <c r="F56" s="89"/>
      <c r="G56" s="89"/>
      <c r="H56" s="89"/>
    </row>
    <row r="57" spans="1:8" x14ac:dyDescent="0.25">
      <c r="A57" s="89"/>
      <c r="B57" s="89"/>
      <c r="C57" s="164"/>
      <c r="D57" s="164"/>
      <c r="E57" s="89"/>
      <c r="F57" s="89"/>
      <c r="G57" s="89"/>
      <c r="H57" s="89"/>
    </row>
    <row r="58" spans="1:8" x14ac:dyDescent="0.25">
      <c r="A58" s="89"/>
      <c r="B58" s="89"/>
      <c r="C58" s="164"/>
      <c r="D58" s="164"/>
      <c r="E58" s="89"/>
      <c r="F58" s="89"/>
      <c r="G58" s="89"/>
      <c r="H58" s="89"/>
    </row>
    <row r="59" spans="1:8" x14ac:dyDescent="0.25">
      <c r="A59" s="89"/>
      <c r="B59" s="89"/>
      <c r="C59" s="164"/>
      <c r="D59" s="164"/>
      <c r="E59" s="89"/>
      <c r="F59" s="89"/>
      <c r="G59" s="89"/>
      <c r="H59" s="89"/>
    </row>
    <row r="60" spans="1:8" x14ac:dyDescent="0.25">
      <c r="A60" s="89"/>
      <c r="B60" s="89"/>
      <c r="C60" s="164"/>
      <c r="D60" s="164"/>
      <c r="E60" s="89"/>
      <c r="F60" s="89"/>
      <c r="G60" s="89"/>
      <c r="H60" s="89"/>
    </row>
    <row r="61" spans="1:8" x14ac:dyDescent="0.25">
      <c r="A61" s="89"/>
      <c r="B61" s="89"/>
      <c r="C61" s="164"/>
      <c r="D61" s="164"/>
      <c r="E61" s="89"/>
      <c r="F61" s="89"/>
      <c r="G61" s="89"/>
      <c r="H61" s="89"/>
    </row>
    <row r="62" spans="1:8" x14ac:dyDescent="0.25">
      <c r="A62" s="89"/>
      <c r="B62" s="89"/>
      <c r="C62" s="164"/>
      <c r="D62" s="164"/>
      <c r="E62" s="89"/>
      <c r="F62" s="89"/>
      <c r="G62" s="89"/>
      <c r="H62" s="89"/>
    </row>
    <row r="63" spans="1:8" x14ac:dyDescent="0.25">
      <c r="A63" s="89"/>
      <c r="B63" s="89"/>
      <c r="C63" s="164"/>
      <c r="D63" s="164"/>
      <c r="E63" s="89"/>
      <c r="F63" s="89"/>
      <c r="G63" s="89"/>
      <c r="H63" s="89"/>
    </row>
    <row r="64" spans="1:8" x14ac:dyDescent="0.25">
      <c r="A64" s="89"/>
      <c r="B64" s="89"/>
      <c r="C64" s="164"/>
      <c r="D64" s="164"/>
      <c r="E64" s="89"/>
      <c r="F64" s="89"/>
      <c r="G64" s="89"/>
      <c r="H64" s="89"/>
    </row>
    <row r="65" spans="1:8" x14ac:dyDescent="0.25">
      <c r="A65" s="89"/>
      <c r="B65" s="89"/>
      <c r="C65" s="164"/>
      <c r="D65" s="164"/>
      <c r="E65" s="89"/>
      <c r="F65" s="89"/>
      <c r="G65" s="89"/>
      <c r="H65" s="89"/>
    </row>
    <row r="66" spans="1:8" x14ac:dyDescent="0.25">
      <c r="A66" s="89"/>
      <c r="B66" s="89"/>
      <c r="C66" s="164"/>
      <c r="D66" s="164"/>
      <c r="E66" s="89"/>
      <c r="F66" s="89"/>
      <c r="G66" s="89"/>
      <c r="H66" s="89"/>
    </row>
    <row r="67" spans="1:8" x14ac:dyDescent="0.25">
      <c r="A67" s="89"/>
      <c r="B67" s="89"/>
      <c r="C67" s="164"/>
      <c r="D67" s="164"/>
      <c r="E67" s="89"/>
      <c r="F67" s="89"/>
      <c r="G67" s="89"/>
      <c r="H67" s="89"/>
    </row>
    <row r="68" spans="1:8" x14ac:dyDescent="0.25">
      <c r="A68" s="89"/>
      <c r="B68" s="89"/>
      <c r="C68" s="164"/>
      <c r="D68" s="164"/>
      <c r="E68" s="89"/>
      <c r="F68" s="89"/>
      <c r="G68" s="89"/>
      <c r="H68" s="89"/>
    </row>
    <row r="69" spans="1:8" x14ac:dyDescent="0.25">
      <c r="A69" s="89"/>
      <c r="B69" s="89"/>
      <c r="C69" s="164"/>
      <c r="D69" s="164"/>
      <c r="E69" s="89"/>
      <c r="F69" s="89"/>
      <c r="G69" s="89"/>
      <c r="H69" s="89"/>
    </row>
    <row r="70" spans="1:8" x14ac:dyDescent="0.25">
      <c r="A70" s="89"/>
      <c r="B70" s="89"/>
      <c r="C70" s="164"/>
      <c r="D70" s="164"/>
      <c r="E70" s="89"/>
      <c r="F70" s="89"/>
      <c r="G70" s="89"/>
      <c r="H70" s="89"/>
    </row>
    <row r="71" spans="1:8" x14ac:dyDescent="0.25">
      <c r="A71" s="89"/>
      <c r="B71" s="89"/>
      <c r="C71" s="164"/>
      <c r="D71" s="164"/>
      <c r="E71" s="89"/>
      <c r="F71" s="89"/>
      <c r="G71" s="89"/>
      <c r="H71" s="89"/>
    </row>
    <row r="72" spans="1:8" x14ac:dyDescent="0.25">
      <c r="A72" s="89"/>
      <c r="B72" s="89"/>
      <c r="C72" s="164"/>
      <c r="D72" s="164"/>
      <c r="E72" s="89"/>
      <c r="F72" s="89"/>
      <c r="G72" s="89"/>
      <c r="H72" s="89"/>
    </row>
    <row r="73" spans="1:8" x14ac:dyDescent="0.25">
      <c r="A73" s="89"/>
      <c r="B73" s="89"/>
      <c r="C73" s="164"/>
      <c r="D73" s="164"/>
      <c r="E73" s="89"/>
      <c r="F73" s="89"/>
      <c r="G73" s="89"/>
      <c r="H73" s="89"/>
    </row>
    <row r="74" spans="1:8" x14ac:dyDescent="0.25">
      <c r="A74" s="89"/>
      <c r="B74" s="89"/>
      <c r="C74" s="164"/>
      <c r="D74" s="164"/>
      <c r="E74" s="89"/>
      <c r="F74" s="89"/>
      <c r="G74" s="89"/>
      <c r="H74" s="89"/>
    </row>
    <row r="75" spans="1:8" x14ac:dyDescent="0.25">
      <c r="A75" s="89"/>
      <c r="B75" s="89"/>
      <c r="C75" s="164"/>
      <c r="D75" s="164"/>
      <c r="E75" s="89"/>
      <c r="F75" s="89"/>
      <c r="G75" s="89"/>
      <c r="H75" s="89"/>
    </row>
    <row r="76" spans="1:8" x14ac:dyDescent="0.25">
      <c r="A76" s="89"/>
      <c r="B76" s="89"/>
      <c r="C76" s="164"/>
      <c r="D76" s="164"/>
      <c r="E76" s="89"/>
      <c r="F76" s="89"/>
      <c r="G76" s="89"/>
      <c r="H76" s="89"/>
    </row>
    <row r="77" spans="1:8" x14ac:dyDescent="0.25">
      <c r="A77" s="89"/>
      <c r="B77" s="89"/>
      <c r="C77" s="164"/>
      <c r="D77" s="164"/>
      <c r="E77" s="89"/>
      <c r="F77" s="89"/>
      <c r="G77" s="89"/>
      <c r="H77" s="89"/>
    </row>
    <row r="78" spans="1:8" x14ac:dyDescent="0.25">
      <c r="A78" s="89"/>
      <c r="B78" s="89"/>
      <c r="C78" s="164"/>
      <c r="D78" s="164"/>
      <c r="E78" s="89"/>
      <c r="F78" s="89"/>
      <c r="G78" s="89"/>
      <c r="H78" s="89"/>
    </row>
    <row r="79" spans="1:8" x14ac:dyDescent="0.25">
      <c r="A79" s="89"/>
      <c r="B79" s="89"/>
      <c r="C79" s="164"/>
      <c r="D79" s="164"/>
      <c r="E79" s="89"/>
      <c r="F79" s="89"/>
      <c r="G79" s="89"/>
      <c r="H79" s="89"/>
    </row>
    <row r="80" spans="1:8" x14ac:dyDescent="0.25">
      <c r="A80" s="89"/>
      <c r="B80" s="89"/>
      <c r="C80" s="164"/>
      <c r="D80" s="164"/>
      <c r="E80" s="89"/>
      <c r="F80" s="89"/>
      <c r="G80" s="89"/>
      <c r="H80" s="89"/>
    </row>
    <row r="81" spans="1:8" x14ac:dyDescent="0.25">
      <c r="A81" s="89"/>
      <c r="B81" s="89"/>
      <c r="C81" s="164"/>
      <c r="D81" s="164"/>
      <c r="E81" s="89"/>
      <c r="F81" s="89"/>
      <c r="G81" s="89"/>
      <c r="H81" s="89"/>
    </row>
    <row r="82" spans="1:8" x14ac:dyDescent="0.25">
      <c r="A82" s="89"/>
      <c r="B82" s="89"/>
      <c r="C82" s="164"/>
      <c r="D82" s="164"/>
      <c r="E82" s="89"/>
      <c r="F82" s="89"/>
      <c r="G82" s="89"/>
      <c r="H82" s="89"/>
    </row>
    <row r="83" spans="1:8" x14ac:dyDescent="0.25">
      <c r="A83" s="89"/>
      <c r="B83" s="89"/>
      <c r="C83" s="164"/>
      <c r="D83" s="164"/>
      <c r="E83" s="89"/>
      <c r="F83" s="89"/>
      <c r="G83" s="89"/>
      <c r="H83" s="89"/>
    </row>
    <row r="84" spans="1:8" x14ac:dyDescent="0.25">
      <c r="A84" s="89"/>
      <c r="B84" s="89"/>
      <c r="C84" s="164"/>
      <c r="D84" s="164"/>
      <c r="E84" s="89"/>
      <c r="F84" s="89"/>
      <c r="G84" s="89"/>
      <c r="H84" s="89"/>
    </row>
    <row r="85" spans="1:8" x14ac:dyDescent="0.25">
      <c r="A85" s="89"/>
      <c r="B85" s="89"/>
      <c r="C85" s="164"/>
      <c r="D85" s="164"/>
      <c r="E85" s="89"/>
      <c r="F85" s="89"/>
      <c r="G85" s="89"/>
      <c r="H85" s="89"/>
    </row>
    <row r="86" spans="1:8" x14ac:dyDescent="0.25">
      <c r="A86" s="89"/>
      <c r="B86" s="89"/>
      <c r="C86" s="164"/>
      <c r="D86" s="164"/>
      <c r="E86" s="89"/>
      <c r="F86" s="89"/>
      <c r="G86" s="89"/>
      <c r="H86" s="89"/>
    </row>
    <row r="87" spans="1:8" x14ac:dyDescent="0.25">
      <c r="A87" s="89"/>
      <c r="B87" s="89"/>
      <c r="C87" s="164"/>
      <c r="D87" s="164"/>
      <c r="E87" s="89"/>
      <c r="F87" s="89"/>
      <c r="G87" s="89"/>
      <c r="H87" s="89"/>
    </row>
    <row r="88" spans="1:8" x14ac:dyDescent="0.25">
      <c r="A88" s="89"/>
      <c r="B88" s="89"/>
      <c r="C88" s="164"/>
      <c r="D88" s="164"/>
      <c r="E88" s="89"/>
      <c r="F88" s="89"/>
      <c r="G88" s="89"/>
      <c r="H88" s="89"/>
    </row>
    <row r="89" spans="1:8" x14ac:dyDescent="0.25">
      <c r="A89" s="89"/>
      <c r="B89" s="89"/>
      <c r="C89" s="164"/>
      <c r="D89" s="164"/>
      <c r="E89" s="89"/>
      <c r="F89" s="89"/>
      <c r="G89" s="89"/>
      <c r="H89" s="89"/>
    </row>
    <row r="90" spans="1:8" x14ac:dyDescent="0.25">
      <c r="A90" s="89"/>
      <c r="B90" s="89"/>
      <c r="C90" s="164"/>
      <c r="D90" s="164"/>
      <c r="E90" s="89"/>
      <c r="F90" s="89"/>
      <c r="G90" s="89"/>
      <c r="H90" s="89"/>
    </row>
    <row r="91" spans="1:8" x14ac:dyDescent="0.25">
      <c r="A91" s="89"/>
      <c r="B91" s="89"/>
      <c r="C91" s="164"/>
      <c r="D91" s="164"/>
      <c r="E91" s="89"/>
      <c r="F91" s="89"/>
      <c r="G91" s="89"/>
      <c r="H91" s="89"/>
    </row>
    <row r="92" spans="1:8" x14ac:dyDescent="0.25">
      <c r="A92" s="89"/>
      <c r="B92" s="89"/>
      <c r="C92" s="164"/>
      <c r="D92" s="164"/>
      <c r="E92" s="89"/>
      <c r="F92" s="89"/>
      <c r="G92" s="89"/>
      <c r="H92" s="89"/>
    </row>
    <row r="93" spans="1:8" x14ac:dyDescent="0.25">
      <c r="A93" s="89"/>
      <c r="B93" s="89"/>
      <c r="C93" s="164"/>
      <c r="D93" s="164"/>
      <c r="E93" s="89"/>
      <c r="F93" s="89"/>
      <c r="G93" s="89"/>
      <c r="H93" s="89"/>
    </row>
    <row r="94" spans="1:8" x14ac:dyDescent="0.25">
      <c r="A94" s="89"/>
      <c r="B94" s="89"/>
      <c r="C94" s="164"/>
      <c r="D94" s="164"/>
      <c r="E94" s="89"/>
      <c r="F94" s="89"/>
      <c r="G94" s="89"/>
      <c r="H94" s="89"/>
    </row>
    <row r="95" spans="1:8" x14ac:dyDescent="0.25">
      <c r="A95" s="89"/>
      <c r="B95" s="89"/>
      <c r="C95" s="164"/>
      <c r="D95" s="164"/>
      <c r="E95" s="89"/>
      <c r="F95" s="89"/>
      <c r="G95" s="89"/>
      <c r="H95" s="89"/>
    </row>
    <row r="96" spans="1:8" x14ac:dyDescent="0.25">
      <c r="A96" s="89"/>
      <c r="B96" s="89"/>
      <c r="C96" s="164"/>
      <c r="D96" s="164"/>
      <c r="E96" s="89"/>
      <c r="F96" s="89"/>
      <c r="G96" s="89"/>
      <c r="H96" s="89"/>
    </row>
    <row r="97" spans="1:8" x14ac:dyDescent="0.25">
      <c r="A97" s="89"/>
      <c r="B97" s="89"/>
      <c r="C97" s="164"/>
      <c r="D97" s="164"/>
      <c r="E97" s="89"/>
      <c r="F97" s="89"/>
      <c r="G97" s="89"/>
      <c r="H97" s="89"/>
    </row>
    <row r="98" spans="1:8" x14ac:dyDescent="0.25">
      <c r="A98" s="89"/>
      <c r="B98" s="89"/>
      <c r="C98" s="164"/>
      <c r="D98" s="164"/>
      <c r="E98" s="89"/>
      <c r="F98" s="89"/>
      <c r="G98" s="89"/>
      <c r="H98" s="89"/>
    </row>
    <row r="99" spans="1:8" x14ac:dyDescent="0.25">
      <c r="A99" s="89"/>
      <c r="B99" s="89"/>
      <c r="C99" s="164"/>
      <c r="D99" s="164"/>
      <c r="E99" s="89"/>
      <c r="F99" s="89"/>
      <c r="G99" s="89"/>
      <c r="H99" s="89"/>
    </row>
    <row r="100" spans="1:8" x14ac:dyDescent="0.25">
      <c r="A100" s="89"/>
      <c r="B100" s="89"/>
      <c r="C100" s="164"/>
      <c r="D100" s="164"/>
      <c r="E100" s="89"/>
      <c r="F100" s="89"/>
      <c r="G100" s="89"/>
      <c r="H100" s="89"/>
    </row>
    <row r="101" spans="1:8" x14ac:dyDescent="0.25">
      <c r="A101" s="89"/>
      <c r="B101" s="89"/>
      <c r="C101" s="164"/>
      <c r="D101" s="164"/>
      <c r="E101" s="89"/>
      <c r="F101" s="89"/>
      <c r="G101" s="89"/>
      <c r="H101" s="89"/>
    </row>
    <row r="102" spans="1:8" x14ac:dyDescent="0.25">
      <c r="A102" s="89"/>
      <c r="B102" s="89"/>
      <c r="C102" s="164"/>
      <c r="D102" s="164"/>
      <c r="E102" s="89"/>
      <c r="F102" s="89"/>
      <c r="G102" s="89"/>
      <c r="H102" s="89"/>
    </row>
    <row r="103" spans="1:8" x14ac:dyDescent="0.25">
      <c r="A103" s="89"/>
      <c r="B103" s="89"/>
      <c r="C103" s="164"/>
      <c r="D103" s="164"/>
      <c r="E103" s="89"/>
      <c r="F103" s="89"/>
      <c r="G103" s="89"/>
      <c r="H103" s="89"/>
    </row>
    <row r="104" spans="1:8" x14ac:dyDescent="0.25">
      <c r="A104" s="89"/>
      <c r="B104" s="89"/>
      <c r="C104" s="164"/>
      <c r="D104" s="164"/>
      <c r="E104" s="89"/>
      <c r="F104" s="89"/>
      <c r="G104" s="89"/>
      <c r="H104" s="89"/>
    </row>
    <row r="105" spans="1:8" x14ac:dyDescent="0.25">
      <c r="A105" s="89"/>
      <c r="B105" s="89"/>
      <c r="C105" s="164"/>
      <c r="D105" s="164"/>
      <c r="E105" s="89"/>
      <c r="F105" s="89"/>
      <c r="G105" s="89"/>
      <c r="H105" s="89"/>
    </row>
    <row r="106" spans="1:8" x14ac:dyDescent="0.25">
      <c r="A106" s="89"/>
      <c r="B106" s="89"/>
      <c r="C106" s="164"/>
      <c r="D106" s="164"/>
      <c r="E106" s="89"/>
      <c r="F106" s="89"/>
      <c r="G106" s="89"/>
      <c r="H106" s="89"/>
    </row>
    <row r="107" spans="1:8" x14ac:dyDescent="0.25">
      <c r="A107" s="89"/>
      <c r="B107" s="89"/>
      <c r="C107" s="164"/>
      <c r="D107" s="164"/>
      <c r="E107" s="89"/>
      <c r="F107" s="89"/>
      <c r="G107" s="89"/>
      <c r="H107" s="89"/>
    </row>
    <row r="108" spans="1:8" x14ac:dyDescent="0.25">
      <c r="A108" s="89"/>
      <c r="B108" s="89"/>
      <c r="C108" s="164"/>
      <c r="D108" s="164"/>
      <c r="E108" s="89"/>
      <c r="F108" s="89"/>
      <c r="G108" s="89"/>
      <c r="H108" s="89"/>
    </row>
    <row r="109" spans="1:8" x14ac:dyDescent="0.25">
      <c r="A109" s="89"/>
      <c r="B109" s="89"/>
      <c r="C109" s="164"/>
      <c r="D109" s="164"/>
      <c r="E109" s="89"/>
      <c r="F109" s="89"/>
      <c r="G109" s="89"/>
      <c r="H109" s="89"/>
    </row>
    <row r="110" spans="1:8" x14ac:dyDescent="0.25">
      <c r="A110" s="89"/>
      <c r="B110" s="89"/>
      <c r="C110" s="164"/>
      <c r="D110" s="164"/>
      <c r="E110" s="89"/>
      <c r="F110" s="89"/>
      <c r="G110" s="89"/>
      <c r="H110" s="89"/>
    </row>
    <row r="111" spans="1:8" x14ac:dyDescent="0.25">
      <c r="A111" s="89"/>
      <c r="B111" s="89"/>
      <c r="C111" s="164"/>
      <c r="D111" s="164"/>
      <c r="E111" s="89"/>
      <c r="F111" s="89"/>
      <c r="G111" s="89"/>
      <c r="H111" s="89"/>
    </row>
    <row r="112" spans="1:8" x14ac:dyDescent="0.25">
      <c r="A112" s="89"/>
      <c r="B112" s="89"/>
      <c r="C112" s="164"/>
      <c r="D112" s="164"/>
      <c r="E112" s="89"/>
      <c r="F112" s="89"/>
      <c r="G112" s="89"/>
      <c r="H112" s="89"/>
    </row>
    <row r="113" spans="1:8" x14ac:dyDescent="0.25">
      <c r="A113" s="89"/>
      <c r="B113" s="89"/>
      <c r="C113" s="164"/>
      <c r="D113" s="164"/>
      <c r="E113" s="89"/>
      <c r="F113" s="89"/>
      <c r="G113" s="89"/>
      <c r="H113" s="89"/>
    </row>
    <row r="114" spans="1:8" x14ac:dyDescent="0.25">
      <c r="A114" s="89"/>
      <c r="B114" s="89"/>
      <c r="C114" s="164"/>
      <c r="D114" s="164"/>
      <c r="E114" s="89"/>
      <c r="F114" s="89"/>
      <c r="G114" s="89"/>
      <c r="H114" s="89"/>
    </row>
    <row r="115" spans="1:8" x14ac:dyDescent="0.25">
      <c r="A115" s="89"/>
      <c r="B115" s="89"/>
      <c r="C115" s="164"/>
      <c r="D115" s="164"/>
      <c r="E115" s="89"/>
      <c r="F115" s="89"/>
      <c r="G115" s="89"/>
      <c r="H115" s="89"/>
    </row>
    <row r="116" spans="1:8" x14ac:dyDescent="0.25">
      <c r="A116" s="89"/>
      <c r="B116" s="89"/>
      <c r="C116" s="164"/>
      <c r="D116" s="164"/>
      <c r="E116" s="89"/>
      <c r="F116" s="89"/>
      <c r="G116" s="89"/>
      <c r="H116" s="89"/>
    </row>
    <row r="117" spans="1:8" x14ac:dyDescent="0.25">
      <c r="A117" s="89"/>
      <c r="B117" s="89"/>
      <c r="C117" s="164"/>
      <c r="D117" s="164"/>
      <c r="E117" s="89"/>
      <c r="F117" s="89"/>
      <c r="G117" s="89"/>
      <c r="H117" s="89"/>
    </row>
    <row r="118" spans="1:8" x14ac:dyDescent="0.25">
      <c r="A118" s="89"/>
      <c r="B118" s="89"/>
      <c r="C118" s="164"/>
      <c r="D118" s="164"/>
      <c r="E118" s="89"/>
      <c r="F118" s="89"/>
      <c r="G118" s="89"/>
      <c r="H118" s="89"/>
    </row>
    <row r="119" spans="1:8" x14ac:dyDescent="0.25">
      <c r="A119" s="89"/>
      <c r="B119" s="89"/>
      <c r="C119" s="164"/>
      <c r="D119" s="164"/>
      <c r="E119" s="89"/>
      <c r="F119" s="89"/>
      <c r="G119" s="89"/>
      <c r="H119" s="89"/>
    </row>
    <row r="120" spans="1:8" x14ac:dyDescent="0.25">
      <c r="A120" s="89"/>
      <c r="B120" s="89"/>
      <c r="C120" s="164"/>
      <c r="D120" s="164"/>
      <c r="E120" s="89"/>
      <c r="F120" s="89"/>
      <c r="G120" s="89"/>
      <c r="H120" s="89"/>
    </row>
    <row r="121" spans="1:8" x14ac:dyDescent="0.25">
      <c r="A121" s="89"/>
      <c r="B121" s="89"/>
      <c r="C121" s="164"/>
      <c r="D121" s="164"/>
      <c r="E121" s="89"/>
      <c r="F121" s="89"/>
      <c r="G121" s="89"/>
      <c r="H121" s="89"/>
    </row>
    <row r="122" spans="1:8" x14ac:dyDescent="0.25">
      <c r="A122" s="89"/>
      <c r="B122" s="89"/>
      <c r="C122" s="164"/>
      <c r="D122" s="164"/>
      <c r="E122" s="89"/>
      <c r="F122" s="89"/>
      <c r="G122" s="89"/>
      <c r="H122" s="89"/>
    </row>
    <row r="123" spans="1:8" x14ac:dyDescent="0.25">
      <c r="A123" s="89"/>
      <c r="B123" s="89"/>
      <c r="C123" s="164"/>
      <c r="D123" s="164"/>
      <c r="E123" s="89"/>
      <c r="F123" s="89"/>
      <c r="G123" s="89"/>
      <c r="H123" s="89"/>
    </row>
    <row r="124" spans="1:8" x14ac:dyDescent="0.25">
      <c r="A124" s="89"/>
      <c r="B124" s="89"/>
      <c r="C124" s="164"/>
      <c r="D124" s="164"/>
      <c r="E124" s="89"/>
      <c r="F124" s="89"/>
      <c r="G124" s="89"/>
      <c r="H124" s="89"/>
    </row>
    <row r="125" spans="1:8" x14ac:dyDescent="0.25">
      <c r="A125" s="89"/>
      <c r="B125" s="89"/>
      <c r="C125" s="164"/>
      <c r="D125" s="164"/>
      <c r="E125" s="89"/>
      <c r="F125" s="89"/>
      <c r="G125" s="89"/>
      <c r="H125" s="89"/>
    </row>
    <row r="126" spans="1:8" x14ac:dyDescent="0.25">
      <c r="A126" s="89"/>
      <c r="B126" s="89"/>
      <c r="C126" s="164"/>
      <c r="D126" s="164"/>
      <c r="E126" s="89"/>
      <c r="F126" s="89"/>
      <c r="G126" s="89"/>
      <c r="H126" s="89"/>
    </row>
    <row r="127" spans="1:8" x14ac:dyDescent="0.25">
      <c r="A127" s="89"/>
      <c r="B127" s="89"/>
      <c r="C127" s="164"/>
      <c r="D127" s="164"/>
      <c r="E127" s="89"/>
      <c r="F127" s="89"/>
      <c r="G127" s="89"/>
      <c r="H127" s="89"/>
    </row>
    <row r="128" spans="1:8" x14ac:dyDescent="0.25">
      <c r="A128" s="89"/>
      <c r="B128" s="89"/>
      <c r="C128" s="164"/>
      <c r="D128" s="164"/>
      <c r="E128" s="89"/>
      <c r="F128" s="89"/>
      <c r="G128" s="89"/>
      <c r="H128" s="89"/>
    </row>
    <row r="129" spans="1:8" x14ac:dyDescent="0.25">
      <c r="A129" s="89"/>
      <c r="B129" s="89"/>
      <c r="C129" s="164"/>
      <c r="D129" s="164"/>
      <c r="E129" s="89"/>
      <c r="F129" s="89"/>
      <c r="G129" s="89"/>
      <c r="H129" s="89"/>
    </row>
    <row r="130" spans="1:8" x14ac:dyDescent="0.25">
      <c r="A130" s="89"/>
      <c r="B130" s="89"/>
      <c r="C130" s="164"/>
      <c r="D130" s="164"/>
      <c r="E130" s="89"/>
      <c r="F130" s="89"/>
      <c r="G130" s="89"/>
      <c r="H130" s="89"/>
    </row>
    <row r="131" spans="1:8" x14ac:dyDescent="0.25">
      <c r="A131" s="89"/>
      <c r="B131" s="89"/>
      <c r="C131" s="164"/>
      <c r="D131" s="164"/>
      <c r="E131" s="89"/>
      <c r="F131" s="89"/>
      <c r="G131" s="89"/>
      <c r="H131" s="89"/>
    </row>
    <row r="132" spans="1:8" x14ac:dyDescent="0.25">
      <c r="A132" s="89"/>
      <c r="B132" s="89"/>
      <c r="C132" s="164"/>
      <c r="D132" s="164"/>
      <c r="E132" s="89"/>
      <c r="F132" s="89"/>
      <c r="G132" s="89"/>
      <c r="H132" s="89"/>
    </row>
    <row r="133" spans="1:8" x14ac:dyDescent="0.25">
      <c r="A133" s="89"/>
      <c r="B133" s="89"/>
      <c r="C133" s="164"/>
      <c r="D133" s="164"/>
      <c r="E133" s="89"/>
      <c r="F133" s="89"/>
      <c r="G133" s="89"/>
      <c r="H133" s="89"/>
    </row>
    <row r="134" spans="1:8" x14ac:dyDescent="0.25">
      <c r="A134" s="89"/>
      <c r="B134" s="89"/>
      <c r="C134" s="164"/>
      <c r="D134" s="164"/>
      <c r="E134" s="89"/>
      <c r="F134" s="89"/>
      <c r="G134" s="89"/>
      <c r="H134" s="89"/>
    </row>
    <row r="135" spans="1:8" x14ac:dyDescent="0.25">
      <c r="A135" s="89"/>
      <c r="B135" s="89"/>
      <c r="C135" s="164"/>
      <c r="D135" s="164"/>
      <c r="E135" s="89"/>
      <c r="F135" s="89"/>
      <c r="G135" s="89"/>
      <c r="H135" s="89"/>
    </row>
    <row r="136" spans="1:8" x14ac:dyDescent="0.25">
      <c r="A136" s="89"/>
      <c r="B136" s="89"/>
      <c r="C136" s="164"/>
      <c r="D136" s="164"/>
      <c r="E136" s="89"/>
      <c r="F136" s="89"/>
      <c r="G136" s="89"/>
      <c r="H136" s="89"/>
    </row>
    <row r="137" spans="1:8" x14ac:dyDescent="0.25">
      <c r="A137" s="89"/>
      <c r="B137" s="89"/>
      <c r="C137" s="164"/>
      <c r="D137" s="164"/>
      <c r="E137" s="89"/>
      <c r="F137" s="89"/>
      <c r="G137" s="89"/>
      <c r="H137" s="89"/>
    </row>
    <row r="138" spans="1:8" x14ac:dyDescent="0.25">
      <c r="A138" s="89"/>
      <c r="B138" s="89"/>
      <c r="C138" s="164"/>
      <c r="D138" s="164"/>
      <c r="E138" s="89"/>
      <c r="F138" s="89"/>
      <c r="G138" s="89"/>
      <c r="H138" s="89"/>
    </row>
    <row r="139" spans="1:8" x14ac:dyDescent="0.25">
      <c r="A139" s="89"/>
      <c r="B139" s="89"/>
      <c r="C139" s="164"/>
      <c r="D139" s="164"/>
      <c r="E139" s="89"/>
      <c r="F139" s="89"/>
      <c r="G139" s="89"/>
      <c r="H139" s="89"/>
    </row>
    <row r="140" spans="1:8" x14ac:dyDescent="0.25">
      <c r="A140" s="89"/>
      <c r="B140" s="89"/>
      <c r="C140" s="164"/>
      <c r="D140" s="164"/>
      <c r="E140" s="89"/>
      <c r="F140" s="89"/>
      <c r="G140" s="89"/>
      <c r="H140" s="89"/>
    </row>
    <row r="141" spans="1:8" x14ac:dyDescent="0.25">
      <c r="A141" s="89"/>
      <c r="B141" s="89"/>
      <c r="C141" s="164"/>
      <c r="D141" s="164"/>
      <c r="E141" s="89"/>
      <c r="F141" s="89"/>
      <c r="G141" s="89"/>
      <c r="H141" s="89"/>
    </row>
    <row r="142" spans="1:8" x14ac:dyDescent="0.25">
      <c r="A142" s="89"/>
      <c r="B142" s="89"/>
      <c r="C142" s="164"/>
      <c r="D142" s="164"/>
      <c r="E142" s="89"/>
      <c r="F142" s="89"/>
      <c r="G142" s="89"/>
      <c r="H142" s="89"/>
    </row>
    <row r="143" spans="1:8" x14ac:dyDescent="0.25">
      <c r="A143" s="89"/>
      <c r="B143" s="89"/>
      <c r="C143" s="164"/>
      <c r="D143" s="164"/>
      <c r="E143" s="89"/>
      <c r="F143" s="89"/>
      <c r="G143" s="89"/>
      <c r="H143" s="89"/>
    </row>
    <row r="144" spans="1:8" x14ac:dyDescent="0.25">
      <c r="A144" s="89"/>
      <c r="B144" s="89"/>
      <c r="C144" s="164"/>
      <c r="D144" s="164"/>
      <c r="E144" s="89"/>
      <c r="F144" s="89"/>
      <c r="G144" s="89"/>
      <c r="H144" s="89"/>
    </row>
    <row r="145" spans="1:8" x14ac:dyDescent="0.25">
      <c r="A145" s="89"/>
      <c r="B145" s="89"/>
      <c r="C145" s="164"/>
      <c r="D145" s="164"/>
      <c r="E145" s="89"/>
      <c r="F145" s="89"/>
      <c r="G145" s="89"/>
      <c r="H145" s="89"/>
    </row>
    <row r="146" spans="1:8" x14ac:dyDescent="0.25">
      <c r="A146" s="89"/>
      <c r="B146" s="89"/>
      <c r="C146" s="164"/>
      <c r="D146" s="164"/>
      <c r="E146" s="89"/>
      <c r="F146" s="89"/>
      <c r="G146" s="89"/>
      <c r="H146" s="89"/>
    </row>
    <row r="147" spans="1:8" x14ac:dyDescent="0.25">
      <c r="A147" s="89"/>
      <c r="B147" s="89"/>
      <c r="C147" s="164"/>
      <c r="D147" s="164"/>
      <c r="E147" s="89"/>
      <c r="F147" s="89"/>
      <c r="G147" s="89"/>
      <c r="H147" s="89"/>
    </row>
    <row r="148" spans="1:8" x14ac:dyDescent="0.25">
      <c r="A148" s="89"/>
      <c r="B148" s="89"/>
      <c r="C148" s="164"/>
      <c r="D148" s="164"/>
      <c r="E148" s="89"/>
      <c r="F148" s="89"/>
      <c r="G148" s="89"/>
      <c r="H148" s="89"/>
    </row>
    <row r="149" spans="1:8" x14ac:dyDescent="0.25">
      <c r="A149" s="89"/>
      <c r="B149" s="89"/>
      <c r="C149" s="164"/>
      <c r="D149" s="164"/>
      <c r="E149" s="89"/>
      <c r="F149" s="89"/>
      <c r="G149" s="89"/>
      <c r="H149" s="89"/>
    </row>
    <row r="150" spans="1:8" x14ac:dyDescent="0.25">
      <c r="A150" s="89"/>
      <c r="B150" s="89"/>
      <c r="C150" s="164"/>
      <c r="D150" s="164"/>
      <c r="E150" s="89"/>
      <c r="F150" s="89"/>
      <c r="G150" s="89"/>
      <c r="H150" s="89"/>
    </row>
    <row r="151" spans="1:8" x14ac:dyDescent="0.25">
      <c r="A151" s="89"/>
      <c r="B151" s="89"/>
      <c r="C151" s="164"/>
      <c r="D151" s="164"/>
      <c r="E151" s="89"/>
      <c r="F151" s="89"/>
      <c r="G151" s="89"/>
      <c r="H151" s="89"/>
    </row>
    <row r="152" spans="1:8" x14ac:dyDescent="0.25">
      <c r="A152" s="89"/>
      <c r="B152" s="89"/>
      <c r="C152" s="164"/>
      <c r="D152" s="164"/>
      <c r="E152" s="89"/>
      <c r="F152" s="89"/>
      <c r="G152" s="89"/>
      <c r="H152" s="89"/>
    </row>
    <row r="153" spans="1:8" x14ac:dyDescent="0.25">
      <c r="A153" s="89"/>
      <c r="B153" s="89"/>
      <c r="C153" s="164"/>
      <c r="D153" s="164"/>
      <c r="E153" s="89"/>
      <c r="F153" s="89"/>
      <c r="G153" s="89"/>
      <c r="H153" s="89"/>
    </row>
    <row r="154" spans="1:8" x14ac:dyDescent="0.25">
      <c r="A154" s="89"/>
      <c r="B154" s="89"/>
      <c r="C154" s="164"/>
      <c r="D154" s="164"/>
      <c r="E154" s="89"/>
      <c r="F154" s="89"/>
      <c r="G154" s="89"/>
      <c r="H154" s="89"/>
    </row>
    <row r="155" spans="1:8" x14ac:dyDescent="0.25">
      <c r="A155" s="89"/>
      <c r="B155" s="89"/>
      <c r="C155" s="164"/>
      <c r="D155" s="164"/>
      <c r="E155" s="89"/>
      <c r="F155" s="89"/>
      <c r="G155" s="89"/>
      <c r="H155" s="89"/>
    </row>
    <row r="156" spans="1:8" x14ac:dyDescent="0.25">
      <c r="A156" s="89"/>
      <c r="B156" s="89"/>
      <c r="C156" s="164"/>
      <c r="D156" s="164"/>
      <c r="E156" s="89"/>
      <c r="F156" s="89"/>
      <c r="G156" s="89"/>
      <c r="H156" s="89"/>
    </row>
    <row r="157" spans="1:8" x14ac:dyDescent="0.25">
      <c r="A157" s="89"/>
      <c r="B157" s="89"/>
      <c r="C157" s="164"/>
      <c r="D157" s="164"/>
      <c r="E157" s="89"/>
      <c r="F157" s="89"/>
      <c r="G157" s="89"/>
      <c r="H157" s="89"/>
    </row>
    <row r="158" spans="1:8" x14ac:dyDescent="0.25">
      <c r="A158" s="89"/>
      <c r="B158" s="89"/>
      <c r="C158" s="164"/>
      <c r="D158" s="164"/>
      <c r="E158" s="89"/>
      <c r="F158" s="89"/>
      <c r="G158" s="89"/>
      <c r="H158" s="89"/>
    </row>
    <row r="159" spans="1:8" x14ac:dyDescent="0.25">
      <c r="A159" s="89"/>
      <c r="B159" s="89"/>
      <c r="C159" s="164"/>
      <c r="D159" s="164"/>
      <c r="E159" s="89"/>
      <c r="F159" s="89"/>
      <c r="G159" s="89"/>
      <c r="H159" s="89"/>
    </row>
    <row r="160" spans="1:8" x14ac:dyDescent="0.25">
      <c r="A160" s="89"/>
      <c r="B160" s="89"/>
      <c r="C160" s="164"/>
      <c r="D160" s="164"/>
      <c r="E160" s="89"/>
      <c r="F160" s="89"/>
      <c r="G160" s="89"/>
      <c r="H160" s="89"/>
    </row>
    <row r="161" spans="1:8" x14ac:dyDescent="0.25">
      <c r="A161" s="89"/>
      <c r="B161" s="89"/>
      <c r="C161" s="164"/>
      <c r="D161" s="164"/>
      <c r="E161" s="89"/>
      <c r="F161" s="89"/>
      <c r="G161" s="89"/>
      <c r="H161" s="89"/>
    </row>
    <row r="162" spans="1:8" x14ac:dyDescent="0.25">
      <c r="A162" s="89"/>
      <c r="B162" s="89"/>
      <c r="C162" s="164"/>
      <c r="D162" s="164"/>
      <c r="E162" s="89"/>
      <c r="F162" s="89"/>
      <c r="G162" s="89"/>
      <c r="H162" s="89"/>
    </row>
    <row r="163" spans="1:8" x14ac:dyDescent="0.25">
      <c r="A163" s="89"/>
      <c r="B163" s="89"/>
      <c r="C163" s="164"/>
      <c r="D163" s="164"/>
      <c r="E163" s="89"/>
      <c r="F163" s="89"/>
      <c r="G163" s="89"/>
      <c r="H163" s="89"/>
    </row>
    <row r="164" spans="1:8" x14ac:dyDescent="0.25">
      <c r="A164" s="89"/>
      <c r="B164" s="89"/>
      <c r="C164" s="164"/>
      <c r="D164" s="164"/>
      <c r="E164" s="89"/>
      <c r="F164" s="89"/>
      <c r="G164" s="89"/>
      <c r="H164" s="89"/>
    </row>
    <row r="165" spans="1:8" x14ac:dyDescent="0.25">
      <c r="A165" s="89"/>
      <c r="B165" s="89"/>
      <c r="C165" s="164"/>
      <c r="D165" s="164"/>
      <c r="E165" s="89"/>
      <c r="F165" s="89"/>
      <c r="G165" s="89"/>
      <c r="H165" s="89"/>
    </row>
    <row r="166" spans="1:8" x14ac:dyDescent="0.25">
      <c r="A166" s="89"/>
      <c r="B166" s="89"/>
      <c r="C166" s="164"/>
      <c r="D166" s="164"/>
      <c r="E166" s="89"/>
      <c r="F166" s="89"/>
      <c r="G166" s="89"/>
      <c r="H166" s="89"/>
    </row>
    <row r="167" spans="1:8" x14ac:dyDescent="0.25">
      <c r="A167" s="89"/>
      <c r="B167" s="89"/>
      <c r="C167" s="164"/>
      <c r="D167" s="164"/>
      <c r="E167" s="89"/>
      <c r="F167" s="89"/>
      <c r="G167" s="89"/>
      <c r="H167" s="89"/>
    </row>
    <row r="168" spans="1:8" x14ac:dyDescent="0.25">
      <c r="A168" s="89"/>
      <c r="B168" s="89"/>
      <c r="C168" s="164"/>
      <c r="D168" s="164"/>
      <c r="E168" s="89"/>
      <c r="F168" s="89"/>
      <c r="G168" s="89"/>
      <c r="H168" s="89"/>
    </row>
    <row r="169" spans="1:8" x14ac:dyDescent="0.25">
      <c r="A169" s="89"/>
      <c r="B169" s="89"/>
      <c r="C169" s="164"/>
      <c r="D169" s="164"/>
      <c r="E169" s="89"/>
      <c r="F169" s="89"/>
      <c r="G169" s="89"/>
      <c r="H169" s="89"/>
    </row>
    <row r="170" spans="1:8" x14ac:dyDescent="0.25">
      <c r="A170" s="89"/>
      <c r="B170" s="89"/>
      <c r="C170" s="164"/>
      <c r="D170" s="164"/>
      <c r="E170" s="89"/>
      <c r="F170" s="89"/>
      <c r="G170" s="89"/>
      <c r="H170" s="89"/>
    </row>
    <row r="171" spans="1:8" x14ac:dyDescent="0.25">
      <c r="A171" s="89"/>
      <c r="B171" s="89"/>
      <c r="C171" s="164"/>
      <c r="D171" s="164"/>
      <c r="E171" s="89"/>
      <c r="F171" s="89"/>
      <c r="G171" s="89"/>
      <c r="H171" s="89"/>
    </row>
    <row r="172" spans="1:8" x14ac:dyDescent="0.25">
      <c r="A172" s="89"/>
      <c r="B172" s="89"/>
      <c r="C172" s="164"/>
      <c r="D172" s="164"/>
      <c r="E172" s="89"/>
      <c r="F172" s="89"/>
      <c r="G172" s="89"/>
      <c r="H172" s="89"/>
    </row>
    <row r="173" spans="1:8" x14ac:dyDescent="0.25">
      <c r="A173" s="89"/>
      <c r="B173" s="89"/>
      <c r="C173" s="164"/>
      <c r="D173" s="164"/>
      <c r="E173" s="89"/>
      <c r="F173" s="89"/>
      <c r="G173" s="89"/>
      <c r="H173" s="89"/>
    </row>
    <row r="174" spans="1:8" x14ac:dyDescent="0.25">
      <c r="A174" s="89"/>
      <c r="B174" s="89"/>
      <c r="C174" s="164"/>
      <c r="D174" s="164"/>
      <c r="E174" s="89"/>
      <c r="F174" s="89"/>
      <c r="G174" s="89"/>
      <c r="H174" s="89"/>
    </row>
    <row r="175" spans="1:8" x14ac:dyDescent="0.25">
      <c r="A175" s="89"/>
      <c r="B175" s="89"/>
      <c r="C175" s="164"/>
      <c r="D175" s="164"/>
      <c r="E175" s="89"/>
      <c r="F175" s="89"/>
      <c r="G175" s="89"/>
      <c r="H175" s="89"/>
    </row>
    <row r="176" spans="1:8" x14ac:dyDescent="0.25">
      <c r="A176" s="89"/>
      <c r="B176" s="89"/>
      <c r="C176" s="164"/>
      <c r="D176" s="164"/>
      <c r="E176" s="89"/>
      <c r="F176" s="89"/>
      <c r="G176" s="89"/>
      <c r="H176" s="89"/>
    </row>
    <row r="177" spans="1:8" x14ac:dyDescent="0.25">
      <c r="A177" s="89"/>
      <c r="B177" s="89"/>
      <c r="C177" s="164"/>
      <c r="D177" s="164"/>
      <c r="E177" s="89"/>
      <c r="F177" s="89"/>
      <c r="G177" s="89"/>
      <c r="H177" s="89"/>
    </row>
    <row r="178" spans="1:8" x14ac:dyDescent="0.25">
      <c r="A178" s="89"/>
      <c r="B178" s="89"/>
      <c r="C178" s="164"/>
      <c r="D178" s="164"/>
      <c r="E178" s="89"/>
      <c r="F178" s="89"/>
      <c r="G178" s="89"/>
      <c r="H178" s="89"/>
    </row>
    <row r="179" spans="1:8" x14ac:dyDescent="0.25">
      <c r="A179" s="89"/>
      <c r="B179" s="89"/>
      <c r="C179" s="164"/>
      <c r="D179" s="164"/>
      <c r="E179" s="89"/>
      <c r="F179" s="89"/>
      <c r="G179" s="89"/>
      <c r="H179" s="89"/>
    </row>
    <row r="180" spans="1:8" x14ac:dyDescent="0.25">
      <c r="A180" s="89"/>
      <c r="B180" s="89"/>
      <c r="C180" s="164"/>
      <c r="D180" s="164"/>
      <c r="E180" s="89"/>
      <c r="F180" s="89"/>
      <c r="G180" s="89"/>
      <c r="H180" s="89"/>
    </row>
    <row r="181" spans="1:8" x14ac:dyDescent="0.25">
      <c r="A181" s="89"/>
      <c r="B181" s="89"/>
      <c r="C181" s="164"/>
      <c r="D181" s="164"/>
      <c r="E181" s="89"/>
      <c r="F181" s="89"/>
      <c r="G181" s="89"/>
      <c r="H181" s="89"/>
    </row>
    <row r="182" spans="1:8" x14ac:dyDescent="0.25">
      <c r="A182" s="89"/>
      <c r="B182" s="89"/>
      <c r="C182" s="164"/>
      <c r="D182" s="164"/>
      <c r="E182" s="89"/>
      <c r="F182" s="89"/>
      <c r="G182" s="89"/>
      <c r="H182" s="89"/>
    </row>
    <row r="183" spans="1:8" x14ac:dyDescent="0.25">
      <c r="A183" s="89"/>
      <c r="B183" s="89"/>
      <c r="C183" s="164"/>
      <c r="D183" s="164"/>
      <c r="E183" s="89"/>
      <c r="F183" s="89"/>
      <c r="G183" s="89"/>
      <c r="H183" s="89"/>
    </row>
    <row r="184" spans="1:8" x14ac:dyDescent="0.25">
      <c r="A184" s="89"/>
      <c r="B184" s="89"/>
      <c r="C184" s="164"/>
      <c r="D184" s="164"/>
      <c r="E184" s="89"/>
      <c r="F184" s="89"/>
      <c r="G184" s="89"/>
      <c r="H184" s="89"/>
    </row>
    <row r="185" spans="1:8" x14ac:dyDescent="0.25">
      <c r="A185" s="89"/>
      <c r="B185" s="89"/>
      <c r="C185" s="164"/>
      <c r="D185" s="164"/>
      <c r="E185" s="89"/>
      <c r="F185" s="89"/>
      <c r="G185" s="89"/>
      <c r="H185" s="89"/>
    </row>
    <row r="186" spans="1:8" x14ac:dyDescent="0.25">
      <c r="A186" s="89"/>
      <c r="B186" s="89"/>
      <c r="C186" s="164"/>
      <c r="D186" s="164"/>
      <c r="E186" s="89"/>
      <c r="F186" s="89"/>
      <c r="G186" s="89"/>
      <c r="H186" s="89"/>
    </row>
    <row r="187" spans="1:8" x14ac:dyDescent="0.25">
      <c r="A187" s="89"/>
      <c r="B187" s="89"/>
      <c r="C187" s="164"/>
      <c r="D187" s="164"/>
      <c r="E187" s="89"/>
      <c r="F187" s="89"/>
      <c r="G187" s="89"/>
      <c r="H187" s="89"/>
    </row>
    <row r="188" spans="1:8" x14ac:dyDescent="0.25">
      <c r="A188" s="89"/>
      <c r="B188" s="89"/>
      <c r="C188" s="164"/>
      <c r="D188" s="164"/>
      <c r="E188" s="89"/>
      <c r="F188" s="89"/>
      <c r="G188" s="89"/>
      <c r="H188" s="89"/>
    </row>
    <row r="189" spans="1:8" x14ac:dyDescent="0.25">
      <c r="A189" s="89"/>
      <c r="B189" s="89"/>
      <c r="C189" s="164"/>
      <c r="D189" s="164"/>
      <c r="E189" s="89"/>
      <c r="F189" s="89"/>
      <c r="G189" s="89"/>
      <c r="H189" s="89"/>
    </row>
    <row r="190" spans="1:8" x14ac:dyDescent="0.25">
      <c r="A190" s="89"/>
      <c r="B190" s="89"/>
      <c r="C190" s="164"/>
      <c r="D190" s="164"/>
      <c r="E190" s="89"/>
      <c r="F190" s="89"/>
      <c r="G190" s="89"/>
      <c r="H190" s="89"/>
    </row>
    <row r="191" spans="1:8" x14ac:dyDescent="0.25">
      <c r="A191" s="89"/>
      <c r="B191" s="89"/>
      <c r="C191" s="164"/>
      <c r="D191" s="164"/>
      <c r="E191" s="89"/>
      <c r="F191" s="89"/>
      <c r="G191" s="89"/>
      <c r="H191" s="89"/>
    </row>
    <row r="192" spans="1:8" x14ac:dyDescent="0.25">
      <c r="A192" s="89"/>
      <c r="B192" s="89"/>
      <c r="C192" s="164"/>
      <c r="D192" s="164"/>
      <c r="E192" s="89"/>
      <c r="F192" s="89"/>
      <c r="G192" s="89"/>
      <c r="H192" s="89"/>
    </row>
    <row r="193" spans="1:8" x14ac:dyDescent="0.25">
      <c r="A193" s="89"/>
      <c r="B193" s="89"/>
      <c r="C193" s="164"/>
      <c r="D193" s="164"/>
      <c r="E193" s="89"/>
      <c r="F193" s="89"/>
      <c r="G193" s="89"/>
      <c r="H193" s="89"/>
    </row>
    <row r="194" spans="1:8" x14ac:dyDescent="0.25">
      <c r="A194" s="89"/>
      <c r="B194" s="89"/>
      <c r="C194" s="164"/>
      <c r="D194" s="164"/>
      <c r="E194" s="89"/>
      <c r="F194" s="89"/>
      <c r="G194" s="89"/>
      <c r="H194" s="89"/>
    </row>
    <row r="195" spans="1:8" x14ac:dyDescent="0.25">
      <c r="A195" s="89"/>
      <c r="B195" s="89"/>
      <c r="C195" s="164"/>
      <c r="D195" s="164"/>
      <c r="E195" s="89"/>
      <c r="F195" s="89"/>
      <c r="G195" s="89"/>
      <c r="H195" s="89"/>
    </row>
    <row r="196" spans="1:8" x14ac:dyDescent="0.25">
      <c r="A196" s="89"/>
      <c r="B196" s="89"/>
      <c r="C196" s="164"/>
      <c r="D196" s="164"/>
      <c r="E196" s="89"/>
      <c r="F196" s="89"/>
      <c r="G196" s="89"/>
      <c r="H196" s="89"/>
    </row>
    <row r="197" spans="1:8" x14ac:dyDescent="0.25">
      <c r="A197" s="89"/>
      <c r="B197" s="89"/>
      <c r="C197" s="164"/>
      <c r="D197" s="164"/>
      <c r="E197" s="89"/>
      <c r="F197" s="89"/>
      <c r="G197" s="89"/>
      <c r="H197" s="89"/>
    </row>
    <row r="198" spans="1:8" x14ac:dyDescent="0.25">
      <c r="A198" s="89"/>
      <c r="B198" s="89"/>
      <c r="C198" s="164"/>
      <c r="D198" s="164"/>
      <c r="E198" s="89"/>
      <c r="F198" s="89"/>
      <c r="G198" s="89"/>
      <c r="H198" s="89"/>
    </row>
    <row r="199" spans="1:8" x14ac:dyDescent="0.25">
      <c r="A199" s="89"/>
      <c r="B199" s="89"/>
      <c r="C199" s="164"/>
      <c r="D199" s="164"/>
      <c r="E199" s="89"/>
      <c r="F199" s="89"/>
      <c r="G199" s="89"/>
      <c r="H199" s="89"/>
    </row>
    <row r="200" spans="1:8" x14ac:dyDescent="0.25">
      <c r="A200" s="89"/>
      <c r="B200" s="89"/>
      <c r="C200" s="164"/>
      <c r="D200" s="164"/>
      <c r="E200" s="89"/>
      <c r="F200" s="89"/>
      <c r="G200" s="89"/>
      <c r="H200" s="89"/>
    </row>
    <row r="201" spans="1:8" x14ac:dyDescent="0.25">
      <c r="A201" s="89"/>
      <c r="B201" s="89"/>
      <c r="C201" s="164"/>
      <c r="D201" s="164"/>
      <c r="E201" s="89"/>
      <c r="F201" s="89"/>
      <c r="G201" s="89"/>
      <c r="H201" s="89"/>
    </row>
    <row r="202" spans="1:8" x14ac:dyDescent="0.25">
      <c r="A202" s="89"/>
      <c r="B202" s="89"/>
      <c r="C202" s="164"/>
      <c r="D202" s="164"/>
      <c r="E202" s="89"/>
      <c r="F202" s="89"/>
      <c r="G202" s="89"/>
      <c r="H202" s="89"/>
    </row>
    <row r="203" spans="1:8" x14ac:dyDescent="0.25">
      <c r="A203" s="89"/>
      <c r="B203" s="89"/>
      <c r="C203" s="164"/>
      <c r="D203" s="164"/>
      <c r="E203" s="89"/>
      <c r="F203" s="89"/>
      <c r="G203" s="89"/>
      <c r="H203" s="89"/>
    </row>
    <row r="204" spans="1:8" x14ac:dyDescent="0.25">
      <c r="A204" s="89"/>
      <c r="B204" s="89"/>
      <c r="C204" s="164"/>
      <c r="D204" s="164"/>
      <c r="E204" s="89"/>
      <c r="F204" s="89"/>
      <c r="G204" s="89"/>
      <c r="H204" s="89"/>
    </row>
    <row r="205" spans="1:8" x14ac:dyDescent="0.25">
      <c r="A205" s="89"/>
      <c r="B205" s="89"/>
      <c r="C205" s="164"/>
      <c r="D205" s="164"/>
      <c r="E205" s="89"/>
      <c r="F205" s="89"/>
      <c r="G205" s="89"/>
      <c r="H205" s="89"/>
    </row>
    <row r="206" spans="1:8" x14ac:dyDescent="0.25">
      <c r="A206" s="89"/>
      <c r="B206" s="89"/>
      <c r="C206" s="164"/>
      <c r="D206" s="164"/>
      <c r="E206" s="89"/>
      <c r="F206" s="89"/>
      <c r="G206" s="89"/>
      <c r="H206" s="89"/>
    </row>
    <row r="207" spans="1:8" x14ac:dyDescent="0.25">
      <c r="A207" s="89"/>
      <c r="B207" s="89"/>
      <c r="C207" s="164"/>
      <c r="D207" s="164"/>
      <c r="E207" s="89"/>
      <c r="F207" s="89"/>
      <c r="G207" s="89"/>
      <c r="H207" s="89"/>
    </row>
    <row r="208" spans="1:8" x14ac:dyDescent="0.25">
      <c r="A208" s="89"/>
      <c r="B208" s="89"/>
      <c r="C208" s="164"/>
      <c r="D208" s="164"/>
      <c r="E208" s="89"/>
      <c r="F208" s="89"/>
      <c r="G208" s="89"/>
      <c r="H208" s="89"/>
    </row>
    <row r="209" spans="1:8" x14ac:dyDescent="0.25">
      <c r="A209" s="89"/>
      <c r="B209" s="89"/>
      <c r="C209" s="164"/>
      <c r="D209" s="164"/>
      <c r="E209" s="89"/>
      <c r="F209" s="89"/>
      <c r="G209" s="89"/>
      <c r="H209" s="89"/>
    </row>
    <row r="210" spans="1:8" x14ac:dyDescent="0.25">
      <c r="A210" s="89"/>
      <c r="B210" s="89"/>
      <c r="C210" s="164"/>
      <c r="D210" s="164"/>
      <c r="E210" s="89"/>
      <c r="F210" s="89"/>
      <c r="G210" s="89"/>
      <c r="H210" s="89"/>
    </row>
    <row r="211" spans="1:8" x14ac:dyDescent="0.25">
      <c r="A211" s="89"/>
      <c r="B211" s="89"/>
      <c r="C211" s="164"/>
      <c r="D211" s="164"/>
      <c r="E211" s="89"/>
      <c r="F211" s="89"/>
      <c r="G211" s="89"/>
      <c r="H211" s="89"/>
    </row>
    <row r="212" spans="1:8" x14ac:dyDescent="0.25">
      <c r="A212" s="89"/>
      <c r="B212" s="89"/>
      <c r="C212" s="164"/>
      <c r="D212" s="164"/>
      <c r="E212" s="89"/>
      <c r="F212" s="89"/>
      <c r="G212" s="89"/>
      <c r="H212" s="89"/>
    </row>
    <row r="213" spans="1:8" x14ac:dyDescent="0.25">
      <c r="A213" s="89"/>
      <c r="B213" s="89"/>
      <c r="C213" s="164"/>
      <c r="D213" s="164"/>
      <c r="E213" s="89"/>
      <c r="F213" s="89"/>
      <c r="G213" s="89"/>
      <c r="H213" s="89"/>
    </row>
    <row r="214" spans="1:8" x14ac:dyDescent="0.25">
      <c r="A214" s="89"/>
      <c r="B214" s="89"/>
      <c r="C214" s="164"/>
      <c r="D214" s="164"/>
      <c r="E214" s="89"/>
      <c r="F214" s="89"/>
      <c r="G214" s="89"/>
      <c r="H214" s="89"/>
    </row>
    <row r="215" spans="1:8" x14ac:dyDescent="0.25">
      <c r="A215" s="89"/>
      <c r="B215" s="89"/>
      <c r="C215" s="164"/>
      <c r="D215" s="164"/>
      <c r="E215" s="89"/>
      <c r="F215" s="89"/>
      <c r="G215" s="89"/>
      <c r="H215" s="89"/>
    </row>
    <row r="216" spans="1:8" x14ac:dyDescent="0.25">
      <c r="A216" s="89"/>
      <c r="B216" s="89"/>
      <c r="C216" s="164"/>
      <c r="D216" s="164"/>
      <c r="E216" s="89"/>
      <c r="F216" s="89"/>
      <c r="G216" s="89"/>
      <c r="H216" s="89"/>
    </row>
    <row r="217" spans="1:8" x14ac:dyDescent="0.25">
      <c r="A217" s="89"/>
      <c r="B217" s="89"/>
      <c r="C217" s="164"/>
      <c r="D217" s="164"/>
      <c r="E217" s="89"/>
      <c r="F217" s="89"/>
      <c r="G217" s="89"/>
      <c r="H217" s="89"/>
    </row>
    <row r="218" spans="1:8" x14ac:dyDescent="0.25">
      <c r="A218" s="89"/>
      <c r="B218" s="89"/>
      <c r="C218" s="164"/>
      <c r="D218" s="164"/>
      <c r="E218" s="89"/>
      <c r="F218" s="89"/>
      <c r="G218" s="89"/>
      <c r="H218" s="89"/>
    </row>
    <row r="219" spans="1:8" x14ac:dyDescent="0.25">
      <c r="A219" s="89"/>
      <c r="B219" s="89"/>
      <c r="C219" s="164"/>
      <c r="D219" s="164"/>
      <c r="E219" s="89"/>
      <c r="F219" s="89"/>
      <c r="G219" s="89"/>
      <c r="H219" s="89"/>
    </row>
    <row r="220" spans="1:8" x14ac:dyDescent="0.25">
      <c r="A220" s="89"/>
      <c r="B220" s="89"/>
      <c r="C220" s="164"/>
      <c r="D220" s="164"/>
      <c r="E220" s="89"/>
      <c r="F220" s="89"/>
      <c r="G220" s="89"/>
      <c r="H220" s="89"/>
    </row>
    <row r="221" spans="1:8" x14ac:dyDescent="0.25">
      <c r="A221" s="89"/>
      <c r="B221" s="89"/>
      <c r="C221" s="164"/>
      <c r="D221" s="164"/>
      <c r="E221" s="89"/>
      <c r="F221" s="89"/>
      <c r="G221" s="89"/>
      <c r="H221" s="89"/>
    </row>
    <row r="222" spans="1:8" x14ac:dyDescent="0.25">
      <c r="A222" s="89"/>
      <c r="B222" s="89"/>
      <c r="C222" s="164"/>
      <c r="D222" s="164"/>
      <c r="E222" s="89"/>
      <c r="F222" s="89"/>
      <c r="G222" s="89"/>
      <c r="H222" s="89"/>
    </row>
    <row r="223" spans="1:8" x14ac:dyDescent="0.25">
      <c r="A223" s="89"/>
      <c r="B223" s="89"/>
      <c r="C223" s="164"/>
      <c r="D223" s="164"/>
      <c r="E223" s="89"/>
      <c r="F223" s="89"/>
      <c r="G223" s="89"/>
      <c r="H223" s="89"/>
    </row>
    <row r="224" spans="1:8" x14ac:dyDescent="0.25">
      <c r="A224" s="89"/>
      <c r="B224" s="89"/>
      <c r="C224" s="164"/>
      <c r="D224" s="164"/>
      <c r="E224" s="89"/>
      <c r="F224" s="89"/>
      <c r="G224" s="89"/>
      <c r="H224" s="89"/>
    </row>
    <row r="225" spans="1:8" x14ac:dyDescent="0.25">
      <c r="A225" s="89"/>
      <c r="B225" s="89"/>
      <c r="C225" s="164"/>
      <c r="D225" s="164"/>
      <c r="E225" s="89"/>
      <c r="F225" s="89"/>
      <c r="G225" s="89"/>
      <c r="H225" s="89"/>
    </row>
    <row r="226" spans="1:8" x14ac:dyDescent="0.25">
      <c r="A226" s="89"/>
      <c r="B226" s="89"/>
      <c r="C226" s="164"/>
      <c r="D226" s="164"/>
      <c r="E226" s="89"/>
      <c r="F226" s="89"/>
      <c r="G226" s="89"/>
      <c r="H226" s="89"/>
    </row>
    <row r="227" spans="1:8" x14ac:dyDescent="0.25">
      <c r="A227" s="89"/>
      <c r="B227" s="89"/>
      <c r="C227" s="164"/>
      <c r="D227" s="164"/>
      <c r="E227" s="89"/>
      <c r="F227" s="89"/>
      <c r="G227" s="89"/>
      <c r="H227" s="89"/>
    </row>
    <row r="228" spans="1:8" x14ac:dyDescent="0.25">
      <c r="A228" s="89"/>
      <c r="B228" s="89"/>
      <c r="C228" s="164"/>
      <c r="D228" s="164"/>
      <c r="E228" s="89"/>
      <c r="F228" s="89"/>
      <c r="G228" s="89"/>
      <c r="H228" s="89"/>
    </row>
    <row r="229" spans="1:8" x14ac:dyDescent="0.25">
      <c r="A229" s="89"/>
      <c r="B229" s="89"/>
      <c r="C229" s="164"/>
      <c r="D229" s="164"/>
      <c r="E229" s="89"/>
      <c r="F229" s="89"/>
      <c r="G229" s="89"/>
      <c r="H229" s="89"/>
    </row>
    <row r="230" spans="1:8" x14ac:dyDescent="0.25">
      <c r="A230" s="89"/>
      <c r="B230" s="89"/>
      <c r="C230" s="164"/>
      <c r="D230" s="164"/>
      <c r="E230" s="89"/>
      <c r="F230" s="89"/>
      <c r="G230" s="89"/>
      <c r="H230" s="89"/>
    </row>
    <row r="231" spans="1:8" x14ac:dyDescent="0.25">
      <c r="A231" s="89"/>
      <c r="B231" s="89"/>
      <c r="C231" s="164"/>
      <c r="D231" s="164"/>
      <c r="E231" s="89"/>
      <c r="F231" s="89"/>
      <c r="G231" s="89"/>
      <c r="H231" s="89"/>
    </row>
    <row r="232" spans="1:8" x14ac:dyDescent="0.25">
      <c r="A232" s="89"/>
      <c r="B232" s="89"/>
      <c r="C232" s="164"/>
      <c r="D232" s="164"/>
      <c r="E232" s="89"/>
      <c r="F232" s="89"/>
      <c r="G232" s="89"/>
      <c r="H232" s="89"/>
    </row>
    <row r="233" spans="1:8" x14ac:dyDescent="0.25">
      <c r="A233" s="89"/>
      <c r="B233" s="89"/>
      <c r="C233" s="164"/>
      <c r="D233" s="164"/>
      <c r="E233" s="89"/>
      <c r="F233" s="89"/>
      <c r="G233" s="89"/>
      <c r="H233" s="89"/>
    </row>
    <row r="234" spans="1:8" x14ac:dyDescent="0.25">
      <c r="A234" s="89"/>
      <c r="B234" s="89"/>
      <c r="C234" s="164"/>
      <c r="D234" s="164"/>
      <c r="E234" s="89"/>
      <c r="F234" s="89"/>
      <c r="G234" s="89"/>
      <c r="H234" s="89"/>
    </row>
    <row r="235" spans="1:8" x14ac:dyDescent="0.25">
      <c r="A235" s="89"/>
      <c r="B235" s="89"/>
      <c r="C235" s="164"/>
      <c r="D235" s="164"/>
      <c r="E235" s="89"/>
      <c r="F235" s="89"/>
      <c r="G235" s="89"/>
      <c r="H235" s="89"/>
    </row>
    <row r="236" spans="1:8" x14ac:dyDescent="0.25">
      <c r="A236" s="89"/>
      <c r="B236" s="89"/>
      <c r="C236" s="164"/>
      <c r="D236" s="164"/>
      <c r="E236" s="89"/>
      <c r="F236" s="89"/>
      <c r="G236" s="89"/>
      <c r="H236" s="89"/>
    </row>
    <row r="237" spans="1:8" x14ac:dyDescent="0.25">
      <c r="A237" s="89"/>
      <c r="B237" s="89"/>
      <c r="C237" s="164"/>
      <c r="D237" s="164"/>
      <c r="E237" s="89"/>
      <c r="F237" s="89"/>
      <c r="G237" s="89"/>
      <c r="H237" s="89"/>
    </row>
    <row r="238" spans="1:8" x14ac:dyDescent="0.25">
      <c r="A238" s="89"/>
      <c r="B238" s="89"/>
      <c r="C238" s="164"/>
      <c r="D238" s="164"/>
      <c r="E238" s="89"/>
      <c r="F238" s="89"/>
      <c r="G238" s="89"/>
      <c r="H238" s="89"/>
    </row>
    <row r="239" spans="1:8" x14ac:dyDescent="0.25">
      <c r="A239" s="89"/>
      <c r="B239" s="89"/>
      <c r="C239" s="164"/>
      <c r="D239" s="164"/>
      <c r="E239" s="89"/>
      <c r="F239" s="89"/>
      <c r="G239" s="89"/>
      <c r="H239" s="89"/>
    </row>
  </sheetData>
  <mergeCells count="19">
    <mergeCell ref="B36:C36"/>
    <mergeCell ref="C9:H9"/>
    <mergeCell ref="B15:B16"/>
    <mergeCell ref="C15:C16"/>
    <mergeCell ref="E15:E16"/>
    <mergeCell ref="F15:F16"/>
    <mergeCell ref="A32:G32"/>
    <mergeCell ref="A15:A16"/>
    <mergeCell ref="A12:C12"/>
    <mergeCell ref="A13:C13"/>
    <mergeCell ref="G15:G16"/>
    <mergeCell ref="D15:D16"/>
    <mergeCell ref="H15:H16"/>
    <mergeCell ref="C8:H8"/>
    <mergeCell ref="A1:H1"/>
    <mergeCell ref="A3:H3"/>
    <mergeCell ref="A4:H4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1" fitToHeight="0" orientation="portrait" blackAndWhite="1" r:id="rId1"/>
  <headerFooter>
    <oddFooter>&amp;R&amp;"Times New Roman,Regular"&amp;10&amp;P. lpp. no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94"/>
  <sheetViews>
    <sheetView showZeros="0" topLeftCell="A59" zoomScale="90" zoomScaleNormal="90" workbookViewId="0">
      <selection activeCell="J93" sqref="J93"/>
    </sheetView>
  </sheetViews>
  <sheetFormatPr defaultColWidth="9.140625" defaultRowHeight="15" outlineLevelRow="1" x14ac:dyDescent="0.25"/>
  <cols>
    <col min="1" max="2" width="8.7109375" style="88" customWidth="1"/>
    <col min="3" max="3" width="43.85546875" style="180" customWidth="1"/>
    <col min="4" max="4" width="16.140625" style="180" customWidth="1"/>
    <col min="5" max="5" width="9.7109375" style="88" customWidth="1"/>
    <col min="6" max="6" width="9.7109375" style="163" customWidth="1"/>
    <col min="7" max="7" width="15.42578125" style="88" customWidth="1"/>
    <col min="8" max="8" width="20.140625" style="88" customWidth="1"/>
    <col min="9" max="16384" width="9.140625" style="88"/>
  </cols>
  <sheetData>
    <row r="1" spans="1:8" ht="20.25" x14ac:dyDescent="0.3">
      <c r="A1" s="581" t="str">
        <f>"Lokālā tāme Nr. "&amp;KOPS2!B43</f>
        <v>Lokālā tāme Nr. 2-10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KOPS2!C43</f>
        <v>Elektronisko sakaru sistēma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164"/>
      <c r="D5" s="164"/>
      <c r="E5" s="89"/>
      <c r="F5" s="90"/>
      <c r="G5" s="89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164"/>
      <c r="D10" s="164"/>
      <c r="E10" s="89"/>
      <c r="F10" s="90"/>
      <c r="G10" s="89"/>
    </row>
    <row r="11" spans="1:8" x14ac:dyDescent="0.25">
      <c r="A11" s="89" t="s">
        <v>158</v>
      </c>
      <c r="B11" s="89"/>
      <c r="C11" s="89"/>
      <c r="D11" s="89"/>
      <c r="E11" s="89"/>
      <c r="F11" s="90"/>
      <c r="G11" s="89"/>
    </row>
    <row r="12" spans="1:8" x14ac:dyDescent="0.25">
      <c r="A12" s="577" t="s">
        <v>477</v>
      </c>
      <c r="B12" s="577"/>
      <c r="C12" s="577"/>
      <c r="D12" s="424"/>
      <c r="E12" s="89"/>
      <c r="F12" s="90"/>
      <c r="G12" s="89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24"/>
      <c r="E13" s="89"/>
      <c r="F13" s="90"/>
      <c r="G13" s="89"/>
    </row>
    <row r="15" spans="1:8" ht="15" customHeight="1" x14ac:dyDescent="0.25">
      <c r="A15" s="588" t="s">
        <v>5</v>
      </c>
      <c r="B15" s="588" t="s">
        <v>6</v>
      </c>
      <c r="C15" s="589" t="s">
        <v>396</v>
      </c>
      <c r="D15" s="590" t="s">
        <v>484</v>
      </c>
      <c r="E15" s="606" t="s">
        <v>7</v>
      </c>
      <c r="F15" s="606" t="s">
        <v>8</v>
      </c>
      <c r="G15" s="556" t="s">
        <v>475</v>
      </c>
      <c r="H15" s="556" t="s">
        <v>476</v>
      </c>
    </row>
    <row r="16" spans="1:8" x14ac:dyDescent="0.25">
      <c r="A16" s="588"/>
      <c r="B16" s="588"/>
      <c r="C16" s="589"/>
      <c r="D16" s="576"/>
      <c r="E16" s="606"/>
      <c r="F16" s="606"/>
      <c r="G16" s="557"/>
      <c r="H16" s="557"/>
    </row>
    <row r="17" spans="1:8" ht="15.75" thickBot="1" x14ac:dyDescent="0.3">
      <c r="A17" s="91">
        <v>1</v>
      </c>
      <c r="B17" s="91">
        <v>2</v>
      </c>
      <c r="C17" s="92" t="s">
        <v>60</v>
      </c>
      <c r="D17" s="92"/>
      <c r="E17" s="91" t="s">
        <v>61</v>
      </c>
      <c r="F17" s="93">
        <v>5</v>
      </c>
      <c r="G17" s="93">
        <v>6</v>
      </c>
      <c r="H17" s="93">
        <v>7</v>
      </c>
    </row>
    <row r="18" spans="1:8" ht="15.75" thickTop="1" x14ac:dyDescent="0.25">
      <c r="A18" s="105"/>
      <c r="B18" s="165"/>
      <c r="C18" s="166" t="s">
        <v>146</v>
      </c>
      <c r="D18" s="451"/>
      <c r="E18" s="167"/>
      <c r="F18" s="168"/>
      <c r="G18" s="169"/>
      <c r="H18" s="171"/>
    </row>
    <row r="19" spans="1:8" ht="26.25" x14ac:dyDescent="0.25">
      <c r="A19" s="105"/>
      <c r="B19" s="165"/>
      <c r="C19" s="166" t="s">
        <v>281</v>
      </c>
      <c r="D19" s="451"/>
      <c r="E19" s="167"/>
      <c r="F19" s="168"/>
      <c r="G19" s="169"/>
      <c r="H19" s="171"/>
    </row>
    <row r="20" spans="1:8" ht="26.25" x14ac:dyDescent="0.25">
      <c r="A20" s="105">
        <v>1</v>
      </c>
      <c r="B20" s="113" t="s">
        <v>418</v>
      </c>
      <c r="C20" s="172" t="s">
        <v>433</v>
      </c>
      <c r="D20" s="308" t="s">
        <v>483</v>
      </c>
      <c r="E20" s="167" t="s">
        <v>457</v>
      </c>
      <c r="F20" s="173">
        <v>2</v>
      </c>
      <c r="G20" s="169"/>
      <c r="H20" s="171"/>
    </row>
    <row r="21" spans="1:8" ht="26.25" x14ac:dyDescent="0.25">
      <c r="A21" s="105">
        <f t="shared" ref="A21:A55" si="0">A20+1</f>
        <v>2</v>
      </c>
      <c r="B21" s="113" t="s">
        <v>418</v>
      </c>
      <c r="C21" s="172" t="s">
        <v>434</v>
      </c>
      <c r="D21" s="308" t="s">
        <v>483</v>
      </c>
      <c r="E21" s="167" t="s">
        <v>455</v>
      </c>
      <c r="F21" s="173">
        <v>2</v>
      </c>
      <c r="G21" s="169"/>
      <c r="H21" s="171"/>
    </row>
    <row r="22" spans="1:8" ht="26.25" x14ac:dyDescent="0.25">
      <c r="A22" s="105">
        <f t="shared" si="0"/>
        <v>3</v>
      </c>
      <c r="B22" s="113" t="s">
        <v>418</v>
      </c>
      <c r="C22" s="172" t="s">
        <v>253</v>
      </c>
      <c r="D22" s="308" t="s">
        <v>483</v>
      </c>
      <c r="E22" s="167" t="s">
        <v>457</v>
      </c>
      <c r="F22" s="173">
        <v>2</v>
      </c>
      <c r="G22" s="169"/>
      <c r="H22" s="171"/>
    </row>
    <row r="23" spans="1:8" ht="26.25" x14ac:dyDescent="0.25">
      <c r="A23" s="105">
        <f t="shared" si="0"/>
        <v>4</v>
      </c>
      <c r="B23" s="113" t="s">
        <v>418</v>
      </c>
      <c r="C23" s="172" t="s">
        <v>254</v>
      </c>
      <c r="D23" s="308" t="s">
        <v>483</v>
      </c>
      <c r="E23" s="167" t="s">
        <v>457</v>
      </c>
      <c r="F23" s="173">
        <v>3</v>
      </c>
      <c r="G23" s="169"/>
      <c r="H23" s="171"/>
    </row>
    <row r="24" spans="1:8" x14ac:dyDescent="0.25">
      <c r="A24" s="105">
        <f t="shared" si="0"/>
        <v>5</v>
      </c>
      <c r="B24" s="113" t="s">
        <v>418</v>
      </c>
      <c r="C24" s="172" t="s">
        <v>255</v>
      </c>
      <c r="D24" s="308" t="s">
        <v>483</v>
      </c>
      <c r="E24" s="167" t="s">
        <v>455</v>
      </c>
      <c r="F24" s="173">
        <v>1</v>
      </c>
      <c r="G24" s="169"/>
      <c r="H24" s="171"/>
    </row>
    <row r="25" spans="1:8" x14ac:dyDescent="0.25">
      <c r="A25" s="105">
        <f t="shared" si="0"/>
        <v>6</v>
      </c>
      <c r="B25" s="113" t="s">
        <v>418</v>
      </c>
      <c r="C25" s="172" t="s">
        <v>256</v>
      </c>
      <c r="D25" s="308" t="s">
        <v>483</v>
      </c>
      <c r="E25" s="167" t="s">
        <v>457</v>
      </c>
      <c r="F25" s="173">
        <v>1</v>
      </c>
      <c r="G25" s="169"/>
      <c r="H25" s="171"/>
    </row>
    <row r="26" spans="1:8" x14ac:dyDescent="0.25">
      <c r="A26" s="105">
        <f t="shared" si="0"/>
        <v>7</v>
      </c>
      <c r="B26" s="113" t="s">
        <v>418</v>
      </c>
      <c r="C26" s="172" t="s">
        <v>257</v>
      </c>
      <c r="D26" s="308" t="s">
        <v>483</v>
      </c>
      <c r="E26" s="167" t="s">
        <v>455</v>
      </c>
      <c r="F26" s="173">
        <v>3</v>
      </c>
      <c r="G26" s="169"/>
      <c r="H26" s="171"/>
    </row>
    <row r="27" spans="1:8" ht="26.25" x14ac:dyDescent="0.25">
      <c r="A27" s="105">
        <f t="shared" si="0"/>
        <v>8</v>
      </c>
      <c r="B27" s="113" t="s">
        <v>418</v>
      </c>
      <c r="C27" s="172" t="s">
        <v>258</v>
      </c>
      <c r="D27" s="308" t="s">
        <v>483</v>
      </c>
      <c r="E27" s="167" t="s">
        <v>455</v>
      </c>
      <c r="F27" s="173">
        <v>10</v>
      </c>
      <c r="G27" s="169"/>
      <c r="H27" s="171"/>
    </row>
    <row r="28" spans="1:8" x14ac:dyDescent="0.25">
      <c r="A28" s="105">
        <f t="shared" si="0"/>
        <v>9</v>
      </c>
      <c r="B28" s="113" t="s">
        <v>418</v>
      </c>
      <c r="C28" s="172" t="s">
        <v>435</v>
      </c>
      <c r="D28" s="308" t="s">
        <v>483</v>
      </c>
      <c r="E28" s="167" t="s">
        <v>455</v>
      </c>
      <c r="F28" s="173">
        <v>2</v>
      </c>
      <c r="G28" s="169"/>
      <c r="H28" s="171"/>
    </row>
    <row r="29" spans="1:8" x14ac:dyDescent="0.25">
      <c r="A29" s="105">
        <f t="shared" si="0"/>
        <v>10</v>
      </c>
      <c r="B29" s="113" t="s">
        <v>418</v>
      </c>
      <c r="C29" s="172" t="s">
        <v>436</v>
      </c>
      <c r="D29" s="308" t="s">
        <v>483</v>
      </c>
      <c r="E29" s="167" t="s">
        <v>455</v>
      </c>
      <c r="F29" s="173">
        <v>8</v>
      </c>
      <c r="G29" s="169"/>
      <c r="H29" s="171"/>
    </row>
    <row r="30" spans="1:8" x14ac:dyDescent="0.25">
      <c r="A30" s="105">
        <f t="shared" si="0"/>
        <v>11</v>
      </c>
      <c r="B30" s="113" t="s">
        <v>418</v>
      </c>
      <c r="C30" s="172" t="s">
        <v>259</v>
      </c>
      <c r="D30" s="308" t="s">
        <v>483</v>
      </c>
      <c r="E30" s="167" t="s">
        <v>65</v>
      </c>
      <c r="F30" s="168">
        <v>50</v>
      </c>
      <c r="G30" s="169"/>
      <c r="H30" s="171"/>
    </row>
    <row r="31" spans="1:8" x14ac:dyDescent="0.25">
      <c r="A31" s="105">
        <f t="shared" si="0"/>
        <v>12</v>
      </c>
      <c r="B31" s="113" t="s">
        <v>418</v>
      </c>
      <c r="C31" s="172" t="s">
        <v>260</v>
      </c>
      <c r="D31" s="308" t="s">
        <v>483</v>
      </c>
      <c r="E31" s="167" t="s">
        <v>65</v>
      </c>
      <c r="F31" s="168">
        <v>340</v>
      </c>
      <c r="G31" s="169"/>
      <c r="H31" s="171"/>
    </row>
    <row r="32" spans="1:8" x14ac:dyDescent="0.25">
      <c r="A32" s="105">
        <f t="shared" si="0"/>
        <v>13</v>
      </c>
      <c r="B32" s="113" t="s">
        <v>418</v>
      </c>
      <c r="C32" s="172" t="s">
        <v>261</v>
      </c>
      <c r="D32" s="308" t="s">
        <v>483</v>
      </c>
      <c r="E32" s="167" t="s">
        <v>65</v>
      </c>
      <c r="F32" s="168">
        <v>80</v>
      </c>
      <c r="G32" s="169"/>
      <c r="H32" s="171"/>
    </row>
    <row r="33" spans="1:8" x14ac:dyDescent="0.25">
      <c r="A33" s="105">
        <f t="shared" si="0"/>
        <v>14</v>
      </c>
      <c r="B33" s="113" t="s">
        <v>418</v>
      </c>
      <c r="C33" s="172" t="s">
        <v>262</v>
      </c>
      <c r="D33" s="308" t="s">
        <v>483</v>
      </c>
      <c r="E33" s="167" t="s">
        <v>65</v>
      </c>
      <c r="F33" s="168">
        <v>110</v>
      </c>
      <c r="G33" s="169"/>
      <c r="H33" s="171"/>
    </row>
    <row r="34" spans="1:8" x14ac:dyDescent="0.25">
      <c r="A34" s="105">
        <f t="shared" si="0"/>
        <v>15</v>
      </c>
      <c r="B34" s="113" t="s">
        <v>418</v>
      </c>
      <c r="C34" s="172" t="s">
        <v>235</v>
      </c>
      <c r="D34" s="308" t="s">
        <v>483</v>
      </c>
      <c r="E34" s="167" t="s">
        <v>65</v>
      </c>
      <c r="F34" s="168">
        <v>50</v>
      </c>
      <c r="G34" s="169"/>
      <c r="H34" s="171"/>
    </row>
    <row r="35" spans="1:8" x14ac:dyDescent="0.25">
      <c r="A35" s="105">
        <f t="shared" si="0"/>
        <v>16</v>
      </c>
      <c r="B35" s="113" t="s">
        <v>418</v>
      </c>
      <c r="C35" s="172" t="s">
        <v>263</v>
      </c>
      <c r="D35" s="308"/>
      <c r="E35" s="167" t="s">
        <v>455</v>
      </c>
      <c r="F35" s="173">
        <v>2</v>
      </c>
      <c r="G35" s="169"/>
      <c r="H35" s="171"/>
    </row>
    <row r="36" spans="1:8" x14ac:dyDescent="0.25">
      <c r="A36" s="105">
        <f t="shared" si="0"/>
        <v>17</v>
      </c>
      <c r="B36" s="113" t="s">
        <v>418</v>
      </c>
      <c r="C36" s="172" t="s">
        <v>282</v>
      </c>
      <c r="D36" s="308"/>
      <c r="E36" s="167" t="s">
        <v>457</v>
      </c>
      <c r="F36" s="173">
        <v>1</v>
      </c>
      <c r="G36" s="169"/>
      <c r="H36" s="171"/>
    </row>
    <row r="37" spans="1:8" x14ac:dyDescent="0.25">
      <c r="A37" s="105"/>
      <c r="B37" s="113"/>
      <c r="C37" s="166" t="s">
        <v>283</v>
      </c>
      <c r="D37" s="451"/>
      <c r="E37" s="167"/>
      <c r="F37" s="173"/>
      <c r="G37" s="169"/>
      <c r="H37" s="171"/>
    </row>
    <row r="38" spans="1:8" x14ac:dyDescent="0.25">
      <c r="A38" s="105">
        <f>1+A36</f>
        <v>18</v>
      </c>
      <c r="B38" s="113" t="s">
        <v>418</v>
      </c>
      <c r="C38" s="172" t="s">
        <v>264</v>
      </c>
      <c r="D38" s="308" t="s">
        <v>483</v>
      </c>
      <c r="E38" s="167" t="s">
        <v>457</v>
      </c>
      <c r="F38" s="173">
        <v>1</v>
      </c>
      <c r="G38" s="169"/>
      <c r="H38" s="171"/>
    </row>
    <row r="39" spans="1:8" x14ac:dyDescent="0.25">
      <c r="A39" s="105">
        <f t="shared" si="0"/>
        <v>19</v>
      </c>
      <c r="B39" s="113" t="s">
        <v>418</v>
      </c>
      <c r="C39" s="172" t="s">
        <v>265</v>
      </c>
      <c r="D39" s="308" t="s">
        <v>483</v>
      </c>
      <c r="E39" s="167" t="s">
        <v>457</v>
      </c>
      <c r="F39" s="173">
        <v>1</v>
      </c>
      <c r="G39" s="169"/>
      <c r="H39" s="171"/>
    </row>
    <row r="40" spans="1:8" x14ac:dyDescent="0.25">
      <c r="A40" s="105">
        <f t="shared" si="0"/>
        <v>20</v>
      </c>
      <c r="B40" s="113" t="s">
        <v>418</v>
      </c>
      <c r="C40" s="172" t="s">
        <v>266</v>
      </c>
      <c r="D40" s="308" t="s">
        <v>483</v>
      </c>
      <c r="E40" s="167" t="s">
        <v>457</v>
      </c>
      <c r="F40" s="173">
        <v>1</v>
      </c>
      <c r="G40" s="169"/>
      <c r="H40" s="171"/>
    </row>
    <row r="41" spans="1:8" x14ac:dyDescent="0.25">
      <c r="A41" s="105">
        <f t="shared" si="0"/>
        <v>21</v>
      </c>
      <c r="B41" s="113" t="s">
        <v>418</v>
      </c>
      <c r="C41" s="172" t="s">
        <v>284</v>
      </c>
      <c r="D41" s="308" t="s">
        <v>483</v>
      </c>
      <c r="E41" s="167" t="s">
        <v>455</v>
      </c>
      <c r="F41" s="173">
        <v>1</v>
      </c>
      <c r="G41" s="169"/>
      <c r="H41" s="171"/>
    </row>
    <row r="42" spans="1:8" x14ac:dyDescent="0.25">
      <c r="A42" s="105">
        <f t="shared" si="0"/>
        <v>22</v>
      </c>
      <c r="B42" s="113" t="s">
        <v>418</v>
      </c>
      <c r="C42" s="172" t="s">
        <v>267</v>
      </c>
      <c r="D42" s="308" t="s">
        <v>483</v>
      </c>
      <c r="E42" s="167" t="s">
        <v>457</v>
      </c>
      <c r="F42" s="173">
        <v>1</v>
      </c>
      <c r="G42" s="169"/>
      <c r="H42" s="171"/>
    </row>
    <row r="43" spans="1:8" x14ac:dyDescent="0.25">
      <c r="A43" s="105">
        <f t="shared" si="0"/>
        <v>23</v>
      </c>
      <c r="B43" s="113" t="s">
        <v>418</v>
      </c>
      <c r="C43" s="172" t="s">
        <v>268</v>
      </c>
      <c r="D43" s="308" t="s">
        <v>483</v>
      </c>
      <c r="E43" s="167" t="s">
        <v>457</v>
      </c>
      <c r="F43" s="173">
        <v>20</v>
      </c>
      <c r="G43" s="169"/>
      <c r="H43" s="171"/>
    </row>
    <row r="44" spans="1:8" x14ac:dyDescent="0.25">
      <c r="A44" s="105">
        <f t="shared" si="0"/>
        <v>24</v>
      </c>
      <c r="B44" s="113" t="s">
        <v>418</v>
      </c>
      <c r="C44" s="172" t="s">
        <v>269</v>
      </c>
      <c r="D44" s="308" t="s">
        <v>483</v>
      </c>
      <c r="E44" s="167" t="s">
        <v>457</v>
      </c>
      <c r="F44" s="173">
        <v>1</v>
      </c>
      <c r="G44" s="169"/>
      <c r="H44" s="171"/>
    </row>
    <row r="45" spans="1:8" x14ac:dyDescent="0.25">
      <c r="A45" s="105">
        <f t="shared" si="0"/>
        <v>25</v>
      </c>
      <c r="B45" s="113" t="s">
        <v>418</v>
      </c>
      <c r="C45" s="172" t="s">
        <v>285</v>
      </c>
      <c r="D45" s="308" t="s">
        <v>483</v>
      </c>
      <c r="E45" s="167" t="s">
        <v>457</v>
      </c>
      <c r="F45" s="173">
        <v>1</v>
      </c>
      <c r="G45" s="169"/>
      <c r="H45" s="171"/>
    </row>
    <row r="46" spans="1:8" x14ac:dyDescent="0.25">
      <c r="A46" s="105">
        <f t="shared" si="0"/>
        <v>26</v>
      </c>
      <c r="B46" s="113" t="s">
        <v>418</v>
      </c>
      <c r="C46" s="172" t="s">
        <v>270</v>
      </c>
      <c r="D46" s="308" t="s">
        <v>483</v>
      </c>
      <c r="E46" s="167" t="s">
        <v>457</v>
      </c>
      <c r="F46" s="173">
        <v>1</v>
      </c>
      <c r="G46" s="169"/>
      <c r="H46" s="171"/>
    </row>
    <row r="47" spans="1:8" ht="26.25" x14ac:dyDescent="0.25">
      <c r="A47" s="105">
        <f t="shared" si="0"/>
        <v>27</v>
      </c>
      <c r="B47" s="113" t="s">
        <v>418</v>
      </c>
      <c r="C47" s="172" t="s">
        <v>437</v>
      </c>
      <c r="D47" s="308" t="s">
        <v>483</v>
      </c>
      <c r="E47" s="167" t="s">
        <v>457</v>
      </c>
      <c r="F47" s="173">
        <v>1</v>
      </c>
      <c r="G47" s="169"/>
      <c r="H47" s="171"/>
    </row>
    <row r="48" spans="1:8" x14ac:dyDescent="0.25">
      <c r="A48" s="105">
        <f t="shared" si="0"/>
        <v>28</v>
      </c>
      <c r="B48" s="113" t="s">
        <v>418</v>
      </c>
      <c r="C48" s="172" t="s">
        <v>438</v>
      </c>
      <c r="D48" s="308" t="s">
        <v>483</v>
      </c>
      <c r="E48" s="167" t="s">
        <v>455</v>
      </c>
      <c r="F48" s="173">
        <v>2</v>
      </c>
      <c r="G48" s="169"/>
      <c r="H48" s="171"/>
    </row>
    <row r="49" spans="1:8" ht="26.25" x14ac:dyDescent="0.25">
      <c r="A49" s="105">
        <f t="shared" si="0"/>
        <v>29</v>
      </c>
      <c r="B49" s="113" t="s">
        <v>418</v>
      </c>
      <c r="C49" s="172" t="s">
        <v>439</v>
      </c>
      <c r="D49" s="308" t="s">
        <v>483</v>
      </c>
      <c r="E49" s="167" t="s">
        <v>455</v>
      </c>
      <c r="F49" s="173">
        <v>3</v>
      </c>
      <c r="G49" s="169"/>
      <c r="H49" s="171"/>
    </row>
    <row r="50" spans="1:8" ht="26.25" x14ac:dyDescent="0.25">
      <c r="A50" s="105">
        <f t="shared" si="0"/>
        <v>30</v>
      </c>
      <c r="B50" s="113" t="s">
        <v>418</v>
      </c>
      <c r="C50" s="172" t="s">
        <v>440</v>
      </c>
      <c r="D50" s="308" t="s">
        <v>483</v>
      </c>
      <c r="E50" s="167" t="s">
        <v>457</v>
      </c>
      <c r="F50" s="173">
        <v>2</v>
      </c>
      <c r="G50" s="169"/>
      <c r="H50" s="171"/>
    </row>
    <row r="51" spans="1:8" x14ac:dyDescent="0.25">
      <c r="A51" s="105">
        <f t="shared" si="0"/>
        <v>31</v>
      </c>
      <c r="B51" s="113" t="s">
        <v>418</v>
      </c>
      <c r="C51" s="172" t="s">
        <v>441</v>
      </c>
      <c r="D51" s="308" t="s">
        <v>483</v>
      </c>
      <c r="E51" s="167" t="s">
        <v>455</v>
      </c>
      <c r="F51" s="173">
        <v>24</v>
      </c>
      <c r="G51" s="169"/>
      <c r="H51" s="171"/>
    </row>
    <row r="52" spans="1:8" x14ac:dyDescent="0.25">
      <c r="A52" s="105">
        <f t="shared" si="0"/>
        <v>32</v>
      </c>
      <c r="B52" s="113" t="s">
        <v>418</v>
      </c>
      <c r="C52" s="172" t="s">
        <v>442</v>
      </c>
      <c r="D52" s="308" t="s">
        <v>483</v>
      </c>
      <c r="E52" s="167" t="s">
        <v>455</v>
      </c>
      <c r="F52" s="173">
        <v>2</v>
      </c>
      <c r="G52" s="169"/>
      <c r="H52" s="171"/>
    </row>
    <row r="53" spans="1:8" x14ac:dyDescent="0.25">
      <c r="A53" s="105">
        <f t="shared" si="0"/>
        <v>33</v>
      </c>
      <c r="B53" s="113" t="s">
        <v>418</v>
      </c>
      <c r="C53" s="172" t="s">
        <v>443</v>
      </c>
      <c r="D53" s="308" t="s">
        <v>483</v>
      </c>
      <c r="E53" s="167" t="s">
        <v>153</v>
      </c>
      <c r="F53" s="168">
        <v>180</v>
      </c>
      <c r="G53" s="169"/>
      <c r="H53" s="171"/>
    </row>
    <row r="54" spans="1:8" x14ac:dyDescent="0.25">
      <c r="A54" s="105">
        <f t="shared" si="0"/>
        <v>34</v>
      </c>
      <c r="B54" s="113" t="s">
        <v>418</v>
      </c>
      <c r="C54" s="172" t="s">
        <v>271</v>
      </c>
      <c r="D54" s="308"/>
      <c r="E54" s="167" t="s">
        <v>457</v>
      </c>
      <c r="F54" s="173">
        <v>1</v>
      </c>
      <c r="G54" s="169"/>
      <c r="H54" s="171"/>
    </row>
    <row r="55" spans="1:8" x14ac:dyDescent="0.25">
      <c r="A55" s="105">
        <f t="shared" si="0"/>
        <v>35</v>
      </c>
      <c r="B55" s="113" t="s">
        <v>418</v>
      </c>
      <c r="C55" s="172" t="s">
        <v>272</v>
      </c>
      <c r="D55" s="308"/>
      <c r="E55" s="167" t="s">
        <v>457</v>
      </c>
      <c r="F55" s="173">
        <v>1</v>
      </c>
      <c r="G55" s="169"/>
      <c r="H55" s="171"/>
    </row>
    <row r="56" spans="1:8" x14ac:dyDescent="0.25">
      <c r="A56" s="105"/>
      <c r="B56" s="113"/>
      <c r="C56" s="166" t="s">
        <v>62</v>
      </c>
      <c r="D56" s="451"/>
      <c r="E56" s="167"/>
      <c r="F56" s="173"/>
      <c r="G56" s="169"/>
      <c r="H56" s="171"/>
    </row>
    <row r="57" spans="1:8" ht="39" x14ac:dyDescent="0.25">
      <c r="A57" s="105">
        <f>1+A55</f>
        <v>36</v>
      </c>
      <c r="B57" s="113" t="s">
        <v>418</v>
      </c>
      <c r="C57" s="172" t="s">
        <v>444</v>
      </c>
      <c r="D57" s="308" t="s">
        <v>483</v>
      </c>
      <c r="E57" s="167" t="s">
        <v>457</v>
      </c>
      <c r="F57" s="173">
        <v>9</v>
      </c>
      <c r="G57" s="169"/>
      <c r="H57" s="171"/>
    </row>
    <row r="58" spans="1:8" ht="39" x14ac:dyDescent="0.25">
      <c r="A58" s="105">
        <f t="shared" ref="A58:A84" si="1">A57+1</f>
        <v>37</v>
      </c>
      <c r="B58" s="113" t="s">
        <v>418</v>
      </c>
      <c r="C58" s="172" t="s">
        <v>445</v>
      </c>
      <c r="D58" s="308" t="s">
        <v>483</v>
      </c>
      <c r="E58" s="167" t="s">
        <v>457</v>
      </c>
      <c r="F58" s="173">
        <v>1</v>
      </c>
      <c r="G58" s="169"/>
      <c r="H58" s="171"/>
    </row>
    <row r="59" spans="1:8" x14ac:dyDescent="0.25">
      <c r="A59" s="105">
        <f t="shared" si="1"/>
        <v>38</v>
      </c>
      <c r="B59" s="113" t="s">
        <v>418</v>
      </c>
      <c r="C59" s="172" t="s">
        <v>456</v>
      </c>
      <c r="D59" s="308" t="s">
        <v>483</v>
      </c>
      <c r="E59" s="167" t="s">
        <v>455</v>
      </c>
      <c r="F59" s="173">
        <v>10</v>
      </c>
      <c r="G59" s="169"/>
      <c r="H59" s="171"/>
    </row>
    <row r="60" spans="1:8" x14ac:dyDescent="0.25">
      <c r="A60" s="105">
        <f t="shared" si="1"/>
        <v>39</v>
      </c>
      <c r="B60" s="113" t="s">
        <v>418</v>
      </c>
      <c r="C60" s="172" t="s">
        <v>273</v>
      </c>
      <c r="D60" s="308" t="s">
        <v>483</v>
      </c>
      <c r="E60" s="167" t="s">
        <v>455</v>
      </c>
      <c r="F60" s="173">
        <v>20</v>
      </c>
      <c r="G60" s="169"/>
      <c r="H60" s="171"/>
    </row>
    <row r="61" spans="1:8" x14ac:dyDescent="0.25">
      <c r="A61" s="105">
        <f t="shared" si="1"/>
        <v>40</v>
      </c>
      <c r="B61" s="113" t="s">
        <v>418</v>
      </c>
      <c r="C61" s="172" t="s">
        <v>274</v>
      </c>
      <c r="D61" s="308" t="s">
        <v>483</v>
      </c>
      <c r="E61" s="167" t="s">
        <v>457</v>
      </c>
      <c r="F61" s="173">
        <v>1</v>
      </c>
      <c r="G61" s="169"/>
      <c r="H61" s="171"/>
    </row>
    <row r="62" spans="1:8" ht="26.25" x14ac:dyDescent="0.25">
      <c r="A62" s="105">
        <f t="shared" si="1"/>
        <v>41</v>
      </c>
      <c r="B62" s="113" t="s">
        <v>418</v>
      </c>
      <c r="C62" s="172" t="s">
        <v>446</v>
      </c>
      <c r="D62" s="308" t="s">
        <v>483</v>
      </c>
      <c r="E62" s="167" t="s">
        <v>455</v>
      </c>
      <c r="F62" s="173">
        <v>1</v>
      </c>
      <c r="G62" s="169"/>
      <c r="H62" s="171"/>
    </row>
    <row r="63" spans="1:8" x14ac:dyDescent="0.25">
      <c r="A63" s="105">
        <f t="shared" si="1"/>
        <v>42</v>
      </c>
      <c r="B63" s="113" t="s">
        <v>418</v>
      </c>
      <c r="C63" s="172" t="s">
        <v>438</v>
      </c>
      <c r="D63" s="308" t="s">
        <v>483</v>
      </c>
      <c r="E63" s="167" t="s">
        <v>455</v>
      </c>
      <c r="F63" s="173">
        <v>2</v>
      </c>
      <c r="G63" s="169"/>
      <c r="H63" s="171"/>
    </row>
    <row r="64" spans="1:8" x14ac:dyDescent="0.25">
      <c r="A64" s="105">
        <f t="shared" si="1"/>
        <v>43</v>
      </c>
      <c r="B64" s="113" t="s">
        <v>418</v>
      </c>
      <c r="C64" s="172" t="s">
        <v>447</v>
      </c>
      <c r="D64" s="308" t="s">
        <v>483</v>
      </c>
      <c r="E64" s="167" t="s">
        <v>455</v>
      </c>
      <c r="F64" s="173">
        <v>24</v>
      </c>
      <c r="G64" s="169"/>
      <c r="H64" s="171"/>
    </row>
    <row r="65" spans="1:8" x14ac:dyDescent="0.25">
      <c r="A65" s="105">
        <f t="shared" si="1"/>
        <v>44</v>
      </c>
      <c r="B65" s="113" t="s">
        <v>418</v>
      </c>
      <c r="C65" s="172" t="s">
        <v>442</v>
      </c>
      <c r="D65" s="308" t="s">
        <v>483</v>
      </c>
      <c r="E65" s="167" t="s">
        <v>455</v>
      </c>
      <c r="F65" s="173">
        <v>2</v>
      </c>
      <c r="G65" s="169"/>
      <c r="H65" s="171"/>
    </row>
    <row r="66" spans="1:8" x14ac:dyDescent="0.25">
      <c r="A66" s="105">
        <f t="shared" si="1"/>
        <v>45</v>
      </c>
      <c r="B66" s="113" t="s">
        <v>418</v>
      </c>
      <c r="C66" s="172" t="s">
        <v>275</v>
      </c>
      <c r="D66" s="308" t="s">
        <v>483</v>
      </c>
      <c r="E66" s="167" t="s">
        <v>65</v>
      </c>
      <c r="F66" s="168">
        <v>500</v>
      </c>
      <c r="G66" s="169"/>
      <c r="H66" s="171"/>
    </row>
    <row r="67" spans="1:8" x14ac:dyDescent="0.25">
      <c r="A67" s="105">
        <f t="shared" si="1"/>
        <v>46</v>
      </c>
      <c r="B67" s="113" t="s">
        <v>418</v>
      </c>
      <c r="C67" s="172" t="s">
        <v>282</v>
      </c>
      <c r="D67" s="308"/>
      <c r="E67" s="167" t="s">
        <v>457</v>
      </c>
      <c r="F67" s="173">
        <v>1</v>
      </c>
      <c r="G67" s="169"/>
      <c r="H67" s="171"/>
    </row>
    <row r="68" spans="1:8" x14ac:dyDescent="0.25">
      <c r="A68" s="105"/>
      <c r="B68" s="113"/>
      <c r="C68" s="166" t="s">
        <v>276</v>
      </c>
      <c r="D68" s="451"/>
      <c r="E68" s="167"/>
      <c r="F68" s="173"/>
      <c r="G68" s="169"/>
      <c r="H68" s="171"/>
    </row>
    <row r="69" spans="1:8" ht="26.25" x14ac:dyDescent="0.25">
      <c r="A69" s="105">
        <f>A67+1</f>
        <v>47</v>
      </c>
      <c r="B69" s="113" t="s">
        <v>418</v>
      </c>
      <c r="C69" s="172" t="s">
        <v>448</v>
      </c>
      <c r="D69" s="308" t="s">
        <v>483</v>
      </c>
      <c r="E69" s="167" t="s">
        <v>455</v>
      </c>
      <c r="F69" s="173">
        <v>1</v>
      </c>
      <c r="G69" s="169"/>
      <c r="H69" s="171"/>
    </row>
    <row r="70" spans="1:8" ht="26.25" x14ac:dyDescent="0.25">
      <c r="A70" s="105">
        <f t="shared" si="1"/>
        <v>48</v>
      </c>
      <c r="B70" s="113" t="s">
        <v>418</v>
      </c>
      <c r="C70" s="172" t="s">
        <v>449</v>
      </c>
      <c r="D70" s="308" t="s">
        <v>483</v>
      </c>
      <c r="E70" s="167" t="s">
        <v>455</v>
      </c>
      <c r="F70" s="173">
        <v>2</v>
      </c>
      <c r="G70" s="169"/>
      <c r="H70" s="171"/>
    </row>
    <row r="71" spans="1:8" x14ac:dyDescent="0.25">
      <c r="A71" s="105">
        <f t="shared" si="1"/>
        <v>49</v>
      </c>
      <c r="B71" s="113" t="s">
        <v>418</v>
      </c>
      <c r="C71" s="172" t="s">
        <v>277</v>
      </c>
      <c r="D71" s="308" t="s">
        <v>483</v>
      </c>
      <c r="E71" s="167" t="s">
        <v>457</v>
      </c>
      <c r="F71" s="173">
        <v>3</v>
      </c>
      <c r="G71" s="169"/>
      <c r="H71" s="171"/>
    </row>
    <row r="72" spans="1:8" x14ac:dyDescent="0.25">
      <c r="A72" s="105">
        <f t="shared" si="1"/>
        <v>50</v>
      </c>
      <c r="B72" s="113" t="s">
        <v>418</v>
      </c>
      <c r="C72" s="172" t="s">
        <v>286</v>
      </c>
      <c r="D72" s="308" t="s">
        <v>483</v>
      </c>
      <c r="E72" s="167" t="s">
        <v>153</v>
      </c>
      <c r="F72" s="168">
        <v>90</v>
      </c>
      <c r="G72" s="169"/>
      <c r="H72" s="171"/>
    </row>
    <row r="73" spans="1:8" x14ac:dyDescent="0.25">
      <c r="A73" s="105">
        <f t="shared" si="1"/>
        <v>51</v>
      </c>
      <c r="B73" s="113" t="s">
        <v>418</v>
      </c>
      <c r="C73" s="172" t="s">
        <v>282</v>
      </c>
      <c r="D73" s="308" t="s">
        <v>483</v>
      </c>
      <c r="E73" s="167" t="s">
        <v>457</v>
      </c>
      <c r="F73" s="173">
        <v>1</v>
      </c>
      <c r="G73" s="169"/>
      <c r="H73" s="171"/>
    </row>
    <row r="74" spans="1:8" x14ac:dyDescent="0.25">
      <c r="A74" s="105"/>
      <c r="B74" s="113"/>
      <c r="C74" s="166" t="s">
        <v>278</v>
      </c>
      <c r="D74" s="451"/>
      <c r="E74" s="167"/>
      <c r="F74" s="173"/>
      <c r="G74" s="169"/>
      <c r="H74" s="171"/>
    </row>
    <row r="75" spans="1:8" x14ac:dyDescent="0.25">
      <c r="A75" s="105">
        <f>1+A73</f>
        <v>52</v>
      </c>
      <c r="B75" s="113" t="s">
        <v>418</v>
      </c>
      <c r="C75" s="172" t="s">
        <v>287</v>
      </c>
      <c r="D75" s="452"/>
      <c r="E75" s="167" t="s">
        <v>457</v>
      </c>
      <c r="F75" s="173">
        <v>1</v>
      </c>
      <c r="G75" s="169"/>
      <c r="H75" s="171"/>
    </row>
    <row r="76" spans="1:8" ht="26.25" x14ac:dyDescent="0.25">
      <c r="A76" s="105">
        <f t="shared" si="1"/>
        <v>53</v>
      </c>
      <c r="B76" s="113" t="s">
        <v>418</v>
      </c>
      <c r="C76" s="172" t="s">
        <v>450</v>
      </c>
      <c r="D76" s="308" t="s">
        <v>483</v>
      </c>
      <c r="E76" s="167" t="s">
        <v>65</v>
      </c>
      <c r="F76" s="168">
        <v>1000</v>
      </c>
      <c r="G76" s="169"/>
      <c r="H76" s="171"/>
    </row>
    <row r="77" spans="1:8" x14ac:dyDescent="0.25">
      <c r="A77" s="105">
        <f t="shared" si="1"/>
        <v>54</v>
      </c>
      <c r="B77" s="113" t="s">
        <v>418</v>
      </c>
      <c r="C77" s="172" t="s">
        <v>451</v>
      </c>
      <c r="D77" s="308" t="s">
        <v>483</v>
      </c>
      <c r="E77" s="167" t="s">
        <v>457</v>
      </c>
      <c r="F77" s="173">
        <v>1</v>
      </c>
      <c r="G77" s="169"/>
      <c r="H77" s="171"/>
    </row>
    <row r="78" spans="1:8" x14ac:dyDescent="0.25">
      <c r="A78" s="105">
        <f t="shared" si="1"/>
        <v>55</v>
      </c>
      <c r="B78" s="113" t="s">
        <v>418</v>
      </c>
      <c r="C78" s="172" t="s">
        <v>452</v>
      </c>
      <c r="D78" s="308" t="s">
        <v>483</v>
      </c>
      <c r="E78" s="167" t="s">
        <v>153</v>
      </c>
      <c r="F78" s="168">
        <v>10</v>
      </c>
      <c r="G78" s="169"/>
      <c r="H78" s="171"/>
    </row>
    <row r="79" spans="1:8" x14ac:dyDescent="0.25">
      <c r="A79" s="105">
        <f t="shared" si="1"/>
        <v>56</v>
      </c>
      <c r="B79" s="113" t="s">
        <v>418</v>
      </c>
      <c r="C79" s="172" t="s">
        <v>453</v>
      </c>
      <c r="D79" s="308" t="s">
        <v>483</v>
      </c>
      <c r="E79" s="167" t="s">
        <v>457</v>
      </c>
      <c r="F79" s="173">
        <v>1</v>
      </c>
      <c r="G79" s="169"/>
      <c r="H79" s="171"/>
    </row>
    <row r="80" spans="1:8" x14ac:dyDescent="0.25">
      <c r="A80" s="105">
        <f t="shared" si="1"/>
        <v>57</v>
      </c>
      <c r="B80" s="113" t="s">
        <v>418</v>
      </c>
      <c r="C80" s="172" t="s">
        <v>279</v>
      </c>
      <c r="D80" s="308" t="s">
        <v>483</v>
      </c>
      <c r="E80" s="167" t="s">
        <v>153</v>
      </c>
      <c r="F80" s="168">
        <v>50</v>
      </c>
      <c r="G80" s="169"/>
      <c r="H80" s="171"/>
    </row>
    <row r="81" spans="1:8" x14ac:dyDescent="0.25">
      <c r="A81" s="105">
        <f t="shared" si="1"/>
        <v>58</v>
      </c>
      <c r="B81" s="113" t="s">
        <v>418</v>
      </c>
      <c r="C81" s="172" t="s">
        <v>288</v>
      </c>
      <c r="D81" s="308" t="s">
        <v>483</v>
      </c>
      <c r="E81" s="167" t="s">
        <v>457</v>
      </c>
      <c r="F81" s="173">
        <v>1</v>
      </c>
      <c r="G81" s="169"/>
      <c r="H81" s="171"/>
    </row>
    <row r="82" spans="1:8" x14ac:dyDescent="0.25">
      <c r="A82" s="105">
        <f t="shared" si="1"/>
        <v>59</v>
      </c>
      <c r="B82" s="113" t="s">
        <v>418</v>
      </c>
      <c r="C82" s="172" t="s">
        <v>189</v>
      </c>
      <c r="D82" s="308" t="s">
        <v>483</v>
      </c>
      <c r="E82" s="167" t="s">
        <v>457</v>
      </c>
      <c r="F82" s="173">
        <v>1</v>
      </c>
      <c r="G82" s="169"/>
      <c r="H82" s="171"/>
    </row>
    <row r="83" spans="1:8" x14ac:dyDescent="0.25">
      <c r="A83" s="105">
        <f t="shared" si="1"/>
        <v>60</v>
      </c>
      <c r="B83" s="113" t="s">
        <v>418</v>
      </c>
      <c r="C83" s="172" t="s">
        <v>454</v>
      </c>
      <c r="D83" s="308" t="s">
        <v>483</v>
      </c>
      <c r="E83" s="167" t="s">
        <v>457</v>
      </c>
      <c r="F83" s="173">
        <v>1</v>
      </c>
      <c r="G83" s="169"/>
      <c r="H83" s="171"/>
    </row>
    <row r="84" spans="1:8" x14ac:dyDescent="0.25">
      <c r="A84" s="105">
        <f t="shared" si="1"/>
        <v>61</v>
      </c>
      <c r="B84" s="113" t="s">
        <v>418</v>
      </c>
      <c r="C84" s="172" t="s">
        <v>280</v>
      </c>
      <c r="D84" s="308"/>
      <c r="E84" s="167" t="s">
        <v>457</v>
      </c>
      <c r="F84" s="173">
        <v>1</v>
      </c>
      <c r="G84" s="169"/>
      <c r="H84" s="171"/>
    </row>
    <row r="85" spans="1:8" ht="15.75" thickBot="1" x14ac:dyDescent="0.3">
      <c r="A85" s="141"/>
      <c r="B85" s="175"/>
      <c r="C85" s="176"/>
      <c r="D85" s="176"/>
      <c r="E85" s="177"/>
      <c r="F85" s="178"/>
      <c r="G85" s="146"/>
      <c r="H85" s="146"/>
    </row>
    <row r="86" spans="1:8" ht="15.75" thickTop="1" x14ac:dyDescent="0.25">
      <c r="A86" s="147"/>
      <c r="B86" s="147"/>
      <c r="C86" s="148"/>
      <c r="D86" s="148"/>
      <c r="E86" s="149"/>
      <c r="F86" s="150"/>
      <c r="G86" s="151"/>
      <c r="H86" s="151"/>
    </row>
    <row r="87" spans="1:8" x14ac:dyDescent="0.25">
      <c r="A87" s="595" t="s">
        <v>479</v>
      </c>
      <c r="B87" s="593"/>
      <c r="C87" s="593"/>
      <c r="D87" s="593"/>
      <c r="E87" s="593"/>
      <c r="F87" s="593"/>
      <c r="G87" s="593"/>
      <c r="H87" s="152">
        <f>SUM(H18:H86)</f>
        <v>0</v>
      </c>
    </row>
    <row r="88" spans="1:8" outlineLevel="1" x14ac:dyDescent="0.25">
      <c r="A88" s="89"/>
      <c r="B88" s="89"/>
      <c r="C88" s="164"/>
      <c r="D88" s="164"/>
      <c r="E88" s="89"/>
      <c r="F88" s="90"/>
      <c r="G88" s="89"/>
      <c r="H88" s="89"/>
    </row>
    <row r="89" spans="1:8" outlineLevel="1" x14ac:dyDescent="0.25">
      <c r="E89" s="89"/>
      <c r="F89" s="90"/>
      <c r="H89" s="155"/>
    </row>
    <row r="90" spans="1:8" outlineLevel="1" x14ac:dyDescent="0.25">
      <c r="A90" s="88" t="str">
        <f>"Sastādīja: "&amp;KOPS2!$B$59</f>
        <v>Sastādīja: _________________ Olga  Jasāne /29.09.2017./</v>
      </c>
      <c r="E90" s="162"/>
      <c r="F90" s="159"/>
    </row>
    <row r="91" spans="1:8" outlineLevel="1" x14ac:dyDescent="0.25">
      <c r="B91" s="580" t="s">
        <v>13</v>
      </c>
      <c r="C91" s="580"/>
      <c r="D91" s="416"/>
      <c r="E91" s="161"/>
      <c r="F91" s="161"/>
      <c r="H91" s="181"/>
    </row>
    <row r="92" spans="1:8" outlineLevel="1" x14ac:dyDescent="0.25">
      <c r="A92" s="89"/>
      <c r="B92" s="162"/>
      <c r="C92" s="182"/>
      <c r="D92" s="182"/>
      <c r="E92" s="89"/>
      <c r="F92" s="88"/>
      <c r="H92" s="181"/>
    </row>
    <row r="93" spans="1:8" x14ac:dyDescent="0.25">
      <c r="A93" s="157" t="str">
        <f>"Pārbaudīja: "&amp;KOPS2!$F$59</f>
        <v>Pārbaudīja: _________________ Aleksejs Providenko /29.09.2017./</v>
      </c>
      <c r="B93" s="158"/>
      <c r="C93" s="159"/>
      <c r="D93" s="159"/>
      <c r="E93" s="159"/>
      <c r="F93" s="159"/>
      <c r="H93" s="89"/>
    </row>
    <row r="94" spans="1:8" x14ac:dyDescent="0.25">
      <c r="A94" s="89"/>
      <c r="B94" s="160" t="s">
        <v>13</v>
      </c>
      <c r="C94" s="161"/>
      <c r="D94" s="416"/>
      <c r="E94" s="161"/>
      <c r="F94" s="161"/>
      <c r="H94" s="89"/>
    </row>
    <row r="95" spans="1:8" x14ac:dyDescent="0.25">
      <c r="A95" s="89" t="str">
        <f>"Sertifikāta Nr.: "&amp;KOPS2!$F$61</f>
        <v>Sertifikāta Nr.: 5-00770</v>
      </c>
      <c r="B95" s="90"/>
      <c r="C95" s="88"/>
      <c r="D95" s="88"/>
      <c r="E95" s="89"/>
      <c r="F95" s="88"/>
      <c r="H95" s="89"/>
    </row>
    <row r="96" spans="1:8" x14ac:dyDescent="0.25">
      <c r="A96" s="89"/>
      <c r="B96" s="89"/>
      <c r="C96" s="164"/>
      <c r="D96" s="164"/>
      <c r="E96" s="89"/>
      <c r="F96" s="90"/>
      <c r="G96" s="89"/>
      <c r="H96" s="89"/>
    </row>
    <row r="97" spans="1:8" x14ac:dyDescent="0.25">
      <c r="A97" s="89"/>
      <c r="B97" s="89"/>
      <c r="C97" s="164"/>
      <c r="D97" s="164"/>
      <c r="E97" s="89"/>
      <c r="F97" s="90"/>
      <c r="G97" s="89"/>
      <c r="H97" s="89"/>
    </row>
    <row r="98" spans="1:8" x14ac:dyDescent="0.25">
      <c r="A98" s="89"/>
      <c r="B98" s="89"/>
      <c r="C98" s="164"/>
      <c r="D98" s="164"/>
      <c r="E98" s="89"/>
      <c r="F98" s="90"/>
      <c r="G98" s="89"/>
      <c r="H98" s="89"/>
    </row>
    <row r="99" spans="1:8" x14ac:dyDescent="0.25">
      <c r="A99" s="89"/>
      <c r="B99" s="89"/>
      <c r="C99" s="164"/>
      <c r="D99" s="164"/>
      <c r="E99" s="89"/>
      <c r="F99" s="90"/>
      <c r="G99" s="89"/>
      <c r="H99" s="89"/>
    </row>
    <row r="100" spans="1:8" x14ac:dyDescent="0.25">
      <c r="A100" s="89"/>
      <c r="B100" s="89"/>
      <c r="C100" s="164"/>
      <c r="D100" s="164"/>
      <c r="E100" s="89"/>
      <c r="F100" s="90"/>
      <c r="G100" s="89"/>
      <c r="H100" s="89"/>
    </row>
    <row r="101" spans="1:8" x14ac:dyDescent="0.25">
      <c r="A101" s="89"/>
      <c r="B101" s="89"/>
      <c r="C101" s="164"/>
      <c r="D101" s="164"/>
      <c r="E101" s="89"/>
      <c r="F101" s="90"/>
      <c r="G101" s="89"/>
      <c r="H101" s="89"/>
    </row>
    <row r="102" spans="1:8" x14ac:dyDescent="0.25">
      <c r="A102" s="89"/>
      <c r="B102" s="89"/>
      <c r="C102" s="164"/>
      <c r="D102" s="164"/>
      <c r="E102" s="89"/>
      <c r="F102" s="90"/>
      <c r="G102" s="89"/>
      <c r="H102" s="89"/>
    </row>
    <row r="103" spans="1:8" x14ac:dyDescent="0.25">
      <c r="A103" s="89"/>
      <c r="B103" s="89"/>
      <c r="C103" s="164"/>
      <c r="D103" s="164"/>
      <c r="E103" s="89"/>
      <c r="F103" s="90"/>
      <c r="G103" s="89"/>
      <c r="H103" s="89"/>
    </row>
    <row r="104" spans="1:8" x14ac:dyDescent="0.25">
      <c r="A104" s="89"/>
      <c r="B104" s="89"/>
      <c r="C104" s="164"/>
      <c r="D104" s="164"/>
      <c r="E104" s="89"/>
      <c r="F104" s="90"/>
      <c r="G104" s="89"/>
      <c r="H104" s="89"/>
    </row>
    <row r="105" spans="1:8" x14ac:dyDescent="0.25">
      <c r="A105" s="89"/>
      <c r="B105" s="89"/>
      <c r="C105" s="164"/>
      <c r="D105" s="164"/>
      <c r="E105" s="89"/>
      <c r="F105" s="90"/>
      <c r="G105" s="89"/>
      <c r="H105" s="89"/>
    </row>
    <row r="106" spans="1:8" x14ac:dyDescent="0.25">
      <c r="A106" s="89"/>
      <c r="B106" s="89"/>
      <c r="C106" s="164"/>
      <c r="D106" s="164"/>
      <c r="E106" s="89"/>
      <c r="F106" s="90"/>
      <c r="G106" s="89"/>
      <c r="H106" s="89"/>
    </row>
    <row r="107" spans="1:8" x14ac:dyDescent="0.25">
      <c r="A107" s="89"/>
      <c r="B107" s="89"/>
      <c r="C107" s="164"/>
      <c r="D107" s="164"/>
      <c r="E107" s="89"/>
      <c r="F107" s="90"/>
      <c r="G107" s="89"/>
      <c r="H107" s="89"/>
    </row>
    <row r="108" spans="1:8" x14ac:dyDescent="0.25">
      <c r="A108" s="89"/>
      <c r="B108" s="89"/>
      <c r="C108" s="164"/>
      <c r="D108" s="164"/>
      <c r="E108" s="89"/>
      <c r="F108" s="90"/>
      <c r="G108" s="89"/>
      <c r="H108" s="89"/>
    </row>
    <row r="109" spans="1:8" x14ac:dyDescent="0.25">
      <c r="A109" s="89"/>
      <c r="B109" s="89"/>
      <c r="C109" s="164"/>
      <c r="D109" s="164"/>
      <c r="E109" s="89"/>
      <c r="F109" s="90"/>
      <c r="G109" s="89"/>
      <c r="H109" s="89"/>
    </row>
    <row r="110" spans="1:8" x14ac:dyDescent="0.25">
      <c r="A110" s="89"/>
      <c r="B110" s="89"/>
      <c r="C110" s="164"/>
      <c r="D110" s="164"/>
      <c r="E110" s="89"/>
      <c r="F110" s="90"/>
      <c r="G110" s="89"/>
      <c r="H110" s="89"/>
    </row>
    <row r="111" spans="1:8" x14ac:dyDescent="0.25">
      <c r="A111" s="89"/>
      <c r="B111" s="89"/>
      <c r="C111" s="164"/>
      <c r="D111" s="164"/>
      <c r="E111" s="89"/>
      <c r="F111" s="90"/>
      <c r="G111" s="89"/>
      <c r="H111" s="89"/>
    </row>
    <row r="112" spans="1:8" x14ac:dyDescent="0.25">
      <c r="A112" s="89"/>
      <c r="B112" s="89"/>
      <c r="C112" s="164"/>
      <c r="D112" s="164"/>
      <c r="E112" s="89"/>
      <c r="F112" s="90"/>
      <c r="G112" s="89"/>
      <c r="H112" s="89"/>
    </row>
    <row r="113" spans="1:8" x14ac:dyDescent="0.25">
      <c r="A113" s="89"/>
      <c r="B113" s="89"/>
      <c r="C113" s="164"/>
      <c r="D113" s="164"/>
      <c r="E113" s="89"/>
      <c r="F113" s="90"/>
      <c r="G113" s="89"/>
      <c r="H113" s="89"/>
    </row>
    <row r="114" spans="1:8" x14ac:dyDescent="0.25">
      <c r="A114" s="89"/>
      <c r="B114" s="89"/>
      <c r="C114" s="164"/>
      <c r="D114" s="164"/>
      <c r="E114" s="89"/>
      <c r="F114" s="90"/>
      <c r="G114" s="89"/>
      <c r="H114" s="89"/>
    </row>
    <row r="115" spans="1:8" x14ac:dyDescent="0.25">
      <c r="A115" s="89"/>
      <c r="B115" s="89"/>
      <c r="C115" s="164"/>
      <c r="D115" s="164"/>
      <c r="E115" s="89"/>
      <c r="F115" s="90"/>
      <c r="G115" s="89"/>
      <c r="H115" s="89"/>
    </row>
    <row r="116" spans="1:8" x14ac:dyDescent="0.25">
      <c r="A116" s="89"/>
      <c r="B116" s="89"/>
      <c r="C116" s="164"/>
      <c r="D116" s="164"/>
      <c r="E116" s="89"/>
      <c r="F116" s="90"/>
      <c r="G116" s="89"/>
      <c r="H116" s="89"/>
    </row>
    <row r="117" spans="1:8" x14ac:dyDescent="0.25">
      <c r="A117" s="89"/>
      <c r="B117" s="89"/>
      <c r="C117" s="164"/>
      <c r="D117" s="164"/>
      <c r="E117" s="89"/>
      <c r="F117" s="90"/>
      <c r="G117" s="89"/>
      <c r="H117" s="89"/>
    </row>
    <row r="118" spans="1:8" x14ac:dyDescent="0.25">
      <c r="A118" s="89"/>
      <c r="B118" s="89"/>
      <c r="C118" s="164"/>
      <c r="D118" s="164"/>
      <c r="E118" s="89"/>
      <c r="F118" s="90"/>
      <c r="G118" s="89"/>
      <c r="H118" s="89"/>
    </row>
    <row r="119" spans="1:8" x14ac:dyDescent="0.25">
      <c r="A119" s="89"/>
      <c r="B119" s="89"/>
      <c r="C119" s="164"/>
      <c r="D119" s="164"/>
      <c r="E119" s="89"/>
      <c r="F119" s="90"/>
      <c r="G119" s="89"/>
      <c r="H119" s="89"/>
    </row>
    <row r="120" spans="1:8" x14ac:dyDescent="0.25">
      <c r="A120" s="89"/>
      <c r="B120" s="89"/>
      <c r="C120" s="164"/>
      <c r="D120" s="164"/>
      <c r="E120" s="89"/>
      <c r="F120" s="90"/>
      <c r="G120" s="89"/>
      <c r="H120" s="89"/>
    </row>
    <row r="121" spans="1:8" x14ac:dyDescent="0.25">
      <c r="A121" s="89"/>
      <c r="B121" s="89"/>
      <c r="C121" s="164"/>
      <c r="D121" s="164"/>
      <c r="E121" s="89"/>
      <c r="F121" s="90"/>
      <c r="G121" s="89"/>
      <c r="H121" s="89"/>
    </row>
    <row r="122" spans="1:8" x14ac:dyDescent="0.25">
      <c r="A122" s="89"/>
      <c r="B122" s="89"/>
      <c r="C122" s="164"/>
      <c r="D122" s="164"/>
      <c r="E122" s="89"/>
      <c r="F122" s="90"/>
      <c r="G122" s="89"/>
      <c r="H122" s="89"/>
    </row>
    <row r="123" spans="1:8" x14ac:dyDescent="0.25">
      <c r="A123" s="89"/>
      <c r="B123" s="89"/>
      <c r="C123" s="164"/>
      <c r="D123" s="164"/>
      <c r="E123" s="89"/>
      <c r="F123" s="90"/>
      <c r="G123" s="89"/>
      <c r="H123" s="89"/>
    </row>
    <row r="124" spans="1:8" x14ac:dyDescent="0.25">
      <c r="A124" s="89"/>
      <c r="B124" s="89"/>
      <c r="C124" s="164"/>
      <c r="D124" s="164"/>
      <c r="E124" s="89"/>
      <c r="F124" s="90"/>
      <c r="G124" s="89"/>
      <c r="H124" s="89"/>
    </row>
    <row r="125" spans="1:8" x14ac:dyDescent="0.25">
      <c r="A125" s="89"/>
      <c r="B125" s="89"/>
      <c r="C125" s="164"/>
      <c r="D125" s="164"/>
      <c r="E125" s="89"/>
      <c r="F125" s="90"/>
      <c r="G125" s="89"/>
      <c r="H125" s="89"/>
    </row>
    <row r="126" spans="1:8" x14ac:dyDescent="0.25">
      <c r="A126" s="89"/>
      <c r="B126" s="89"/>
      <c r="C126" s="164"/>
      <c r="D126" s="164"/>
      <c r="E126" s="89"/>
      <c r="F126" s="90"/>
      <c r="G126" s="89"/>
      <c r="H126" s="89"/>
    </row>
    <row r="127" spans="1:8" x14ac:dyDescent="0.25">
      <c r="A127" s="89"/>
      <c r="B127" s="89"/>
      <c r="C127" s="164"/>
      <c r="D127" s="164"/>
      <c r="E127" s="89"/>
      <c r="F127" s="90"/>
      <c r="G127" s="89"/>
      <c r="H127" s="89"/>
    </row>
    <row r="128" spans="1:8" x14ac:dyDescent="0.25">
      <c r="A128" s="89"/>
      <c r="B128" s="89"/>
      <c r="C128" s="164"/>
      <c r="D128" s="164"/>
      <c r="E128" s="89"/>
      <c r="F128" s="90"/>
      <c r="G128" s="89"/>
      <c r="H128" s="89"/>
    </row>
    <row r="129" spans="1:8" x14ac:dyDescent="0.25">
      <c r="A129" s="89"/>
      <c r="B129" s="89"/>
      <c r="C129" s="164"/>
      <c r="D129" s="164"/>
      <c r="E129" s="89"/>
      <c r="F129" s="90"/>
      <c r="G129" s="89"/>
      <c r="H129" s="89"/>
    </row>
    <row r="130" spans="1:8" x14ac:dyDescent="0.25">
      <c r="A130" s="89"/>
      <c r="B130" s="89"/>
      <c r="C130" s="164"/>
      <c r="D130" s="164"/>
      <c r="E130" s="89"/>
      <c r="F130" s="90"/>
      <c r="G130" s="89"/>
      <c r="H130" s="89"/>
    </row>
    <row r="131" spans="1:8" x14ac:dyDescent="0.25">
      <c r="A131" s="89"/>
      <c r="B131" s="89"/>
      <c r="C131" s="164"/>
      <c r="D131" s="164"/>
      <c r="E131" s="89"/>
      <c r="F131" s="90"/>
      <c r="G131" s="89"/>
      <c r="H131" s="89"/>
    </row>
    <row r="132" spans="1:8" x14ac:dyDescent="0.25">
      <c r="A132" s="89"/>
      <c r="B132" s="89"/>
      <c r="C132" s="164"/>
      <c r="D132" s="164"/>
      <c r="E132" s="89"/>
      <c r="F132" s="90"/>
      <c r="G132" s="89"/>
      <c r="H132" s="89"/>
    </row>
    <row r="133" spans="1:8" x14ac:dyDescent="0.25">
      <c r="A133" s="89"/>
      <c r="B133" s="89"/>
      <c r="C133" s="164"/>
      <c r="D133" s="164"/>
      <c r="E133" s="89"/>
      <c r="F133" s="90"/>
      <c r="G133" s="89"/>
      <c r="H133" s="89"/>
    </row>
    <row r="134" spans="1:8" x14ac:dyDescent="0.25">
      <c r="A134" s="89"/>
      <c r="B134" s="89"/>
      <c r="C134" s="164"/>
      <c r="D134" s="164"/>
      <c r="E134" s="89"/>
      <c r="F134" s="90"/>
      <c r="G134" s="89"/>
      <c r="H134" s="89"/>
    </row>
    <row r="135" spans="1:8" x14ac:dyDescent="0.25">
      <c r="A135" s="89"/>
      <c r="B135" s="89"/>
      <c r="C135" s="164"/>
      <c r="D135" s="164"/>
      <c r="E135" s="89"/>
      <c r="F135" s="90"/>
      <c r="G135" s="89"/>
      <c r="H135" s="89"/>
    </row>
    <row r="136" spans="1:8" x14ac:dyDescent="0.25">
      <c r="A136" s="89"/>
      <c r="B136" s="89"/>
      <c r="C136" s="164"/>
      <c r="D136" s="164"/>
      <c r="E136" s="89"/>
      <c r="F136" s="90"/>
      <c r="G136" s="89"/>
      <c r="H136" s="89"/>
    </row>
    <row r="137" spans="1:8" x14ac:dyDescent="0.25">
      <c r="A137" s="89"/>
      <c r="B137" s="89"/>
      <c r="C137" s="164"/>
      <c r="D137" s="164"/>
      <c r="E137" s="89"/>
      <c r="F137" s="90"/>
      <c r="G137" s="89"/>
      <c r="H137" s="89"/>
    </row>
    <row r="138" spans="1:8" x14ac:dyDescent="0.25">
      <c r="A138" s="89"/>
      <c r="B138" s="89"/>
      <c r="C138" s="164"/>
      <c r="D138" s="164"/>
      <c r="E138" s="89"/>
      <c r="F138" s="90"/>
      <c r="G138" s="89"/>
      <c r="H138" s="89"/>
    </row>
    <row r="139" spans="1:8" x14ac:dyDescent="0.25">
      <c r="A139" s="89"/>
      <c r="B139" s="89"/>
      <c r="C139" s="164"/>
      <c r="D139" s="164"/>
      <c r="E139" s="89"/>
      <c r="F139" s="90"/>
      <c r="G139" s="89"/>
      <c r="H139" s="89"/>
    </row>
    <row r="140" spans="1:8" x14ac:dyDescent="0.25">
      <c r="A140" s="89"/>
      <c r="B140" s="89"/>
      <c r="C140" s="164"/>
      <c r="D140" s="164"/>
      <c r="E140" s="89"/>
      <c r="F140" s="90"/>
      <c r="G140" s="89"/>
      <c r="H140" s="89"/>
    </row>
    <row r="141" spans="1:8" x14ac:dyDescent="0.25">
      <c r="A141" s="89"/>
      <c r="B141" s="89"/>
      <c r="C141" s="164"/>
      <c r="D141" s="164"/>
      <c r="E141" s="89"/>
      <c r="F141" s="90"/>
      <c r="G141" s="89"/>
      <c r="H141" s="89"/>
    </row>
    <row r="142" spans="1:8" x14ac:dyDescent="0.25">
      <c r="A142" s="89"/>
      <c r="B142" s="89"/>
      <c r="C142" s="164"/>
      <c r="D142" s="164"/>
      <c r="E142" s="89"/>
      <c r="F142" s="90"/>
      <c r="G142" s="89"/>
      <c r="H142" s="89"/>
    </row>
    <row r="143" spans="1:8" x14ac:dyDescent="0.25">
      <c r="A143" s="89"/>
      <c r="B143" s="89"/>
      <c r="C143" s="164"/>
      <c r="D143" s="164"/>
      <c r="E143" s="89"/>
      <c r="F143" s="90"/>
      <c r="G143" s="89"/>
      <c r="H143" s="89"/>
    </row>
    <row r="144" spans="1:8" x14ac:dyDescent="0.25">
      <c r="A144" s="89"/>
      <c r="B144" s="89"/>
      <c r="C144" s="164"/>
      <c r="D144" s="164"/>
      <c r="E144" s="89"/>
      <c r="F144" s="90"/>
      <c r="G144" s="89"/>
      <c r="H144" s="89"/>
    </row>
    <row r="145" spans="1:8" x14ac:dyDescent="0.25">
      <c r="A145" s="89"/>
      <c r="B145" s="89"/>
      <c r="C145" s="164"/>
      <c r="D145" s="164"/>
      <c r="E145" s="89"/>
      <c r="F145" s="90"/>
      <c r="G145" s="89"/>
      <c r="H145" s="89"/>
    </row>
    <row r="146" spans="1:8" x14ac:dyDescent="0.25">
      <c r="A146" s="89"/>
      <c r="B146" s="89"/>
      <c r="C146" s="164"/>
      <c r="D146" s="164"/>
      <c r="E146" s="89"/>
      <c r="F146" s="90"/>
      <c r="G146" s="89"/>
      <c r="H146" s="89"/>
    </row>
    <row r="147" spans="1:8" x14ac:dyDescent="0.25">
      <c r="A147" s="89"/>
      <c r="B147" s="89"/>
      <c r="C147" s="164"/>
      <c r="D147" s="164"/>
      <c r="E147" s="89"/>
      <c r="F147" s="90"/>
      <c r="G147" s="89"/>
      <c r="H147" s="89"/>
    </row>
    <row r="148" spans="1:8" x14ac:dyDescent="0.25">
      <c r="A148" s="89"/>
      <c r="B148" s="89"/>
      <c r="C148" s="164"/>
      <c r="D148" s="164"/>
      <c r="E148" s="89"/>
      <c r="F148" s="90"/>
      <c r="G148" s="89"/>
      <c r="H148" s="89"/>
    </row>
    <row r="149" spans="1:8" x14ac:dyDescent="0.25">
      <c r="A149" s="89"/>
      <c r="B149" s="89"/>
      <c r="C149" s="164"/>
      <c r="D149" s="164"/>
      <c r="E149" s="89"/>
      <c r="F149" s="90"/>
      <c r="G149" s="89"/>
      <c r="H149" s="89"/>
    </row>
    <row r="150" spans="1:8" x14ac:dyDescent="0.25">
      <c r="A150" s="89"/>
      <c r="B150" s="89"/>
      <c r="C150" s="164"/>
      <c r="D150" s="164"/>
      <c r="E150" s="89"/>
      <c r="F150" s="90"/>
      <c r="G150" s="89"/>
      <c r="H150" s="89"/>
    </row>
    <row r="151" spans="1:8" x14ac:dyDescent="0.25">
      <c r="A151" s="89"/>
      <c r="B151" s="89"/>
      <c r="C151" s="164"/>
      <c r="D151" s="164"/>
      <c r="E151" s="89"/>
      <c r="F151" s="90"/>
      <c r="G151" s="89"/>
      <c r="H151" s="89"/>
    </row>
    <row r="152" spans="1:8" x14ac:dyDescent="0.25">
      <c r="A152" s="89"/>
      <c r="B152" s="89"/>
      <c r="C152" s="164"/>
      <c r="D152" s="164"/>
      <c r="E152" s="89"/>
      <c r="F152" s="90"/>
      <c r="G152" s="89"/>
      <c r="H152" s="89"/>
    </row>
    <row r="153" spans="1:8" x14ac:dyDescent="0.25">
      <c r="A153" s="89"/>
      <c r="B153" s="89"/>
      <c r="C153" s="164"/>
      <c r="D153" s="164"/>
      <c r="E153" s="89"/>
      <c r="F153" s="90"/>
      <c r="G153" s="89"/>
      <c r="H153" s="89"/>
    </row>
    <row r="154" spans="1:8" x14ac:dyDescent="0.25">
      <c r="A154" s="89"/>
      <c r="B154" s="89"/>
      <c r="C154" s="164"/>
      <c r="D154" s="164"/>
      <c r="E154" s="89"/>
      <c r="F154" s="90"/>
      <c r="G154" s="89"/>
      <c r="H154" s="89"/>
    </row>
    <row r="155" spans="1:8" x14ac:dyDescent="0.25">
      <c r="A155" s="89"/>
      <c r="B155" s="89"/>
      <c r="C155" s="164"/>
      <c r="D155" s="164"/>
      <c r="E155" s="89"/>
      <c r="F155" s="90"/>
      <c r="G155" s="89"/>
      <c r="H155" s="89"/>
    </row>
    <row r="156" spans="1:8" x14ac:dyDescent="0.25">
      <c r="A156" s="89"/>
      <c r="B156" s="89"/>
      <c r="C156" s="164"/>
      <c r="D156" s="164"/>
      <c r="E156" s="89"/>
      <c r="F156" s="90"/>
      <c r="G156" s="89"/>
      <c r="H156" s="89"/>
    </row>
    <row r="157" spans="1:8" x14ac:dyDescent="0.25">
      <c r="A157" s="89"/>
      <c r="B157" s="89"/>
      <c r="C157" s="164"/>
      <c r="D157" s="164"/>
      <c r="E157" s="89"/>
      <c r="F157" s="90"/>
      <c r="G157" s="89"/>
      <c r="H157" s="89"/>
    </row>
    <row r="158" spans="1:8" x14ac:dyDescent="0.25">
      <c r="A158" s="89"/>
      <c r="B158" s="89"/>
      <c r="C158" s="164"/>
      <c r="D158" s="164"/>
      <c r="E158" s="89"/>
      <c r="F158" s="90"/>
      <c r="G158" s="89"/>
      <c r="H158" s="89"/>
    </row>
    <row r="159" spans="1:8" x14ac:dyDescent="0.25">
      <c r="A159" s="89"/>
      <c r="B159" s="89"/>
      <c r="C159" s="164"/>
      <c r="D159" s="164"/>
      <c r="E159" s="89"/>
      <c r="F159" s="90"/>
      <c r="G159" s="89"/>
      <c r="H159" s="89"/>
    </row>
    <row r="160" spans="1:8" x14ac:dyDescent="0.25">
      <c r="A160" s="89"/>
      <c r="B160" s="89"/>
      <c r="C160" s="164"/>
      <c r="D160" s="164"/>
      <c r="E160" s="89"/>
      <c r="F160" s="90"/>
      <c r="G160" s="89"/>
      <c r="H160" s="89"/>
    </row>
    <row r="161" spans="1:8" x14ac:dyDescent="0.25">
      <c r="A161" s="89"/>
      <c r="B161" s="89"/>
      <c r="C161" s="164"/>
      <c r="D161" s="164"/>
      <c r="E161" s="89"/>
      <c r="F161" s="90"/>
      <c r="G161" s="89"/>
      <c r="H161" s="89"/>
    </row>
    <row r="162" spans="1:8" x14ac:dyDescent="0.25">
      <c r="A162" s="89"/>
      <c r="B162" s="89"/>
      <c r="C162" s="164"/>
      <c r="D162" s="164"/>
      <c r="E162" s="89"/>
      <c r="F162" s="90"/>
      <c r="G162" s="89"/>
      <c r="H162" s="89"/>
    </row>
    <row r="163" spans="1:8" x14ac:dyDescent="0.25">
      <c r="A163" s="89"/>
      <c r="B163" s="89"/>
      <c r="C163" s="164"/>
      <c r="D163" s="164"/>
      <c r="E163" s="89"/>
      <c r="F163" s="90"/>
      <c r="G163" s="89"/>
      <c r="H163" s="89"/>
    </row>
    <row r="164" spans="1:8" x14ac:dyDescent="0.25">
      <c r="A164" s="89"/>
      <c r="B164" s="89"/>
      <c r="C164" s="164"/>
      <c r="D164" s="164"/>
      <c r="E164" s="89"/>
      <c r="F164" s="90"/>
      <c r="G164" s="89"/>
      <c r="H164" s="89"/>
    </row>
    <row r="165" spans="1:8" x14ac:dyDescent="0.25">
      <c r="A165" s="89"/>
      <c r="B165" s="89"/>
      <c r="C165" s="164"/>
      <c r="D165" s="164"/>
      <c r="E165" s="89"/>
      <c r="F165" s="90"/>
      <c r="G165" s="89"/>
      <c r="H165" s="89"/>
    </row>
    <row r="166" spans="1:8" x14ac:dyDescent="0.25">
      <c r="A166" s="89"/>
      <c r="B166" s="89"/>
      <c r="C166" s="164"/>
      <c r="D166" s="164"/>
      <c r="E166" s="89"/>
      <c r="F166" s="90"/>
      <c r="G166" s="89"/>
      <c r="H166" s="89"/>
    </row>
    <row r="167" spans="1:8" x14ac:dyDescent="0.25">
      <c r="A167" s="89"/>
      <c r="B167" s="89"/>
      <c r="C167" s="164"/>
      <c r="D167" s="164"/>
      <c r="E167" s="89"/>
      <c r="F167" s="90"/>
      <c r="G167" s="89"/>
      <c r="H167" s="89"/>
    </row>
    <row r="168" spans="1:8" x14ac:dyDescent="0.25">
      <c r="A168" s="89"/>
      <c r="B168" s="89"/>
      <c r="C168" s="164"/>
      <c r="D168" s="164"/>
      <c r="E168" s="89"/>
      <c r="F168" s="90"/>
      <c r="G168" s="89"/>
      <c r="H168" s="89"/>
    </row>
    <row r="169" spans="1:8" x14ac:dyDescent="0.25">
      <c r="A169" s="89"/>
      <c r="B169" s="89"/>
      <c r="C169" s="164"/>
      <c r="D169" s="164"/>
      <c r="E169" s="89"/>
      <c r="F169" s="90"/>
      <c r="G169" s="89"/>
      <c r="H169" s="89"/>
    </row>
    <row r="170" spans="1:8" x14ac:dyDescent="0.25">
      <c r="A170" s="89"/>
      <c r="B170" s="89"/>
      <c r="C170" s="164"/>
      <c r="D170" s="164"/>
      <c r="E170" s="89"/>
      <c r="F170" s="90"/>
      <c r="G170" s="89"/>
      <c r="H170" s="89"/>
    </row>
    <row r="171" spans="1:8" x14ac:dyDescent="0.25">
      <c r="A171" s="89"/>
      <c r="B171" s="89"/>
      <c r="C171" s="164"/>
      <c r="D171" s="164"/>
      <c r="E171" s="89"/>
      <c r="F171" s="90"/>
      <c r="G171" s="89"/>
      <c r="H171" s="89"/>
    </row>
    <row r="172" spans="1:8" x14ac:dyDescent="0.25">
      <c r="A172" s="89"/>
      <c r="B172" s="89"/>
      <c r="C172" s="164"/>
      <c r="D172" s="164"/>
      <c r="E172" s="89"/>
      <c r="F172" s="90"/>
      <c r="G172" s="89"/>
      <c r="H172" s="89"/>
    </row>
    <row r="173" spans="1:8" x14ac:dyDescent="0.25">
      <c r="A173" s="89"/>
      <c r="B173" s="89"/>
      <c r="C173" s="164"/>
      <c r="D173" s="164"/>
      <c r="E173" s="89"/>
      <c r="F173" s="90"/>
      <c r="G173" s="89"/>
      <c r="H173" s="89"/>
    </row>
    <row r="174" spans="1:8" x14ac:dyDescent="0.25">
      <c r="A174" s="89"/>
      <c r="B174" s="89"/>
      <c r="C174" s="164"/>
      <c r="D174" s="164"/>
      <c r="E174" s="89"/>
      <c r="F174" s="90"/>
      <c r="G174" s="89"/>
      <c r="H174" s="89"/>
    </row>
    <row r="175" spans="1:8" x14ac:dyDescent="0.25">
      <c r="A175" s="89"/>
      <c r="B175" s="89"/>
      <c r="C175" s="164"/>
      <c r="D175" s="164"/>
      <c r="E175" s="89"/>
      <c r="F175" s="90"/>
      <c r="G175" s="89"/>
      <c r="H175" s="89"/>
    </row>
    <row r="176" spans="1:8" x14ac:dyDescent="0.25">
      <c r="A176" s="89"/>
      <c r="B176" s="89"/>
      <c r="C176" s="164"/>
      <c r="D176" s="164"/>
      <c r="E176" s="89"/>
      <c r="F176" s="90"/>
      <c r="G176" s="89"/>
      <c r="H176" s="89"/>
    </row>
    <row r="177" spans="1:8" x14ac:dyDescent="0.25">
      <c r="A177" s="89"/>
      <c r="B177" s="89"/>
      <c r="C177" s="164"/>
      <c r="D177" s="164"/>
      <c r="E177" s="89"/>
      <c r="F177" s="90"/>
      <c r="G177" s="89"/>
      <c r="H177" s="89"/>
    </row>
    <row r="178" spans="1:8" x14ac:dyDescent="0.25">
      <c r="A178" s="89"/>
      <c r="B178" s="89"/>
      <c r="C178" s="164"/>
      <c r="D178" s="164"/>
      <c r="E178" s="89"/>
      <c r="F178" s="90"/>
      <c r="G178" s="89"/>
      <c r="H178" s="89"/>
    </row>
    <row r="179" spans="1:8" x14ac:dyDescent="0.25">
      <c r="A179" s="89"/>
      <c r="B179" s="89"/>
      <c r="C179" s="164"/>
      <c r="D179" s="164"/>
      <c r="E179" s="89"/>
      <c r="F179" s="90"/>
      <c r="G179" s="89"/>
      <c r="H179" s="89"/>
    </row>
    <row r="180" spans="1:8" x14ac:dyDescent="0.25">
      <c r="A180" s="89"/>
      <c r="B180" s="89"/>
      <c r="C180" s="164"/>
      <c r="D180" s="164"/>
      <c r="E180" s="89"/>
      <c r="F180" s="90"/>
      <c r="G180" s="89"/>
      <c r="H180" s="89"/>
    </row>
    <row r="181" spans="1:8" x14ac:dyDescent="0.25">
      <c r="A181" s="89"/>
      <c r="B181" s="89"/>
      <c r="C181" s="164"/>
      <c r="D181" s="164"/>
      <c r="E181" s="89"/>
      <c r="F181" s="90"/>
      <c r="G181" s="89"/>
      <c r="H181" s="89"/>
    </row>
    <row r="182" spans="1:8" x14ac:dyDescent="0.25">
      <c r="A182" s="89"/>
      <c r="B182" s="89"/>
      <c r="C182" s="164"/>
      <c r="D182" s="164"/>
      <c r="E182" s="89"/>
      <c r="F182" s="90"/>
      <c r="G182" s="89"/>
      <c r="H182" s="89"/>
    </row>
    <row r="183" spans="1:8" x14ac:dyDescent="0.25">
      <c r="A183" s="89"/>
      <c r="B183" s="89"/>
      <c r="C183" s="164"/>
      <c r="D183" s="164"/>
      <c r="E183" s="89"/>
      <c r="F183" s="90"/>
      <c r="G183" s="89"/>
      <c r="H183" s="89"/>
    </row>
    <row r="184" spans="1:8" x14ac:dyDescent="0.25">
      <c r="A184" s="89"/>
      <c r="B184" s="89"/>
      <c r="C184" s="164"/>
      <c r="D184" s="164"/>
      <c r="E184" s="89"/>
      <c r="F184" s="90"/>
      <c r="G184" s="89"/>
      <c r="H184" s="89"/>
    </row>
    <row r="185" spans="1:8" x14ac:dyDescent="0.25">
      <c r="A185" s="89"/>
      <c r="B185" s="89"/>
      <c r="C185" s="164"/>
      <c r="D185" s="164"/>
      <c r="E185" s="89"/>
      <c r="F185" s="90"/>
      <c r="G185" s="89"/>
      <c r="H185" s="89"/>
    </row>
    <row r="186" spans="1:8" x14ac:dyDescent="0.25">
      <c r="A186" s="89"/>
      <c r="B186" s="89"/>
      <c r="C186" s="164"/>
      <c r="D186" s="164"/>
      <c r="E186" s="89"/>
      <c r="F186" s="90"/>
      <c r="G186" s="89"/>
      <c r="H186" s="89"/>
    </row>
    <row r="187" spans="1:8" x14ac:dyDescent="0.25">
      <c r="A187" s="89"/>
      <c r="B187" s="89"/>
      <c r="C187" s="164"/>
      <c r="D187" s="164"/>
      <c r="E187" s="89"/>
      <c r="F187" s="90"/>
      <c r="G187" s="89"/>
      <c r="H187" s="89"/>
    </row>
    <row r="188" spans="1:8" x14ac:dyDescent="0.25">
      <c r="A188" s="89"/>
      <c r="B188" s="89"/>
      <c r="C188" s="164"/>
      <c r="D188" s="164"/>
      <c r="E188" s="89"/>
      <c r="F188" s="90"/>
      <c r="G188" s="89"/>
      <c r="H188" s="89"/>
    </row>
    <row r="189" spans="1:8" x14ac:dyDescent="0.25">
      <c r="A189" s="89"/>
      <c r="B189" s="89"/>
      <c r="C189" s="164"/>
      <c r="D189" s="164"/>
      <c r="E189" s="89"/>
      <c r="F189" s="90"/>
      <c r="G189" s="89"/>
      <c r="H189" s="89"/>
    </row>
    <row r="190" spans="1:8" x14ac:dyDescent="0.25">
      <c r="A190" s="89"/>
      <c r="B190" s="89"/>
      <c r="C190" s="164"/>
      <c r="D190" s="164"/>
      <c r="E190" s="89"/>
      <c r="F190" s="90"/>
      <c r="G190" s="89"/>
      <c r="H190" s="89"/>
    </row>
    <row r="191" spans="1:8" x14ac:dyDescent="0.25">
      <c r="A191" s="89"/>
      <c r="B191" s="89"/>
      <c r="C191" s="164"/>
      <c r="D191" s="164"/>
      <c r="E191" s="89"/>
      <c r="F191" s="90"/>
      <c r="G191" s="89"/>
      <c r="H191" s="89"/>
    </row>
    <row r="192" spans="1:8" x14ac:dyDescent="0.25">
      <c r="A192" s="89"/>
      <c r="B192" s="89"/>
      <c r="C192" s="164"/>
      <c r="D192" s="164"/>
      <c r="E192" s="89"/>
      <c r="F192" s="90"/>
      <c r="G192" s="89"/>
      <c r="H192" s="89"/>
    </row>
    <row r="193" spans="1:8" x14ac:dyDescent="0.25">
      <c r="A193" s="89"/>
      <c r="B193" s="89"/>
      <c r="C193" s="164"/>
      <c r="D193" s="164"/>
      <c r="E193" s="89"/>
      <c r="F193" s="90"/>
      <c r="G193" s="89"/>
      <c r="H193" s="89"/>
    </row>
    <row r="194" spans="1:8" x14ac:dyDescent="0.25">
      <c r="A194" s="89"/>
      <c r="B194" s="89"/>
      <c r="C194" s="164"/>
      <c r="D194" s="164"/>
      <c r="E194" s="89"/>
      <c r="F194" s="90"/>
      <c r="G194" s="89"/>
      <c r="H194" s="89"/>
    </row>
    <row r="195" spans="1:8" x14ac:dyDescent="0.25">
      <c r="A195" s="89"/>
      <c r="B195" s="89"/>
      <c r="C195" s="164"/>
      <c r="D195" s="164"/>
      <c r="E195" s="89"/>
      <c r="F195" s="90"/>
      <c r="G195" s="89"/>
      <c r="H195" s="89"/>
    </row>
    <row r="196" spans="1:8" x14ac:dyDescent="0.25">
      <c r="A196" s="89"/>
      <c r="B196" s="89"/>
      <c r="C196" s="164"/>
      <c r="D196" s="164"/>
      <c r="E196" s="89"/>
      <c r="F196" s="90"/>
      <c r="G196" s="89"/>
      <c r="H196" s="89"/>
    </row>
    <row r="197" spans="1:8" x14ac:dyDescent="0.25">
      <c r="A197" s="89"/>
      <c r="B197" s="89"/>
      <c r="C197" s="164"/>
      <c r="D197" s="164"/>
      <c r="E197" s="89"/>
      <c r="F197" s="90"/>
      <c r="G197" s="89"/>
      <c r="H197" s="89"/>
    </row>
    <row r="198" spans="1:8" x14ac:dyDescent="0.25">
      <c r="A198" s="89"/>
      <c r="B198" s="89"/>
      <c r="C198" s="164"/>
      <c r="D198" s="164"/>
      <c r="E198" s="89"/>
      <c r="F198" s="90"/>
      <c r="G198" s="89"/>
      <c r="H198" s="89"/>
    </row>
    <row r="199" spans="1:8" x14ac:dyDescent="0.25">
      <c r="A199" s="89"/>
      <c r="B199" s="89"/>
      <c r="C199" s="164"/>
      <c r="D199" s="164"/>
      <c r="E199" s="89"/>
      <c r="F199" s="90"/>
      <c r="G199" s="89"/>
      <c r="H199" s="89"/>
    </row>
    <row r="200" spans="1:8" x14ac:dyDescent="0.25">
      <c r="A200" s="89"/>
      <c r="B200" s="89"/>
      <c r="C200" s="164"/>
      <c r="D200" s="164"/>
      <c r="E200" s="89"/>
      <c r="F200" s="90"/>
      <c r="G200" s="89"/>
      <c r="H200" s="89"/>
    </row>
    <row r="201" spans="1:8" x14ac:dyDescent="0.25">
      <c r="A201" s="89"/>
      <c r="B201" s="89"/>
      <c r="C201" s="164"/>
      <c r="D201" s="164"/>
      <c r="E201" s="89"/>
      <c r="F201" s="90"/>
      <c r="G201" s="89"/>
      <c r="H201" s="89"/>
    </row>
    <row r="202" spans="1:8" x14ac:dyDescent="0.25">
      <c r="A202" s="89"/>
      <c r="B202" s="89"/>
      <c r="C202" s="164"/>
      <c r="D202" s="164"/>
      <c r="E202" s="89"/>
      <c r="F202" s="90"/>
      <c r="G202" s="89"/>
      <c r="H202" s="89"/>
    </row>
    <row r="203" spans="1:8" x14ac:dyDescent="0.25">
      <c r="A203" s="89"/>
      <c r="B203" s="89"/>
      <c r="C203" s="164"/>
      <c r="D203" s="164"/>
      <c r="E203" s="89"/>
      <c r="F203" s="90"/>
      <c r="G203" s="89"/>
      <c r="H203" s="89"/>
    </row>
    <row r="204" spans="1:8" x14ac:dyDescent="0.25">
      <c r="A204" s="89"/>
      <c r="B204" s="89"/>
      <c r="C204" s="164"/>
      <c r="D204" s="164"/>
      <c r="E204" s="89"/>
      <c r="F204" s="90"/>
      <c r="G204" s="89"/>
      <c r="H204" s="89"/>
    </row>
    <row r="205" spans="1:8" x14ac:dyDescent="0.25">
      <c r="A205" s="89"/>
      <c r="B205" s="89"/>
      <c r="C205" s="164"/>
      <c r="D205" s="164"/>
      <c r="E205" s="89"/>
      <c r="F205" s="90"/>
      <c r="G205" s="89"/>
      <c r="H205" s="89"/>
    </row>
    <row r="206" spans="1:8" x14ac:dyDescent="0.25">
      <c r="A206" s="89"/>
      <c r="B206" s="89"/>
      <c r="C206" s="164"/>
      <c r="D206" s="164"/>
      <c r="E206" s="89"/>
      <c r="F206" s="90"/>
      <c r="G206" s="89"/>
      <c r="H206" s="89"/>
    </row>
    <row r="207" spans="1:8" x14ac:dyDescent="0.25">
      <c r="A207" s="89"/>
      <c r="B207" s="89"/>
      <c r="C207" s="164"/>
      <c r="D207" s="164"/>
      <c r="E207" s="89"/>
      <c r="F207" s="90"/>
      <c r="G207" s="89"/>
      <c r="H207" s="89"/>
    </row>
    <row r="208" spans="1:8" x14ac:dyDescent="0.25">
      <c r="A208" s="89"/>
      <c r="B208" s="89"/>
      <c r="C208" s="164"/>
      <c r="D208" s="164"/>
      <c r="E208" s="89"/>
      <c r="F208" s="90"/>
      <c r="G208" s="89"/>
      <c r="H208" s="89"/>
    </row>
    <row r="209" spans="1:8" x14ac:dyDescent="0.25">
      <c r="A209" s="89"/>
      <c r="B209" s="89"/>
      <c r="C209" s="164"/>
      <c r="D209" s="164"/>
      <c r="E209" s="89"/>
      <c r="F209" s="90"/>
      <c r="G209" s="89"/>
      <c r="H209" s="89"/>
    </row>
    <row r="210" spans="1:8" x14ac:dyDescent="0.25">
      <c r="A210" s="89"/>
      <c r="B210" s="89"/>
      <c r="C210" s="164"/>
      <c r="D210" s="164"/>
      <c r="E210" s="89"/>
      <c r="F210" s="90"/>
      <c r="G210" s="89"/>
      <c r="H210" s="89"/>
    </row>
    <row r="211" spans="1:8" x14ac:dyDescent="0.25">
      <c r="A211" s="89"/>
      <c r="B211" s="89"/>
      <c r="C211" s="164"/>
      <c r="D211" s="164"/>
      <c r="E211" s="89"/>
      <c r="F211" s="90"/>
      <c r="G211" s="89"/>
      <c r="H211" s="89"/>
    </row>
    <row r="212" spans="1:8" x14ac:dyDescent="0.25">
      <c r="A212" s="89"/>
      <c r="B212" s="89"/>
      <c r="C212" s="164"/>
      <c r="D212" s="164"/>
      <c r="E212" s="89"/>
      <c r="F212" s="90"/>
      <c r="G212" s="89"/>
      <c r="H212" s="89"/>
    </row>
    <row r="213" spans="1:8" x14ac:dyDescent="0.25">
      <c r="A213" s="89"/>
      <c r="B213" s="89"/>
      <c r="C213" s="164"/>
      <c r="D213" s="164"/>
      <c r="E213" s="89"/>
      <c r="F213" s="90"/>
      <c r="G213" s="89"/>
      <c r="H213" s="89"/>
    </row>
    <row r="214" spans="1:8" x14ac:dyDescent="0.25">
      <c r="A214" s="89"/>
      <c r="B214" s="89"/>
      <c r="C214" s="164"/>
      <c r="D214" s="164"/>
      <c r="E214" s="89"/>
      <c r="F214" s="90"/>
      <c r="G214" s="89"/>
      <c r="H214" s="89"/>
    </row>
    <row r="215" spans="1:8" x14ac:dyDescent="0.25">
      <c r="A215" s="89"/>
      <c r="B215" s="89"/>
      <c r="C215" s="164"/>
      <c r="D215" s="164"/>
      <c r="E215" s="89"/>
      <c r="F215" s="90"/>
      <c r="G215" s="89"/>
      <c r="H215" s="89"/>
    </row>
    <row r="216" spans="1:8" x14ac:dyDescent="0.25">
      <c r="A216" s="89"/>
      <c r="B216" s="89"/>
      <c r="C216" s="164"/>
      <c r="D216" s="164"/>
      <c r="E216" s="89"/>
      <c r="F216" s="90"/>
      <c r="G216" s="89"/>
      <c r="H216" s="89"/>
    </row>
    <row r="217" spans="1:8" x14ac:dyDescent="0.25">
      <c r="A217" s="89"/>
      <c r="B217" s="89"/>
      <c r="C217" s="164"/>
      <c r="D217" s="164"/>
      <c r="E217" s="89"/>
      <c r="F217" s="90"/>
      <c r="G217" s="89"/>
      <c r="H217" s="89"/>
    </row>
    <row r="218" spans="1:8" x14ac:dyDescent="0.25">
      <c r="A218" s="89"/>
      <c r="B218" s="89"/>
      <c r="C218" s="164"/>
      <c r="D218" s="164"/>
      <c r="E218" s="89"/>
      <c r="F218" s="90"/>
      <c r="G218" s="89"/>
      <c r="H218" s="89"/>
    </row>
    <row r="219" spans="1:8" x14ac:dyDescent="0.25">
      <c r="A219" s="89"/>
      <c r="B219" s="89"/>
      <c r="C219" s="164"/>
      <c r="D219" s="164"/>
      <c r="E219" s="89"/>
      <c r="F219" s="90"/>
      <c r="G219" s="89"/>
      <c r="H219" s="89"/>
    </row>
    <row r="220" spans="1:8" x14ac:dyDescent="0.25">
      <c r="A220" s="89"/>
      <c r="B220" s="89"/>
      <c r="C220" s="164"/>
      <c r="D220" s="164"/>
      <c r="E220" s="89"/>
      <c r="F220" s="90"/>
      <c r="G220" s="89"/>
      <c r="H220" s="89"/>
    </row>
    <row r="221" spans="1:8" x14ac:dyDescent="0.25">
      <c r="A221" s="89"/>
      <c r="B221" s="89"/>
      <c r="C221" s="164"/>
      <c r="D221" s="164"/>
      <c r="E221" s="89"/>
      <c r="F221" s="90"/>
      <c r="G221" s="89"/>
      <c r="H221" s="89"/>
    </row>
    <row r="222" spans="1:8" x14ac:dyDescent="0.25">
      <c r="A222" s="89"/>
      <c r="B222" s="89"/>
      <c r="C222" s="164"/>
      <c r="D222" s="164"/>
      <c r="E222" s="89"/>
      <c r="F222" s="90"/>
      <c r="G222" s="89"/>
      <c r="H222" s="89"/>
    </row>
    <row r="223" spans="1:8" x14ac:dyDescent="0.25">
      <c r="A223" s="89"/>
      <c r="B223" s="89"/>
      <c r="C223" s="164"/>
      <c r="D223" s="164"/>
      <c r="E223" s="89"/>
      <c r="F223" s="90"/>
      <c r="G223" s="89"/>
      <c r="H223" s="89"/>
    </row>
    <row r="224" spans="1:8" x14ac:dyDescent="0.25">
      <c r="A224" s="89"/>
      <c r="B224" s="89"/>
      <c r="C224" s="164"/>
      <c r="D224" s="164"/>
      <c r="E224" s="89"/>
      <c r="F224" s="90"/>
      <c r="G224" s="89"/>
      <c r="H224" s="89"/>
    </row>
    <row r="225" spans="1:8" x14ac:dyDescent="0.25">
      <c r="A225" s="89"/>
      <c r="B225" s="89"/>
      <c r="C225" s="164"/>
      <c r="D225" s="164"/>
      <c r="E225" s="89"/>
      <c r="F225" s="90"/>
      <c r="G225" s="89"/>
      <c r="H225" s="89"/>
    </row>
    <row r="226" spans="1:8" x14ac:dyDescent="0.25">
      <c r="A226" s="89"/>
      <c r="B226" s="89"/>
      <c r="C226" s="164"/>
      <c r="D226" s="164"/>
      <c r="E226" s="89"/>
      <c r="F226" s="90"/>
      <c r="G226" s="89"/>
      <c r="H226" s="89"/>
    </row>
    <row r="227" spans="1:8" x14ac:dyDescent="0.25">
      <c r="A227" s="89"/>
      <c r="B227" s="89"/>
      <c r="C227" s="164"/>
      <c r="D227" s="164"/>
      <c r="E227" s="89"/>
      <c r="F227" s="90"/>
      <c r="G227" s="89"/>
      <c r="H227" s="89"/>
    </row>
    <row r="228" spans="1:8" x14ac:dyDescent="0.25">
      <c r="A228" s="89"/>
      <c r="B228" s="89"/>
      <c r="C228" s="164"/>
      <c r="D228" s="164"/>
      <c r="E228" s="89"/>
      <c r="F228" s="90"/>
      <c r="G228" s="89"/>
      <c r="H228" s="89"/>
    </row>
    <row r="229" spans="1:8" x14ac:dyDescent="0.25">
      <c r="A229" s="89"/>
      <c r="B229" s="89"/>
      <c r="C229" s="164"/>
      <c r="D229" s="164"/>
      <c r="E229" s="89"/>
      <c r="F229" s="90"/>
      <c r="G229" s="89"/>
      <c r="H229" s="89"/>
    </row>
    <row r="230" spans="1:8" x14ac:dyDescent="0.25">
      <c r="A230" s="89"/>
      <c r="B230" s="89"/>
      <c r="C230" s="164"/>
      <c r="D230" s="164"/>
      <c r="E230" s="89"/>
      <c r="F230" s="90"/>
      <c r="G230" s="89"/>
      <c r="H230" s="89"/>
    </row>
    <row r="231" spans="1:8" x14ac:dyDescent="0.25">
      <c r="A231" s="89"/>
      <c r="B231" s="89"/>
      <c r="C231" s="164"/>
      <c r="D231" s="164"/>
      <c r="E231" s="89"/>
      <c r="F231" s="90"/>
      <c r="G231" s="89"/>
      <c r="H231" s="89"/>
    </row>
    <row r="232" spans="1:8" x14ac:dyDescent="0.25">
      <c r="A232" s="89"/>
      <c r="B232" s="89"/>
      <c r="C232" s="164"/>
      <c r="D232" s="164"/>
      <c r="E232" s="89"/>
      <c r="F232" s="90"/>
      <c r="G232" s="89"/>
      <c r="H232" s="89"/>
    </row>
    <row r="233" spans="1:8" x14ac:dyDescent="0.25">
      <c r="A233" s="89"/>
      <c r="B233" s="89"/>
      <c r="C233" s="164"/>
      <c r="D233" s="164"/>
      <c r="E233" s="89"/>
      <c r="F233" s="90"/>
      <c r="G233" s="89"/>
      <c r="H233" s="89"/>
    </row>
    <row r="234" spans="1:8" x14ac:dyDescent="0.25">
      <c r="A234" s="89"/>
      <c r="B234" s="89"/>
      <c r="C234" s="164"/>
      <c r="D234" s="164"/>
      <c r="E234" s="89"/>
      <c r="F234" s="90"/>
      <c r="G234" s="89"/>
      <c r="H234" s="89"/>
    </row>
    <row r="235" spans="1:8" x14ac:dyDescent="0.25">
      <c r="A235" s="89"/>
      <c r="B235" s="89"/>
      <c r="C235" s="164"/>
      <c r="D235" s="164"/>
      <c r="E235" s="89"/>
      <c r="F235" s="90"/>
      <c r="G235" s="89"/>
      <c r="H235" s="89"/>
    </row>
    <row r="236" spans="1:8" x14ac:dyDescent="0.25">
      <c r="A236" s="89"/>
      <c r="B236" s="89"/>
      <c r="C236" s="164"/>
      <c r="D236" s="164"/>
      <c r="E236" s="89"/>
      <c r="F236" s="90"/>
      <c r="G236" s="89"/>
      <c r="H236" s="89"/>
    </row>
    <row r="237" spans="1:8" x14ac:dyDescent="0.25">
      <c r="A237" s="89"/>
      <c r="B237" s="89"/>
      <c r="C237" s="164"/>
      <c r="D237" s="164"/>
      <c r="E237" s="89"/>
      <c r="F237" s="90"/>
      <c r="G237" s="89"/>
      <c r="H237" s="89"/>
    </row>
    <row r="238" spans="1:8" x14ac:dyDescent="0.25">
      <c r="A238" s="89"/>
      <c r="B238" s="89"/>
      <c r="C238" s="164"/>
      <c r="D238" s="164"/>
      <c r="E238" s="89"/>
      <c r="F238" s="90"/>
      <c r="G238" s="89"/>
      <c r="H238" s="89"/>
    </row>
    <row r="239" spans="1:8" x14ac:dyDescent="0.25">
      <c r="A239" s="89"/>
      <c r="B239" s="89"/>
      <c r="C239" s="164"/>
      <c r="D239" s="164"/>
      <c r="E239" s="89"/>
      <c r="F239" s="90"/>
      <c r="G239" s="89"/>
      <c r="H239" s="89"/>
    </row>
    <row r="240" spans="1:8" x14ac:dyDescent="0.25">
      <c r="A240" s="89"/>
      <c r="B240" s="89"/>
      <c r="C240" s="164"/>
      <c r="D240" s="164"/>
      <c r="E240" s="89"/>
      <c r="F240" s="90"/>
      <c r="G240" s="89"/>
      <c r="H240" s="89"/>
    </row>
    <row r="241" spans="1:8" x14ac:dyDescent="0.25">
      <c r="A241" s="89"/>
      <c r="B241" s="89"/>
      <c r="C241" s="164"/>
      <c r="D241" s="164"/>
      <c r="E241" s="89"/>
      <c r="F241" s="90"/>
      <c r="G241" s="89"/>
      <c r="H241" s="89"/>
    </row>
    <row r="242" spans="1:8" x14ac:dyDescent="0.25">
      <c r="A242" s="89"/>
      <c r="B242" s="89"/>
      <c r="C242" s="164"/>
      <c r="D242" s="164"/>
      <c r="E242" s="89"/>
      <c r="F242" s="90"/>
      <c r="G242" s="89"/>
      <c r="H242" s="89"/>
    </row>
    <row r="243" spans="1:8" x14ac:dyDescent="0.25">
      <c r="A243" s="89"/>
      <c r="B243" s="89"/>
      <c r="C243" s="164"/>
      <c r="D243" s="164"/>
      <c r="E243" s="89"/>
      <c r="F243" s="90"/>
      <c r="G243" s="89"/>
      <c r="H243" s="89"/>
    </row>
    <row r="244" spans="1:8" x14ac:dyDescent="0.25">
      <c r="A244" s="89"/>
      <c r="B244" s="89"/>
      <c r="C244" s="164"/>
      <c r="D244" s="164"/>
      <c r="E244" s="89"/>
      <c r="F244" s="90"/>
      <c r="G244" s="89"/>
      <c r="H244" s="89"/>
    </row>
    <row r="245" spans="1:8" x14ac:dyDescent="0.25">
      <c r="A245" s="89"/>
      <c r="B245" s="89"/>
      <c r="C245" s="164"/>
      <c r="D245" s="164"/>
      <c r="E245" s="89"/>
      <c r="F245" s="90"/>
      <c r="G245" s="89"/>
      <c r="H245" s="89"/>
    </row>
    <row r="246" spans="1:8" x14ac:dyDescent="0.25">
      <c r="A246" s="89"/>
      <c r="B246" s="89"/>
      <c r="C246" s="164"/>
      <c r="D246" s="164"/>
      <c r="E246" s="89"/>
      <c r="F246" s="90"/>
      <c r="G246" s="89"/>
      <c r="H246" s="89"/>
    </row>
    <row r="247" spans="1:8" x14ac:dyDescent="0.25">
      <c r="A247" s="89"/>
      <c r="B247" s="89"/>
      <c r="C247" s="164"/>
      <c r="D247" s="164"/>
      <c r="E247" s="89"/>
      <c r="F247" s="90"/>
      <c r="G247" s="89"/>
      <c r="H247" s="89"/>
    </row>
    <row r="248" spans="1:8" x14ac:dyDescent="0.25">
      <c r="A248" s="89"/>
      <c r="B248" s="89"/>
      <c r="C248" s="164"/>
      <c r="D248" s="164"/>
      <c r="E248" s="89"/>
      <c r="F248" s="90"/>
      <c r="G248" s="89"/>
      <c r="H248" s="89"/>
    </row>
    <row r="249" spans="1:8" x14ac:dyDescent="0.25">
      <c r="A249" s="89"/>
      <c r="B249" s="89"/>
      <c r="C249" s="164"/>
      <c r="D249" s="164"/>
      <c r="E249" s="89"/>
      <c r="F249" s="90"/>
      <c r="G249" s="89"/>
      <c r="H249" s="89"/>
    </row>
    <row r="250" spans="1:8" x14ac:dyDescent="0.25">
      <c r="A250" s="89"/>
      <c r="B250" s="89"/>
      <c r="C250" s="164"/>
      <c r="D250" s="164"/>
      <c r="E250" s="89"/>
      <c r="F250" s="90"/>
      <c r="G250" s="89"/>
      <c r="H250" s="89"/>
    </row>
    <row r="251" spans="1:8" x14ac:dyDescent="0.25">
      <c r="A251" s="89"/>
      <c r="B251" s="89"/>
      <c r="C251" s="164"/>
      <c r="D251" s="164"/>
      <c r="E251" s="89"/>
      <c r="F251" s="90"/>
      <c r="G251" s="89"/>
      <c r="H251" s="89"/>
    </row>
    <row r="252" spans="1:8" x14ac:dyDescent="0.25">
      <c r="A252" s="89"/>
      <c r="B252" s="89"/>
      <c r="C252" s="164"/>
      <c r="D252" s="164"/>
      <c r="E252" s="89"/>
      <c r="F252" s="90"/>
      <c r="G252" s="89"/>
      <c r="H252" s="89"/>
    </row>
    <row r="253" spans="1:8" x14ac:dyDescent="0.25">
      <c r="A253" s="89"/>
      <c r="B253" s="89"/>
      <c r="C253" s="164"/>
      <c r="D253" s="164"/>
      <c r="E253" s="89"/>
      <c r="F253" s="90"/>
      <c r="G253" s="89"/>
      <c r="H253" s="89"/>
    </row>
    <row r="254" spans="1:8" x14ac:dyDescent="0.25">
      <c r="A254" s="89"/>
      <c r="B254" s="89"/>
      <c r="C254" s="164"/>
      <c r="D254" s="164"/>
      <c r="E254" s="89"/>
      <c r="F254" s="90"/>
      <c r="G254" s="89"/>
      <c r="H254" s="89"/>
    </row>
    <row r="255" spans="1:8" x14ac:dyDescent="0.25">
      <c r="A255" s="89"/>
      <c r="B255" s="89"/>
      <c r="C255" s="164"/>
      <c r="D255" s="164"/>
      <c r="E255" s="89"/>
      <c r="F255" s="90"/>
      <c r="G255" s="89"/>
      <c r="H255" s="89"/>
    </row>
    <row r="256" spans="1:8" x14ac:dyDescent="0.25">
      <c r="A256" s="89"/>
      <c r="B256" s="89"/>
      <c r="C256" s="164"/>
      <c r="D256" s="164"/>
      <c r="E256" s="89"/>
      <c r="F256" s="90"/>
      <c r="G256" s="89"/>
      <c r="H256" s="89"/>
    </row>
    <row r="257" spans="1:8" x14ac:dyDescent="0.25">
      <c r="A257" s="89"/>
      <c r="B257" s="89"/>
      <c r="C257" s="164"/>
      <c r="D257" s="164"/>
      <c r="E257" s="89"/>
      <c r="F257" s="90"/>
      <c r="G257" s="89"/>
      <c r="H257" s="89"/>
    </row>
    <row r="258" spans="1:8" x14ac:dyDescent="0.25">
      <c r="A258" s="89"/>
      <c r="B258" s="89"/>
      <c r="C258" s="164"/>
      <c r="D258" s="164"/>
      <c r="E258" s="89"/>
      <c r="F258" s="90"/>
      <c r="G258" s="89"/>
      <c r="H258" s="89"/>
    </row>
    <row r="259" spans="1:8" x14ac:dyDescent="0.25">
      <c r="A259" s="89"/>
      <c r="B259" s="89"/>
      <c r="C259" s="164"/>
      <c r="D259" s="164"/>
      <c r="E259" s="89"/>
      <c r="F259" s="90"/>
      <c r="G259" s="89"/>
      <c r="H259" s="89"/>
    </row>
    <row r="260" spans="1:8" x14ac:dyDescent="0.25">
      <c r="A260" s="89"/>
      <c r="B260" s="89"/>
      <c r="C260" s="164"/>
      <c r="D260" s="164"/>
      <c r="E260" s="89"/>
      <c r="F260" s="90"/>
      <c r="G260" s="89"/>
      <c r="H260" s="89"/>
    </row>
    <row r="261" spans="1:8" x14ac:dyDescent="0.25">
      <c r="A261" s="89"/>
      <c r="B261" s="89"/>
      <c r="C261" s="164"/>
      <c r="D261" s="164"/>
      <c r="E261" s="89"/>
      <c r="F261" s="90"/>
      <c r="G261" s="89"/>
      <c r="H261" s="89"/>
    </row>
    <row r="262" spans="1:8" x14ac:dyDescent="0.25">
      <c r="A262" s="89"/>
      <c r="B262" s="89"/>
      <c r="C262" s="164"/>
      <c r="D262" s="164"/>
      <c r="E262" s="89"/>
      <c r="F262" s="90"/>
      <c r="G262" s="89"/>
      <c r="H262" s="89"/>
    </row>
    <row r="263" spans="1:8" x14ac:dyDescent="0.25">
      <c r="A263" s="89"/>
      <c r="B263" s="89"/>
      <c r="C263" s="164"/>
      <c r="D263" s="164"/>
      <c r="E263" s="89"/>
      <c r="F263" s="90"/>
      <c r="G263" s="89"/>
      <c r="H263" s="89"/>
    </row>
    <row r="264" spans="1:8" x14ac:dyDescent="0.25">
      <c r="A264" s="89"/>
      <c r="B264" s="89"/>
      <c r="C264" s="164"/>
      <c r="D264" s="164"/>
      <c r="E264" s="89"/>
      <c r="F264" s="90"/>
      <c r="G264" s="89"/>
      <c r="H264" s="89"/>
    </row>
    <row r="265" spans="1:8" x14ac:dyDescent="0.25">
      <c r="A265" s="89"/>
      <c r="B265" s="89"/>
      <c r="C265" s="164"/>
      <c r="D265" s="164"/>
      <c r="E265" s="89"/>
      <c r="F265" s="90"/>
      <c r="G265" s="89"/>
      <c r="H265" s="89"/>
    </row>
    <row r="266" spans="1:8" x14ac:dyDescent="0.25">
      <c r="A266" s="89"/>
      <c r="B266" s="89"/>
      <c r="C266" s="164"/>
      <c r="D266" s="164"/>
      <c r="E266" s="89"/>
      <c r="F266" s="90"/>
      <c r="G266" s="89"/>
      <c r="H266" s="89"/>
    </row>
    <row r="267" spans="1:8" x14ac:dyDescent="0.25">
      <c r="A267" s="89"/>
      <c r="B267" s="89"/>
      <c r="C267" s="164"/>
      <c r="D267" s="164"/>
      <c r="E267" s="89"/>
      <c r="F267" s="90"/>
      <c r="G267" s="89"/>
      <c r="H267" s="89"/>
    </row>
    <row r="268" spans="1:8" x14ac:dyDescent="0.25">
      <c r="A268" s="89"/>
      <c r="B268" s="89"/>
      <c r="C268" s="164"/>
      <c r="D268" s="164"/>
      <c r="E268" s="89"/>
      <c r="F268" s="90"/>
      <c r="G268" s="89"/>
      <c r="H268" s="89"/>
    </row>
    <row r="269" spans="1:8" x14ac:dyDescent="0.25">
      <c r="A269" s="89"/>
      <c r="B269" s="89"/>
      <c r="C269" s="164"/>
      <c r="D269" s="164"/>
      <c r="E269" s="89"/>
      <c r="F269" s="90"/>
      <c r="G269" s="89"/>
      <c r="H269" s="89"/>
    </row>
    <row r="270" spans="1:8" x14ac:dyDescent="0.25">
      <c r="A270" s="89"/>
      <c r="B270" s="89"/>
      <c r="C270" s="164"/>
      <c r="D270" s="164"/>
      <c r="E270" s="89"/>
      <c r="F270" s="90"/>
      <c r="G270" s="89"/>
      <c r="H270" s="89"/>
    </row>
    <row r="271" spans="1:8" x14ac:dyDescent="0.25">
      <c r="A271" s="89"/>
      <c r="B271" s="89"/>
      <c r="C271" s="164"/>
      <c r="D271" s="164"/>
      <c r="E271" s="89"/>
      <c r="F271" s="90"/>
      <c r="G271" s="89"/>
      <c r="H271" s="89"/>
    </row>
    <row r="272" spans="1:8" x14ac:dyDescent="0.25">
      <c r="A272" s="89"/>
      <c r="B272" s="89"/>
      <c r="C272" s="164"/>
      <c r="D272" s="164"/>
      <c r="E272" s="89"/>
      <c r="F272" s="90"/>
      <c r="G272" s="89"/>
      <c r="H272" s="89"/>
    </row>
    <row r="273" spans="1:8" x14ac:dyDescent="0.25">
      <c r="A273" s="89"/>
      <c r="B273" s="89"/>
      <c r="C273" s="164"/>
      <c r="D273" s="164"/>
      <c r="E273" s="89"/>
      <c r="F273" s="90"/>
      <c r="G273" s="89"/>
      <c r="H273" s="89"/>
    </row>
    <row r="274" spans="1:8" x14ac:dyDescent="0.25">
      <c r="A274" s="89"/>
      <c r="B274" s="89"/>
      <c r="C274" s="164"/>
      <c r="D274" s="164"/>
      <c r="E274" s="89"/>
      <c r="F274" s="90"/>
      <c r="G274" s="89"/>
      <c r="H274" s="89"/>
    </row>
    <row r="275" spans="1:8" x14ac:dyDescent="0.25">
      <c r="A275" s="89"/>
      <c r="B275" s="89"/>
      <c r="C275" s="164"/>
      <c r="D275" s="164"/>
      <c r="E275" s="89"/>
      <c r="F275" s="90"/>
      <c r="G275" s="89"/>
      <c r="H275" s="89"/>
    </row>
    <row r="276" spans="1:8" x14ac:dyDescent="0.25">
      <c r="A276" s="89"/>
      <c r="B276" s="89"/>
      <c r="C276" s="164"/>
      <c r="D276" s="164"/>
      <c r="E276" s="89"/>
      <c r="F276" s="90"/>
      <c r="G276" s="89"/>
      <c r="H276" s="89"/>
    </row>
    <row r="277" spans="1:8" x14ac:dyDescent="0.25">
      <c r="A277" s="89"/>
      <c r="B277" s="89"/>
      <c r="C277" s="164"/>
      <c r="D277" s="164"/>
      <c r="E277" s="89"/>
      <c r="F277" s="90"/>
      <c r="G277" s="89"/>
      <c r="H277" s="89"/>
    </row>
    <row r="278" spans="1:8" x14ac:dyDescent="0.25">
      <c r="A278" s="89"/>
      <c r="B278" s="89"/>
      <c r="C278" s="164"/>
      <c r="D278" s="164"/>
      <c r="E278" s="89"/>
      <c r="F278" s="90"/>
      <c r="G278" s="89"/>
      <c r="H278" s="89"/>
    </row>
    <row r="279" spans="1:8" x14ac:dyDescent="0.25">
      <c r="A279" s="89"/>
      <c r="B279" s="89"/>
      <c r="C279" s="164"/>
      <c r="D279" s="164"/>
      <c r="E279" s="89"/>
      <c r="F279" s="90"/>
      <c r="G279" s="89"/>
      <c r="H279" s="89"/>
    </row>
    <row r="280" spans="1:8" x14ac:dyDescent="0.25">
      <c r="A280" s="89"/>
      <c r="B280" s="89"/>
      <c r="C280" s="164"/>
      <c r="D280" s="164"/>
      <c r="E280" s="89"/>
      <c r="F280" s="90"/>
      <c r="G280" s="89"/>
      <c r="H280" s="89"/>
    </row>
    <row r="281" spans="1:8" x14ac:dyDescent="0.25">
      <c r="A281" s="89"/>
      <c r="B281" s="89"/>
      <c r="C281" s="164"/>
      <c r="D281" s="164"/>
      <c r="E281" s="89"/>
      <c r="F281" s="90"/>
      <c r="G281" s="89"/>
      <c r="H281" s="89"/>
    </row>
    <row r="282" spans="1:8" x14ac:dyDescent="0.25">
      <c r="A282" s="89"/>
      <c r="B282" s="89"/>
      <c r="C282" s="164"/>
      <c r="D282" s="164"/>
      <c r="E282" s="89"/>
      <c r="F282" s="90"/>
      <c r="G282" s="89"/>
      <c r="H282" s="89"/>
    </row>
    <row r="283" spans="1:8" x14ac:dyDescent="0.25">
      <c r="A283" s="89"/>
      <c r="B283" s="89"/>
      <c r="C283" s="164"/>
      <c r="D283" s="164"/>
      <c r="E283" s="89"/>
      <c r="F283" s="90"/>
      <c r="G283" s="89"/>
      <c r="H283" s="89"/>
    </row>
    <row r="284" spans="1:8" x14ac:dyDescent="0.25">
      <c r="A284" s="89"/>
      <c r="B284" s="89"/>
      <c r="C284" s="164"/>
      <c r="D284" s="164"/>
      <c r="E284" s="89"/>
      <c r="F284" s="90"/>
      <c r="G284" s="89"/>
      <c r="H284" s="89"/>
    </row>
    <row r="285" spans="1:8" x14ac:dyDescent="0.25">
      <c r="A285" s="89"/>
      <c r="B285" s="89"/>
      <c r="C285" s="164"/>
      <c r="D285" s="164"/>
      <c r="E285" s="89"/>
      <c r="F285" s="90"/>
      <c r="G285" s="89"/>
      <c r="H285" s="89"/>
    </row>
    <row r="286" spans="1:8" x14ac:dyDescent="0.25">
      <c r="A286" s="89"/>
      <c r="B286" s="89"/>
      <c r="C286" s="164"/>
      <c r="D286" s="164"/>
      <c r="E286" s="89"/>
      <c r="F286" s="90"/>
      <c r="G286" s="89"/>
      <c r="H286" s="89"/>
    </row>
    <row r="287" spans="1:8" x14ac:dyDescent="0.25">
      <c r="A287" s="89"/>
      <c r="B287" s="89"/>
      <c r="C287" s="164"/>
      <c r="D287" s="164"/>
      <c r="E287" s="89"/>
      <c r="F287" s="90"/>
      <c r="G287" s="89"/>
      <c r="H287" s="89"/>
    </row>
    <row r="288" spans="1:8" x14ac:dyDescent="0.25">
      <c r="A288" s="89"/>
      <c r="B288" s="89"/>
      <c r="C288" s="164"/>
      <c r="D288" s="164"/>
      <c r="E288" s="89"/>
      <c r="F288" s="90"/>
      <c r="G288" s="89"/>
      <c r="H288" s="89"/>
    </row>
    <row r="289" spans="1:8" x14ac:dyDescent="0.25">
      <c r="A289" s="89"/>
      <c r="B289" s="89"/>
      <c r="C289" s="164"/>
      <c r="D289" s="164"/>
      <c r="E289" s="89"/>
      <c r="F289" s="90"/>
      <c r="G289" s="89"/>
      <c r="H289" s="89"/>
    </row>
    <row r="290" spans="1:8" x14ac:dyDescent="0.25">
      <c r="A290" s="89"/>
      <c r="B290" s="89"/>
      <c r="C290" s="164"/>
      <c r="D290" s="164"/>
      <c r="E290" s="89"/>
      <c r="F290" s="90"/>
      <c r="G290" s="89"/>
      <c r="H290" s="89"/>
    </row>
    <row r="291" spans="1:8" x14ac:dyDescent="0.25">
      <c r="A291" s="89"/>
      <c r="B291" s="89"/>
      <c r="C291" s="164"/>
      <c r="D291" s="164"/>
      <c r="E291" s="89"/>
      <c r="F291" s="90"/>
      <c r="G291" s="89"/>
      <c r="H291" s="89"/>
    </row>
    <row r="292" spans="1:8" x14ac:dyDescent="0.25">
      <c r="A292" s="89"/>
      <c r="B292" s="89"/>
      <c r="C292" s="164"/>
      <c r="D292" s="164"/>
      <c r="E292" s="89"/>
      <c r="F292" s="90"/>
      <c r="G292" s="89"/>
      <c r="H292" s="89"/>
    </row>
    <row r="293" spans="1:8" x14ac:dyDescent="0.25">
      <c r="A293" s="89"/>
      <c r="B293" s="89"/>
      <c r="C293" s="164"/>
      <c r="D293" s="164"/>
      <c r="E293" s="89"/>
      <c r="F293" s="90"/>
      <c r="G293" s="89"/>
      <c r="H293" s="89"/>
    </row>
    <row r="294" spans="1:8" x14ac:dyDescent="0.25">
      <c r="A294" s="89"/>
      <c r="B294" s="89"/>
      <c r="C294" s="164"/>
      <c r="D294" s="164"/>
      <c r="E294" s="89"/>
      <c r="F294" s="90"/>
      <c r="G294" s="89"/>
      <c r="H294" s="89"/>
    </row>
  </sheetData>
  <mergeCells count="19">
    <mergeCell ref="B91:C91"/>
    <mergeCell ref="A1:H1"/>
    <mergeCell ref="A3:H3"/>
    <mergeCell ref="A4:H4"/>
    <mergeCell ref="A87:G87"/>
    <mergeCell ref="A15:A16"/>
    <mergeCell ref="B15:B16"/>
    <mergeCell ref="C15:C16"/>
    <mergeCell ref="E15:E16"/>
    <mergeCell ref="F15:F16"/>
    <mergeCell ref="A12:C12"/>
    <mergeCell ref="A13:C13"/>
    <mergeCell ref="G15:G16"/>
    <mergeCell ref="C6:H6"/>
    <mergeCell ref="C7:H7"/>
    <mergeCell ref="C8:H8"/>
    <mergeCell ref="C9:H9"/>
    <mergeCell ref="H15:H16"/>
    <mergeCell ref="D15:D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2" fitToHeight="0" orientation="portrait" blackAndWhite="1" r:id="rId1"/>
  <headerFooter>
    <oddFooter>&amp;R&amp;"Times New Roman,Regular"&amp;10&amp;P. lpp. no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D216"/>
  <sheetViews>
    <sheetView showZeros="0" topLeftCell="A7" zoomScaleNormal="100" workbookViewId="0">
      <selection activeCell="A32" sqref="A32:B32"/>
    </sheetView>
  </sheetViews>
  <sheetFormatPr defaultColWidth="9.140625" defaultRowHeight="15" outlineLevelCol="1" x14ac:dyDescent="0.25"/>
  <cols>
    <col min="1" max="1" width="16" style="5" customWidth="1"/>
    <col min="2" max="2" width="47.7109375" style="5" customWidth="1"/>
    <col min="3" max="3" width="7.7109375" style="5" hidden="1" customWidth="1" outlineLevel="1"/>
    <col min="4" max="4" width="20.7109375" style="5" customWidth="1" collapsed="1"/>
    <col min="5" max="16384" width="9.140625" style="5"/>
  </cols>
  <sheetData>
    <row r="1" spans="1:4" x14ac:dyDescent="0.25">
      <c r="D1" s="37" t="s">
        <v>19</v>
      </c>
    </row>
    <row r="2" spans="1:4" x14ac:dyDescent="0.25">
      <c r="D2" s="37"/>
    </row>
    <row r="3" spans="1:4" x14ac:dyDescent="0.25">
      <c r="D3" s="38" t="s">
        <v>57</v>
      </c>
    </row>
    <row r="4" spans="1:4" x14ac:dyDescent="0.25">
      <c r="D4" s="39" t="s">
        <v>20</v>
      </c>
    </row>
    <row r="5" spans="1:4" x14ac:dyDescent="0.25">
      <c r="D5" s="80"/>
    </row>
    <row r="7" spans="1:4" x14ac:dyDescent="0.25">
      <c r="D7" s="37" t="s">
        <v>21</v>
      </c>
    </row>
    <row r="8" spans="1:4" x14ac:dyDescent="0.25">
      <c r="D8" s="37"/>
    </row>
    <row r="9" spans="1:4" x14ac:dyDescent="0.25">
      <c r="D9" s="37" t="s">
        <v>112</v>
      </c>
    </row>
    <row r="10" spans="1:4" x14ac:dyDescent="0.25">
      <c r="D10" s="37"/>
    </row>
    <row r="12" spans="1:4" ht="20.25" x14ac:dyDescent="0.3">
      <c r="A12" s="545" t="s">
        <v>392</v>
      </c>
      <c r="B12" s="545"/>
      <c r="C12" s="545"/>
      <c r="D12" s="545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 t="s">
        <v>1</v>
      </c>
      <c r="B16" s="546" t="str">
        <f>KOPS2!C12</f>
        <v>Jauna skolas ēka Ādažos II.kārta</v>
      </c>
      <c r="C16" s="546"/>
      <c r="D16" s="546"/>
    </row>
    <row r="17" spans="1:4" x14ac:dyDescent="0.25">
      <c r="A17" s="1" t="s">
        <v>400</v>
      </c>
      <c r="B17" s="546" t="str">
        <f>KOPS2!C14</f>
        <v>Attekas iela 16, Ādaži, Ādažu novads</v>
      </c>
      <c r="C17" s="546"/>
      <c r="D17" s="546"/>
    </row>
    <row r="18" spans="1:4" x14ac:dyDescent="0.25">
      <c r="A18" s="1" t="s">
        <v>4</v>
      </c>
      <c r="B18" s="546" t="str">
        <f>KOPS2!C15</f>
        <v>16-26</v>
      </c>
      <c r="C18" s="546"/>
      <c r="D18" s="546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40" t="str">
        <f>KOPS2!F21</f>
        <v>Tāme sastādīta 2017.gada 29. septembrī</v>
      </c>
    </row>
    <row r="23" spans="1:4" ht="25.5" x14ac:dyDescent="0.25">
      <c r="A23" s="82" t="s">
        <v>5</v>
      </c>
      <c r="B23" s="82" t="s">
        <v>22</v>
      </c>
      <c r="C23" s="83"/>
      <c r="D23" s="83" t="s">
        <v>23</v>
      </c>
    </row>
    <row r="24" spans="1:4" ht="15.75" thickBot="1" x14ac:dyDescent="0.3">
      <c r="A24" s="25"/>
      <c r="B24" s="26"/>
      <c r="C24" s="26"/>
      <c r="D24" s="28"/>
    </row>
    <row r="25" spans="1:4" ht="15.75" thickTop="1" x14ac:dyDescent="0.25">
      <c r="A25" s="3">
        <f>1</f>
        <v>1</v>
      </c>
      <c r="B25" s="15" t="str">
        <f>KOPS2!C13</f>
        <v>Jauna skolas ēka Ādažos</v>
      </c>
      <c r="C25" s="6" t="s">
        <v>391</v>
      </c>
      <c r="D25" s="2">
        <f>KOPS2!E51</f>
        <v>0</v>
      </c>
    </row>
    <row r="26" spans="1:4" ht="15.75" thickBot="1" x14ac:dyDescent="0.3">
      <c r="A26" s="3"/>
      <c r="B26" s="15"/>
      <c r="C26" s="6"/>
      <c r="D26" s="2"/>
    </row>
    <row r="27" spans="1:4" ht="15.75" hidden="1" thickBot="1" x14ac:dyDescent="0.3">
      <c r="A27" s="3">
        <f>A26+1</f>
        <v>1</v>
      </c>
      <c r="B27" s="15"/>
      <c r="C27" s="6"/>
      <c r="D27" s="2"/>
    </row>
    <row r="28" spans="1:4" ht="15.75" hidden="1" thickBot="1" x14ac:dyDescent="0.3">
      <c r="A28" s="3">
        <f>A27+1</f>
        <v>2</v>
      </c>
      <c r="B28" s="15"/>
      <c r="C28" s="6"/>
      <c r="D28" s="2"/>
    </row>
    <row r="29" spans="1:4" ht="15.75" thickTop="1" x14ac:dyDescent="0.25">
      <c r="A29" s="9"/>
      <c r="B29" s="32"/>
      <c r="C29" s="32"/>
      <c r="D29" s="10"/>
    </row>
    <row r="30" spans="1:4" x14ac:dyDescent="0.25">
      <c r="A30" s="539" t="s">
        <v>9</v>
      </c>
      <c r="B30" s="540"/>
      <c r="C30" s="75"/>
      <c r="D30" s="8">
        <f>SUM(D25:D29)</f>
        <v>0</v>
      </c>
    </row>
    <row r="31" spans="1:4" x14ac:dyDescent="0.25">
      <c r="A31" s="1"/>
      <c r="B31" s="1"/>
      <c r="C31" s="1"/>
      <c r="D31" s="1"/>
    </row>
    <row r="32" spans="1:4" x14ac:dyDescent="0.25">
      <c r="A32" s="547" t="s">
        <v>465</v>
      </c>
      <c r="B32" s="548"/>
      <c r="C32" s="41">
        <v>0.21</v>
      </c>
      <c r="D32" s="2">
        <f>ROUND(D30*C32,2)</f>
        <v>0</v>
      </c>
    </row>
    <row r="33" spans="1:4" x14ac:dyDescent="0.25">
      <c r="A33" s="42"/>
      <c r="B33" s="42"/>
      <c r="C33" s="42"/>
      <c r="D33" s="29"/>
    </row>
    <row r="34" spans="1:4" x14ac:dyDescent="0.25">
      <c r="A34" s="1"/>
      <c r="B34" s="1"/>
      <c r="C34" s="1"/>
      <c r="D34" s="1"/>
    </row>
    <row r="35" spans="1:4" x14ac:dyDescent="0.25">
      <c r="A35" s="1" t="s">
        <v>10</v>
      </c>
      <c r="B35" s="78" t="str">
        <f>KOPS2!$F$59</f>
        <v>_________________ Aleksejs Providenko /29.09.2017./</v>
      </c>
      <c r="C35" s="78"/>
    </row>
    <row r="36" spans="1:4" x14ac:dyDescent="0.25">
      <c r="A36" s="1"/>
      <c r="B36" s="79" t="s">
        <v>13</v>
      </c>
      <c r="C36" s="79"/>
      <c r="D36" s="1"/>
    </row>
    <row r="37" spans="1:4" x14ac:dyDescent="0.25">
      <c r="A37" s="1"/>
      <c r="B37" s="80"/>
      <c r="C37" s="80"/>
      <c r="D37" s="1"/>
    </row>
    <row r="38" spans="1:4" x14ac:dyDescent="0.25">
      <c r="A38" s="1" t="s">
        <v>12</v>
      </c>
      <c r="B38" s="78" t="str">
        <f>KOPS2!$F$61</f>
        <v>5-00770</v>
      </c>
      <c r="C38" s="78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"/>
      <c r="B57" s="1"/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/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</sheetData>
  <mergeCells count="6">
    <mergeCell ref="A30:B30"/>
    <mergeCell ref="A32:B32"/>
    <mergeCell ref="A12:D12"/>
    <mergeCell ref="B17:D17"/>
    <mergeCell ref="B18:D18"/>
    <mergeCell ref="B16:D16"/>
  </mergeCells>
  <pageMargins left="1.1811023622047245" right="0.59055118110236227" top="0.78740157480314965" bottom="0.78740157480314965" header="0.31496062992125984" footer="0.39370078740157483"/>
  <pageSetup paperSize="9" scale="97" fitToHeight="0" orientation="portrait" blackAndWhite="1" r:id="rId1"/>
  <headerFooter>
    <oddFooter>&amp;R&amp;"Times New Roman,Regular"&amp;10&amp;P. lpp. no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4:J253"/>
  <sheetViews>
    <sheetView showZeros="0" topLeftCell="A26" zoomScale="110" zoomScaleNormal="110" workbookViewId="0">
      <selection activeCell="E35" sqref="E35"/>
    </sheetView>
  </sheetViews>
  <sheetFormatPr defaultColWidth="9.140625" defaultRowHeight="15" outlineLevelCol="1" x14ac:dyDescent="0.25"/>
  <cols>
    <col min="1" max="1" width="11.7109375" style="5" customWidth="1"/>
    <col min="2" max="2" width="6.7109375" style="5" customWidth="1"/>
    <col min="3" max="3" width="47" style="5" customWidth="1"/>
    <col min="4" max="4" width="7.7109375" style="11" hidden="1" customWidth="1" outlineLevel="1"/>
    <col min="5" max="5" width="11.7109375" style="5" customWidth="1" collapsed="1"/>
    <col min="6" max="7" width="10.7109375" style="5" customWidth="1"/>
    <col min="8" max="8" width="12.28515625" style="5" customWidth="1"/>
    <col min="9" max="9" width="9.42578125" style="5" customWidth="1"/>
    <col min="10" max="10" width="2.28515625" style="12" customWidth="1" outlineLevel="1"/>
    <col min="11" max="16384" width="9.140625" style="5"/>
  </cols>
  <sheetData>
    <row r="4" spans="1:10" ht="20.25" x14ac:dyDescent="0.3">
      <c r="A4" s="545" t="s">
        <v>397</v>
      </c>
      <c r="B4" s="545"/>
      <c r="C4" s="545"/>
      <c r="D4" s="545"/>
      <c r="E4" s="545"/>
      <c r="F4" s="545"/>
      <c r="G4" s="545"/>
      <c r="H4" s="545"/>
      <c r="I4" s="545"/>
      <c r="J4" s="16"/>
    </row>
    <row r="7" spans="1:10" ht="20.25" x14ac:dyDescent="0.3">
      <c r="A7" s="563" t="s">
        <v>389</v>
      </c>
      <c r="B7" s="563"/>
      <c r="C7" s="563"/>
      <c r="D7" s="563"/>
      <c r="E7" s="563"/>
      <c r="F7" s="563"/>
      <c r="G7" s="563"/>
      <c r="H7" s="563"/>
      <c r="I7" s="563"/>
      <c r="J7" s="17"/>
    </row>
    <row r="8" spans="1:10" x14ac:dyDescent="0.25">
      <c r="A8" s="564" t="s">
        <v>0</v>
      </c>
      <c r="B8" s="564"/>
      <c r="C8" s="564"/>
      <c r="D8" s="564"/>
      <c r="E8" s="564"/>
      <c r="F8" s="564"/>
      <c r="G8" s="564"/>
      <c r="H8" s="564"/>
      <c r="I8" s="564"/>
      <c r="J8" s="13"/>
    </row>
    <row r="9" spans="1:10" x14ac:dyDescent="0.25">
      <c r="A9" s="1"/>
      <c r="B9" s="1"/>
      <c r="C9" s="1"/>
      <c r="D9" s="4"/>
      <c r="E9" s="1"/>
      <c r="F9" s="1"/>
      <c r="G9" s="1"/>
      <c r="H9" s="1"/>
      <c r="I9" s="1"/>
      <c r="J9" s="18"/>
    </row>
    <row r="10" spans="1:10" x14ac:dyDescent="0.25">
      <c r="A10" s="1"/>
      <c r="B10" s="1"/>
      <c r="C10" s="1"/>
      <c r="D10" s="4"/>
      <c r="E10" s="1"/>
      <c r="F10" s="1"/>
      <c r="G10" s="1"/>
      <c r="H10" s="1"/>
      <c r="I10" s="1"/>
      <c r="J10" s="18"/>
    </row>
    <row r="11" spans="1:10" x14ac:dyDescent="0.25">
      <c r="B11" s="1"/>
      <c r="C11" s="1"/>
      <c r="D11" s="4"/>
      <c r="E11" s="1"/>
      <c r="F11" s="1"/>
      <c r="G11" s="1"/>
      <c r="H11" s="1"/>
      <c r="I11" s="1"/>
      <c r="J11" s="18"/>
    </row>
    <row r="12" spans="1:10" x14ac:dyDescent="0.25">
      <c r="A12" s="1" t="s">
        <v>1</v>
      </c>
      <c r="B12" s="1"/>
      <c r="C12" s="546" t="s">
        <v>390</v>
      </c>
      <c r="D12" s="546"/>
      <c r="E12" s="546"/>
      <c r="F12" s="546"/>
      <c r="G12" s="546"/>
      <c r="H12" s="546"/>
      <c r="I12" s="546"/>
      <c r="J12" s="77"/>
    </row>
    <row r="13" spans="1:10" x14ac:dyDescent="0.25">
      <c r="A13" s="1" t="s">
        <v>2</v>
      </c>
      <c r="B13" s="1"/>
      <c r="C13" s="546" t="s">
        <v>398</v>
      </c>
      <c r="D13" s="546"/>
      <c r="E13" s="546"/>
      <c r="F13" s="546"/>
      <c r="G13" s="546"/>
      <c r="H13" s="546"/>
      <c r="I13" s="546"/>
      <c r="J13" s="77"/>
    </row>
    <row r="14" spans="1:10" x14ac:dyDescent="0.25">
      <c r="A14" s="1" t="s">
        <v>3</v>
      </c>
      <c r="B14" s="1"/>
      <c r="C14" s="565" t="s">
        <v>94</v>
      </c>
      <c r="D14" s="565"/>
      <c r="E14" s="565"/>
      <c r="F14" s="565"/>
      <c r="G14" s="565"/>
      <c r="H14" s="565"/>
      <c r="I14" s="565"/>
      <c r="J14" s="77"/>
    </row>
    <row r="15" spans="1:10" x14ac:dyDescent="0.25">
      <c r="A15" s="1" t="s">
        <v>4</v>
      </c>
      <c r="B15" s="1"/>
      <c r="C15" s="566" t="s">
        <v>95</v>
      </c>
      <c r="D15" s="566"/>
      <c r="E15" s="566"/>
      <c r="F15" s="566"/>
      <c r="G15" s="566"/>
      <c r="H15" s="566"/>
      <c r="I15" s="566"/>
      <c r="J15" s="77"/>
    </row>
    <row r="16" spans="1:10" x14ac:dyDescent="0.25">
      <c r="A16" s="1"/>
      <c r="B16" s="1"/>
      <c r="C16" s="1"/>
      <c r="D16" s="4"/>
      <c r="E16" s="1"/>
      <c r="F16" s="1"/>
      <c r="G16" s="1"/>
      <c r="H16" s="1"/>
    </row>
    <row r="17" spans="1:10" x14ac:dyDescent="0.25">
      <c r="A17" s="1"/>
      <c r="B17" s="1"/>
      <c r="C17" s="1"/>
      <c r="D17" s="4"/>
      <c r="E17" s="1"/>
      <c r="F17" s="1"/>
      <c r="G17" s="1"/>
      <c r="H17" s="1"/>
    </row>
    <row r="18" spans="1:10" x14ac:dyDescent="0.25">
      <c r="A18" s="1"/>
      <c r="B18" s="1"/>
      <c r="C18" s="19">
        <f>E51</f>
        <v>0</v>
      </c>
      <c r="D18" s="20"/>
      <c r="E18" s="21"/>
      <c r="F18" s="1"/>
      <c r="G18" s="1"/>
    </row>
    <row r="19" spans="1:10" x14ac:dyDescent="0.25">
      <c r="A19" s="1"/>
      <c r="B19" s="1"/>
      <c r="C19" s="19"/>
      <c r="D19" s="20"/>
      <c r="E19" s="21"/>
      <c r="F19" s="1"/>
      <c r="G19" s="1"/>
    </row>
    <row r="20" spans="1:10" x14ac:dyDescent="0.25">
      <c r="A20" s="1"/>
      <c r="B20" s="1"/>
      <c r="C20" s="22">
        <f>I46</f>
        <v>0</v>
      </c>
      <c r="D20" s="23"/>
      <c r="E20" s="21"/>
      <c r="F20" s="1"/>
      <c r="G20" s="1"/>
      <c r="H20" s="81"/>
      <c r="I20" s="81"/>
      <c r="J20" s="78"/>
    </row>
    <row r="21" spans="1:10" x14ac:dyDescent="0.25">
      <c r="A21" s="1"/>
      <c r="B21" s="1"/>
      <c r="C21" s="1"/>
      <c r="D21" s="4"/>
      <c r="E21" s="1"/>
      <c r="F21" s="567" t="s">
        <v>387</v>
      </c>
      <c r="G21" s="567"/>
      <c r="H21" s="567"/>
      <c r="I21" s="567"/>
      <c r="J21" s="78"/>
    </row>
    <row r="23" spans="1:10" ht="15" customHeight="1" x14ac:dyDescent="0.25">
      <c r="A23" s="568" t="s">
        <v>5</v>
      </c>
      <c r="B23" s="568" t="s">
        <v>14</v>
      </c>
      <c r="C23" s="558" t="s">
        <v>401</v>
      </c>
      <c r="D23" s="561"/>
      <c r="E23" s="559" t="s">
        <v>402</v>
      </c>
      <c r="F23" s="572" t="s">
        <v>15</v>
      </c>
      <c r="G23" s="573"/>
      <c r="H23" s="574"/>
      <c r="I23" s="556" t="s">
        <v>16</v>
      </c>
      <c r="J23" s="24"/>
    </row>
    <row r="24" spans="1:10" ht="25.5" x14ac:dyDescent="0.25">
      <c r="A24" s="568"/>
      <c r="B24" s="568"/>
      <c r="C24" s="558"/>
      <c r="D24" s="562"/>
      <c r="E24" s="560"/>
      <c r="F24" s="86" t="s">
        <v>403</v>
      </c>
      <c r="G24" s="86" t="s">
        <v>404</v>
      </c>
      <c r="H24" s="86" t="s">
        <v>405</v>
      </c>
      <c r="I24" s="557"/>
      <c r="J24" s="24"/>
    </row>
    <row r="25" spans="1:10" ht="15.75" thickBot="1" x14ac:dyDescent="0.3">
      <c r="A25" s="25"/>
      <c r="B25" s="25"/>
      <c r="C25" s="26"/>
      <c r="D25" s="27"/>
      <c r="E25" s="28"/>
      <c r="F25" s="28"/>
      <c r="G25" s="28"/>
      <c r="H25" s="28"/>
      <c r="I25" s="28"/>
      <c r="J25" s="29"/>
    </row>
    <row r="26" spans="1:10" ht="15.75" thickTop="1" x14ac:dyDescent="0.25">
      <c r="A26" s="3"/>
      <c r="B26" s="30"/>
      <c r="C26" s="31" t="s">
        <v>64</v>
      </c>
      <c r="D26" s="31"/>
      <c r="E26" s="2"/>
      <c r="F26" s="2"/>
      <c r="G26" s="2"/>
      <c r="H26" s="2"/>
      <c r="I26" s="2"/>
      <c r="J26" s="29"/>
    </row>
    <row r="27" spans="1:10" x14ac:dyDescent="0.25">
      <c r="A27" s="3">
        <v>1</v>
      </c>
      <c r="B27" s="30" t="s">
        <v>42</v>
      </c>
      <c r="C27" s="15" t="s">
        <v>39</v>
      </c>
      <c r="D27" s="47" t="s">
        <v>50</v>
      </c>
      <c r="E27" s="2">
        <f t="shared" ref="E27" si="0">F27+G27+H27</f>
        <v>0</v>
      </c>
      <c r="F27" s="2">
        <f>PAM!N34</f>
        <v>0</v>
      </c>
      <c r="G27" s="2">
        <f>PAM!O34</f>
        <v>0</v>
      </c>
      <c r="H27" s="2">
        <f>PAM!P34</f>
        <v>0</v>
      </c>
      <c r="I27" s="2">
        <f>PAM!M34</f>
        <v>0</v>
      </c>
      <c r="J27" s="29"/>
    </row>
    <row r="28" spans="1:10" x14ac:dyDescent="0.25">
      <c r="A28" s="3">
        <f t="shared" ref="A28:A35" si="1">A27+1</f>
        <v>2</v>
      </c>
      <c r="B28" s="30" t="s">
        <v>43</v>
      </c>
      <c r="C28" s="15" t="s">
        <v>101</v>
      </c>
      <c r="D28" s="47" t="s">
        <v>296</v>
      </c>
      <c r="E28" s="2"/>
      <c r="F28" s="2"/>
      <c r="G28" s="2"/>
      <c r="H28" s="2"/>
      <c r="I28" s="2">
        <f>KARK!M50</f>
        <v>0</v>
      </c>
      <c r="J28" s="29"/>
    </row>
    <row r="29" spans="1:10" x14ac:dyDescent="0.25">
      <c r="A29" s="3">
        <f t="shared" si="1"/>
        <v>3</v>
      </c>
      <c r="B29" s="30" t="s">
        <v>44</v>
      </c>
      <c r="C29" s="15" t="s">
        <v>40</v>
      </c>
      <c r="D29" s="47" t="s">
        <v>52</v>
      </c>
      <c r="E29" s="2"/>
      <c r="F29" s="2"/>
      <c r="G29" s="2"/>
      <c r="H29" s="2"/>
      <c r="I29" s="2">
        <f>KĀPN!H36</f>
        <v>0</v>
      </c>
      <c r="J29" s="29"/>
    </row>
    <row r="30" spans="1:10" x14ac:dyDescent="0.25">
      <c r="A30" s="3">
        <f t="shared" si="1"/>
        <v>4</v>
      </c>
      <c r="B30" s="30" t="s">
        <v>45</v>
      </c>
      <c r="C30" s="15" t="s">
        <v>41</v>
      </c>
      <c r="D30" s="47" t="s">
        <v>51</v>
      </c>
      <c r="E30" s="2"/>
      <c r="F30" s="2"/>
      <c r="G30" s="2"/>
      <c r="H30" s="2"/>
      <c r="I30" s="2">
        <f>JUMT!H23</f>
        <v>0</v>
      </c>
      <c r="J30" s="29"/>
    </row>
    <row r="31" spans="1:10" x14ac:dyDescent="0.25">
      <c r="A31" s="3">
        <f t="shared" si="1"/>
        <v>5</v>
      </c>
      <c r="B31" s="30" t="s">
        <v>46</v>
      </c>
      <c r="C31" s="15" t="s">
        <v>97</v>
      </c>
      <c r="D31" s="6" t="s">
        <v>98</v>
      </c>
      <c r="E31" s="2"/>
      <c r="F31" s="2"/>
      <c r="G31" s="2"/>
      <c r="H31" s="2"/>
      <c r="I31" s="2">
        <f>GR!H54</f>
        <v>0</v>
      </c>
      <c r="J31" s="29"/>
    </row>
    <row r="32" spans="1:10" x14ac:dyDescent="0.25">
      <c r="A32" s="3">
        <f t="shared" si="1"/>
        <v>6</v>
      </c>
      <c r="B32" s="30" t="s">
        <v>47</v>
      </c>
      <c r="C32" s="7" t="s">
        <v>99</v>
      </c>
      <c r="D32" s="6" t="s">
        <v>100</v>
      </c>
      <c r="E32" s="2"/>
      <c r="F32" s="2"/>
      <c r="G32" s="2"/>
      <c r="H32" s="2"/>
      <c r="I32" s="2">
        <f>SIEN!H35</f>
        <v>0</v>
      </c>
      <c r="J32" s="29"/>
    </row>
    <row r="33" spans="1:10" x14ac:dyDescent="0.25">
      <c r="A33" s="3">
        <f t="shared" si="1"/>
        <v>7</v>
      </c>
      <c r="B33" s="30" t="s">
        <v>48</v>
      </c>
      <c r="C33" s="15" t="s">
        <v>55</v>
      </c>
      <c r="D33" s="47" t="s">
        <v>53</v>
      </c>
      <c r="E33" s="2"/>
      <c r="F33" s="2"/>
      <c r="G33" s="2"/>
      <c r="H33" s="2"/>
      <c r="I33" s="2">
        <f>APDAR!H67</f>
        <v>0</v>
      </c>
      <c r="J33" s="29"/>
    </row>
    <row r="34" spans="1:10" x14ac:dyDescent="0.25">
      <c r="A34" s="65">
        <f t="shared" si="1"/>
        <v>8</v>
      </c>
      <c r="B34" s="73" t="s">
        <v>49</v>
      </c>
      <c r="C34" s="68" t="s">
        <v>207</v>
      </c>
      <c r="D34" s="69" t="s">
        <v>54</v>
      </c>
      <c r="E34" s="64"/>
      <c r="F34" s="64"/>
      <c r="G34" s="64"/>
      <c r="H34" s="64"/>
      <c r="I34" s="64">
        <f>FAS!H27</f>
        <v>0</v>
      </c>
      <c r="J34" s="29"/>
    </row>
    <row r="35" spans="1:10" x14ac:dyDescent="0.25">
      <c r="A35" s="65">
        <f t="shared" si="1"/>
        <v>9</v>
      </c>
      <c r="B35" s="73" t="s">
        <v>498</v>
      </c>
      <c r="C35" s="84" t="s">
        <v>499</v>
      </c>
      <c r="D35" s="66"/>
      <c r="E35" s="64"/>
      <c r="F35" s="64"/>
      <c r="G35" s="64"/>
      <c r="H35" s="64"/>
      <c r="I35" s="64"/>
      <c r="J35" s="29"/>
    </row>
    <row r="36" spans="1:10" x14ac:dyDescent="0.25">
      <c r="A36" s="501"/>
      <c r="B36" s="502"/>
      <c r="C36" s="503"/>
      <c r="D36" s="504"/>
      <c r="E36" s="505"/>
      <c r="F36" s="505"/>
      <c r="G36" s="505"/>
      <c r="H36" s="505"/>
      <c r="I36" s="505"/>
      <c r="J36" s="29"/>
    </row>
    <row r="37" spans="1:10" x14ac:dyDescent="0.25">
      <c r="A37" s="65"/>
      <c r="B37" s="67"/>
      <c r="C37" s="70" t="s">
        <v>63</v>
      </c>
      <c r="D37" s="70"/>
      <c r="E37" s="64"/>
      <c r="F37" s="64"/>
      <c r="G37" s="64"/>
      <c r="H37" s="64"/>
      <c r="I37" s="64"/>
      <c r="J37" s="29"/>
    </row>
    <row r="38" spans="1:10" x14ac:dyDescent="0.25">
      <c r="A38" s="65">
        <f>1+A35</f>
        <v>10</v>
      </c>
      <c r="B38" s="67" t="s">
        <v>31</v>
      </c>
      <c r="C38" s="68" t="s">
        <v>294</v>
      </c>
      <c r="D38" s="66" t="s">
        <v>37</v>
      </c>
      <c r="E38" s="64"/>
      <c r="F38" s="64"/>
      <c r="G38" s="64"/>
      <c r="H38" s="64"/>
      <c r="I38" s="64">
        <f>EL!H81</f>
        <v>0</v>
      </c>
      <c r="J38" s="29"/>
    </row>
    <row r="39" spans="1:10" x14ac:dyDescent="0.25">
      <c r="A39" s="3">
        <f>1+A38</f>
        <v>11</v>
      </c>
      <c r="B39" s="14" t="s">
        <v>32</v>
      </c>
      <c r="C39" s="15" t="s">
        <v>295</v>
      </c>
      <c r="D39" s="6" t="s">
        <v>252</v>
      </c>
      <c r="E39" s="2"/>
      <c r="F39" s="2"/>
      <c r="G39" s="2"/>
      <c r="H39" s="2"/>
      <c r="I39" s="2">
        <f>UK!I69</f>
        <v>0</v>
      </c>
      <c r="J39" s="29"/>
    </row>
    <row r="40" spans="1:10" x14ac:dyDescent="0.25">
      <c r="A40" s="3">
        <f t="shared" ref="A40:A43" si="2">1+A39</f>
        <v>12</v>
      </c>
      <c r="B40" s="14" t="s">
        <v>33</v>
      </c>
      <c r="C40" s="15" t="s">
        <v>159</v>
      </c>
      <c r="D40" s="6" t="s">
        <v>160</v>
      </c>
      <c r="E40" s="2"/>
      <c r="F40" s="2"/>
      <c r="G40" s="2"/>
      <c r="H40" s="2"/>
      <c r="I40" s="2">
        <f>VAS!H29</f>
        <v>0</v>
      </c>
      <c r="J40" s="29"/>
    </row>
    <row r="41" spans="1:10" x14ac:dyDescent="0.25">
      <c r="A41" s="3">
        <f t="shared" si="2"/>
        <v>13</v>
      </c>
      <c r="B41" s="14" t="s">
        <v>34</v>
      </c>
      <c r="C41" s="15" t="s">
        <v>293</v>
      </c>
      <c r="D41" s="6" t="s">
        <v>38</v>
      </c>
      <c r="E41" s="2"/>
      <c r="F41" s="2"/>
      <c r="G41" s="2"/>
      <c r="H41" s="2"/>
      <c r="I41" s="2">
        <f>UAS!I42</f>
        <v>0</v>
      </c>
      <c r="J41" s="29"/>
    </row>
    <row r="42" spans="1:10" x14ac:dyDescent="0.25">
      <c r="A42" s="3">
        <f t="shared" si="2"/>
        <v>14</v>
      </c>
      <c r="B42" s="14" t="s">
        <v>35</v>
      </c>
      <c r="C42" s="15" t="s">
        <v>290</v>
      </c>
      <c r="D42" s="6" t="s">
        <v>152</v>
      </c>
      <c r="E42" s="2"/>
      <c r="F42" s="2"/>
      <c r="G42" s="2"/>
      <c r="H42" s="2"/>
      <c r="I42" s="2">
        <f>BIS!H32</f>
        <v>0</v>
      </c>
      <c r="J42" s="29"/>
    </row>
    <row r="43" spans="1:10" x14ac:dyDescent="0.25">
      <c r="A43" s="3">
        <f t="shared" si="2"/>
        <v>15</v>
      </c>
      <c r="B43" s="14" t="s">
        <v>36</v>
      </c>
      <c r="C43" s="15" t="s">
        <v>291</v>
      </c>
      <c r="D43" s="6" t="s">
        <v>292</v>
      </c>
      <c r="E43" s="2"/>
      <c r="F43" s="2"/>
      <c r="G43" s="2"/>
      <c r="H43" s="2"/>
      <c r="I43" s="2">
        <f>ESS!H87</f>
        <v>0</v>
      </c>
      <c r="J43" s="29"/>
    </row>
    <row r="44" spans="1:10" ht="15.75" thickBot="1" x14ac:dyDescent="0.3">
      <c r="A44" s="3"/>
      <c r="B44" s="14"/>
      <c r="C44" s="15"/>
      <c r="D44" s="6"/>
      <c r="E44" s="2"/>
      <c r="F44" s="2"/>
      <c r="G44" s="2"/>
      <c r="H44" s="2"/>
      <c r="I44" s="2"/>
      <c r="J44" s="29"/>
    </row>
    <row r="45" spans="1:10" ht="15.75" thickTop="1" x14ac:dyDescent="0.25">
      <c r="A45" s="63" t="e">
        <f>#REF!+#REF!+#REF!+#REF!</f>
        <v>#REF!</v>
      </c>
      <c r="B45" s="9"/>
      <c r="C45" s="32"/>
      <c r="D45" s="33"/>
      <c r="E45" s="10"/>
      <c r="F45" s="10"/>
      <c r="G45" s="10"/>
      <c r="H45" s="10"/>
      <c r="I45" s="10"/>
      <c r="J45" s="29"/>
    </row>
    <row r="46" spans="1:10" x14ac:dyDescent="0.25">
      <c r="A46" s="539" t="s">
        <v>9</v>
      </c>
      <c r="B46" s="552"/>
      <c r="C46" s="540"/>
      <c r="D46" s="62"/>
      <c r="E46" s="8">
        <f>F46+G46+H46</f>
        <v>0</v>
      </c>
      <c r="F46" s="8">
        <f>SUM(F26:F45)</f>
        <v>0</v>
      </c>
      <c r="G46" s="8">
        <f>SUM(G26:G45)</f>
        <v>0</v>
      </c>
      <c r="H46" s="8">
        <f>SUM(H26:H45)</f>
        <v>0</v>
      </c>
      <c r="I46" s="8">
        <f>SUM(I26:I45)</f>
        <v>0</v>
      </c>
      <c r="J46" s="34"/>
    </row>
    <row r="47" spans="1:10" x14ac:dyDescent="0.25">
      <c r="A47" s="547" t="s">
        <v>480</v>
      </c>
      <c r="B47" s="551"/>
      <c r="C47" s="548"/>
      <c r="D47" s="85">
        <v>0.05</v>
      </c>
      <c r="E47" s="50">
        <f>ROUND(E46*D47,2)</f>
        <v>0</v>
      </c>
      <c r="F47" s="1"/>
      <c r="G47" s="1"/>
      <c r="H47" s="1"/>
      <c r="I47" s="1"/>
      <c r="J47" s="18"/>
    </row>
    <row r="48" spans="1:10" x14ac:dyDescent="0.25">
      <c r="A48" s="569" t="s">
        <v>18</v>
      </c>
      <c r="B48" s="570"/>
      <c r="C48" s="571"/>
      <c r="D48" s="35">
        <v>7.0000000000000007E-2</v>
      </c>
      <c r="E48" s="51">
        <f>ROUND(E47*D48,2)</f>
        <v>0</v>
      </c>
      <c r="F48" s="1"/>
      <c r="G48" s="1"/>
      <c r="H48" s="1"/>
      <c r="I48" s="1"/>
      <c r="J48" s="18"/>
    </row>
    <row r="49" spans="1:10" x14ac:dyDescent="0.25">
      <c r="A49" s="547" t="s">
        <v>481</v>
      </c>
      <c r="B49" s="551"/>
      <c r="C49" s="548"/>
      <c r="D49" s="85">
        <v>0.05</v>
      </c>
      <c r="E49" s="50">
        <f>ROUND(E46*D49,2)</f>
        <v>0</v>
      </c>
      <c r="F49" s="18"/>
      <c r="G49" s="18"/>
      <c r="H49" s="18"/>
      <c r="I49" s="1"/>
      <c r="J49" s="18"/>
    </row>
    <row r="50" spans="1:10" x14ac:dyDescent="0.25">
      <c r="A50" s="553" t="s">
        <v>482</v>
      </c>
      <c r="B50" s="554"/>
      <c r="C50" s="555"/>
      <c r="D50" s="72">
        <v>0.2359</v>
      </c>
      <c r="E50" s="64">
        <f>ROUND(F46*D50,2)</f>
        <v>0</v>
      </c>
      <c r="F50" s="18"/>
      <c r="G50" s="18"/>
      <c r="H50" s="18"/>
      <c r="I50" s="1"/>
      <c r="J50" s="18"/>
    </row>
    <row r="51" spans="1:10" x14ac:dyDescent="0.25">
      <c r="A51" s="539" t="s">
        <v>17</v>
      </c>
      <c r="B51" s="552"/>
      <c r="C51" s="540"/>
      <c r="D51" s="62"/>
      <c r="E51" s="52">
        <f>E46+E47+E49+E50</f>
        <v>0</v>
      </c>
      <c r="F51" s="48"/>
      <c r="G51" s="49"/>
      <c r="H51" s="49"/>
      <c r="I51" s="1"/>
      <c r="J51" s="18"/>
    </row>
    <row r="52" spans="1:10" x14ac:dyDescent="0.25">
      <c r="A52" s="53" t="s">
        <v>59</v>
      </c>
      <c r="B52" s="54"/>
      <c r="C52" s="55"/>
      <c r="D52" s="56"/>
      <c r="E52" s="56"/>
      <c r="F52" s="57"/>
      <c r="G52" s="49"/>
      <c r="H52" s="18"/>
      <c r="I52" s="1"/>
      <c r="J52" s="18"/>
    </row>
    <row r="53" spans="1:10" x14ac:dyDescent="0.25">
      <c r="A53" s="58" t="s">
        <v>113</v>
      </c>
      <c r="B53" s="54"/>
      <c r="C53" s="55"/>
      <c r="D53" s="56"/>
      <c r="E53" s="56"/>
      <c r="F53" s="59"/>
      <c r="G53" s="60"/>
      <c r="H53" s="1"/>
      <c r="I53" s="1"/>
      <c r="J53" s="18"/>
    </row>
    <row r="54" spans="1:10" x14ac:dyDescent="0.25">
      <c r="A54" s="58" t="s">
        <v>114</v>
      </c>
      <c r="B54" s="54"/>
      <c r="C54" s="55"/>
      <c r="D54" s="56"/>
      <c r="E54" s="56"/>
      <c r="F54" s="59"/>
      <c r="G54" s="60"/>
      <c r="H54" s="1"/>
      <c r="I54" s="1"/>
      <c r="J54" s="18"/>
    </row>
    <row r="55" spans="1:10" x14ac:dyDescent="0.25">
      <c r="A55" s="58" t="s">
        <v>115</v>
      </c>
      <c r="B55" s="54"/>
      <c r="C55" s="55"/>
      <c r="D55" s="56"/>
      <c r="E55" s="61"/>
      <c r="F55" s="59"/>
      <c r="G55" s="71"/>
      <c r="H55" s="1"/>
      <c r="I55" s="1"/>
      <c r="J55" s="18"/>
    </row>
    <row r="56" spans="1:10" x14ac:dyDescent="0.25">
      <c r="A56" s="58" t="s">
        <v>116</v>
      </c>
      <c r="B56" s="54"/>
      <c r="C56" s="55"/>
      <c r="D56" s="56"/>
      <c r="E56" s="56"/>
      <c r="F56" s="59"/>
      <c r="G56" s="59"/>
      <c r="H56" s="1"/>
      <c r="I56" s="1"/>
      <c r="J56" s="18"/>
    </row>
    <row r="57" spans="1:10" x14ac:dyDescent="0.25">
      <c r="A57" s="1"/>
      <c r="B57" s="1"/>
      <c r="C57" s="1"/>
      <c r="D57" s="4"/>
      <c r="E57" s="1"/>
      <c r="F57" s="1"/>
      <c r="G57" s="1"/>
      <c r="H57" s="1"/>
      <c r="I57" s="1"/>
      <c r="J57" s="18"/>
    </row>
    <row r="58" spans="1:10" x14ac:dyDescent="0.25">
      <c r="A58" s="1"/>
      <c r="B58" s="1"/>
      <c r="C58" s="1"/>
      <c r="D58" s="4"/>
      <c r="E58" s="1"/>
      <c r="F58" s="1"/>
      <c r="G58" s="1"/>
      <c r="H58" s="1"/>
      <c r="I58" s="1"/>
      <c r="J58" s="18"/>
    </row>
    <row r="59" spans="1:10" x14ac:dyDescent="0.25">
      <c r="A59" s="1" t="s">
        <v>10</v>
      </c>
      <c r="B59" s="549" t="s">
        <v>388</v>
      </c>
      <c r="C59" s="549"/>
      <c r="D59" s="4"/>
      <c r="E59" s="1" t="s">
        <v>11</v>
      </c>
      <c r="F59" s="549" t="s">
        <v>393</v>
      </c>
      <c r="G59" s="549"/>
      <c r="H59" s="549"/>
      <c r="I59" s="549"/>
      <c r="J59" s="78"/>
    </row>
    <row r="60" spans="1:10" x14ac:dyDescent="0.25">
      <c r="A60" s="1"/>
      <c r="B60" s="550" t="s">
        <v>13</v>
      </c>
      <c r="C60" s="550"/>
      <c r="D60" s="4"/>
      <c r="E60" s="1"/>
      <c r="F60" s="550" t="s">
        <v>13</v>
      </c>
      <c r="G60" s="550"/>
      <c r="H60" s="550"/>
      <c r="I60" s="550"/>
      <c r="J60" s="36"/>
    </row>
    <row r="61" spans="1:10" x14ac:dyDescent="0.25">
      <c r="A61" s="1" t="s">
        <v>12</v>
      </c>
      <c r="B61" s="78" t="s">
        <v>96</v>
      </c>
      <c r="D61" s="4"/>
      <c r="E61" s="1" t="s">
        <v>12</v>
      </c>
      <c r="F61" s="78" t="s">
        <v>394</v>
      </c>
      <c r="H61" s="1"/>
      <c r="I61" s="13"/>
      <c r="J61" s="13"/>
    </row>
    <row r="62" spans="1:10" x14ac:dyDescent="0.25">
      <c r="A62" s="1"/>
      <c r="B62" s="1"/>
      <c r="C62" s="1"/>
      <c r="D62" s="4"/>
      <c r="E62" s="1"/>
      <c r="F62" s="1"/>
      <c r="G62" s="1"/>
      <c r="H62" s="1"/>
      <c r="I62" s="1"/>
      <c r="J62" s="18"/>
    </row>
    <row r="63" spans="1:10" x14ac:dyDescent="0.25">
      <c r="A63" s="1"/>
      <c r="B63" s="1"/>
      <c r="C63" s="1"/>
      <c r="D63" s="4"/>
      <c r="E63" s="1"/>
      <c r="F63" s="1"/>
      <c r="G63" s="1"/>
      <c r="H63" s="1"/>
      <c r="I63" s="1"/>
      <c r="J63" s="18"/>
    </row>
    <row r="64" spans="1:10" x14ac:dyDescent="0.25">
      <c r="A64" s="1"/>
      <c r="B64" s="1"/>
      <c r="C64" s="1"/>
      <c r="D64" s="4"/>
      <c r="E64" s="1"/>
      <c r="F64" s="1"/>
      <c r="G64" s="1"/>
      <c r="H64" s="1"/>
      <c r="I64" s="1"/>
      <c r="J64" s="18"/>
    </row>
    <row r="65" spans="1:10" x14ac:dyDescent="0.25">
      <c r="A65" s="1"/>
      <c r="B65" s="1"/>
      <c r="C65" s="1"/>
      <c r="D65" s="4"/>
      <c r="E65" s="1"/>
      <c r="F65" s="1"/>
      <c r="G65" s="1"/>
      <c r="H65" s="1"/>
      <c r="I65" s="1"/>
      <c r="J65" s="18"/>
    </row>
    <row r="66" spans="1:10" x14ac:dyDescent="0.25">
      <c r="A66" s="1"/>
      <c r="B66" s="1"/>
      <c r="C66" s="1"/>
      <c r="D66" s="4"/>
      <c r="E66" s="1"/>
      <c r="F66" s="1"/>
      <c r="G66" s="1"/>
      <c r="H66" s="1"/>
      <c r="I66" s="1"/>
      <c r="J66" s="18"/>
    </row>
    <row r="67" spans="1:10" x14ac:dyDescent="0.25">
      <c r="A67" s="1"/>
      <c r="B67" s="1"/>
      <c r="C67" s="1"/>
      <c r="D67" s="4"/>
      <c r="E67" s="1"/>
      <c r="F67" s="1"/>
      <c r="G67" s="1"/>
      <c r="H67" s="1"/>
      <c r="I67" s="1"/>
      <c r="J67" s="18"/>
    </row>
    <row r="68" spans="1:10" x14ac:dyDescent="0.25">
      <c r="A68" s="1"/>
      <c r="B68" s="1"/>
      <c r="C68" s="1"/>
      <c r="D68" s="4"/>
      <c r="E68" s="1"/>
      <c r="F68" s="1"/>
      <c r="G68" s="1"/>
      <c r="H68" s="1"/>
      <c r="I68" s="1"/>
      <c r="J68" s="18"/>
    </row>
    <row r="69" spans="1:10" x14ac:dyDescent="0.25">
      <c r="A69" s="1"/>
      <c r="B69" s="1"/>
      <c r="C69" s="1"/>
      <c r="D69" s="4"/>
      <c r="E69" s="1"/>
      <c r="F69" s="1"/>
      <c r="G69" s="1"/>
      <c r="H69" s="1"/>
      <c r="I69" s="1"/>
      <c r="J69" s="18"/>
    </row>
    <row r="70" spans="1:10" x14ac:dyDescent="0.25">
      <c r="A70" s="1"/>
      <c r="B70" s="1"/>
      <c r="C70" s="1"/>
      <c r="D70" s="4"/>
      <c r="E70" s="1"/>
      <c r="F70" s="1"/>
      <c r="G70" s="1"/>
      <c r="H70" s="1"/>
      <c r="I70" s="1"/>
      <c r="J70" s="18"/>
    </row>
    <row r="71" spans="1:10" x14ac:dyDescent="0.25">
      <c r="A71" s="1"/>
      <c r="B71" s="1"/>
      <c r="C71" s="1"/>
      <c r="D71" s="4"/>
      <c r="E71" s="1"/>
      <c r="F71" s="1"/>
      <c r="G71" s="1"/>
      <c r="H71" s="1"/>
      <c r="I71" s="1"/>
      <c r="J71" s="18"/>
    </row>
    <row r="72" spans="1:10" x14ac:dyDescent="0.25">
      <c r="A72" s="1"/>
      <c r="B72" s="1"/>
      <c r="C72" s="1"/>
      <c r="D72" s="4"/>
      <c r="E72" s="1"/>
      <c r="F72" s="1"/>
      <c r="G72" s="1"/>
      <c r="H72" s="1"/>
      <c r="I72" s="1"/>
      <c r="J72" s="18"/>
    </row>
    <row r="73" spans="1:10" x14ac:dyDescent="0.25">
      <c r="A73" s="1"/>
      <c r="B73" s="1"/>
      <c r="C73" s="1"/>
      <c r="D73" s="4"/>
      <c r="E73" s="1"/>
      <c r="F73" s="1"/>
      <c r="G73" s="1"/>
      <c r="H73" s="1"/>
      <c r="I73" s="1"/>
      <c r="J73" s="18"/>
    </row>
    <row r="74" spans="1:10" x14ac:dyDescent="0.25">
      <c r="A74" s="1"/>
      <c r="B74" s="1"/>
      <c r="C74" s="1"/>
      <c r="D74" s="4"/>
      <c r="E74" s="1"/>
      <c r="F74" s="1"/>
      <c r="G74" s="1"/>
      <c r="H74" s="1"/>
      <c r="I74" s="1"/>
      <c r="J74" s="18"/>
    </row>
    <row r="75" spans="1:10" x14ac:dyDescent="0.25">
      <c r="A75" s="1"/>
      <c r="B75" s="1"/>
      <c r="C75" s="1"/>
      <c r="D75" s="4"/>
      <c r="E75" s="1"/>
      <c r="F75" s="1"/>
      <c r="G75" s="1"/>
      <c r="H75" s="1"/>
      <c r="I75" s="1"/>
      <c r="J75" s="18"/>
    </row>
    <row r="76" spans="1:10" x14ac:dyDescent="0.25">
      <c r="A76" s="1"/>
      <c r="B76" s="1"/>
      <c r="C76" s="1"/>
      <c r="D76" s="4"/>
      <c r="E76" s="1"/>
      <c r="F76" s="1"/>
      <c r="G76" s="1"/>
      <c r="H76" s="1"/>
      <c r="I76" s="1"/>
      <c r="J76" s="18"/>
    </row>
    <row r="77" spans="1:10" x14ac:dyDescent="0.25">
      <c r="A77" s="1"/>
      <c r="B77" s="1"/>
      <c r="C77" s="1"/>
      <c r="D77" s="4"/>
      <c r="E77" s="1"/>
      <c r="F77" s="1"/>
      <c r="G77" s="1"/>
      <c r="H77" s="1"/>
      <c r="I77" s="1"/>
      <c r="J77" s="18"/>
    </row>
    <row r="78" spans="1:10" x14ac:dyDescent="0.25">
      <c r="A78" s="1"/>
      <c r="B78" s="1"/>
      <c r="C78" s="1"/>
      <c r="D78" s="4"/>
      <c r="E78" s="1"/>
      <c r="F78" s="1"/>
      <c r="G78" s="1"/>
      <c r="H78" s="1"/>
      <c r="I78" s="1"/>
      <c r="J78" s="18"/>
    </row>
    <row r="79" spans="1:10" x14ac:dyDescent="0.25">
      <c r="A79" s="1"/>
      <c r="B79" s="1"/>
      <c r="C79" s="1"/>
      <c r="D79" s="4"/>
      <c r="E79" s="1"/>
      <c r="F79" s="1"/>
      <c r="G79" s="1"/>
      <c r="H79" s="1"/>
      <c r="I79" s="1"/>
      <c r="J79" s="18"/>
    </row>
    <row r="80" spans="1:10" x14ac:dyDescent="0.25">
      <c r="A80" s="1"/>
      <c r="B80" s="1"/>
      <c r="C80" s="1"/>
      <c r="D80" s="4"/>
      <c r="E80" s="1"/>
      <c r="F80" s="1"/>
      <c r="G80" s="1"/>
      <c r="H80" s="1"/>
      <c r="I80" s="1"/>
      <c r="J80" s="18"/>
    </row>
    <row r="81" spans="1:10" x14ac:dyDescent="0.25">
      <c r="A81" s="1"/>
      <c r="B81" s="1"/>
      <c r="C81" s="1"/>
      <c r="D81" s="4"/>
      <c r="E81" s="1"/>
      <c r="F81" s="1"/>
      <c r="G81" s="1"/>
      <c r="H81" s="1"/>
      <c r="I81" s="1"/>
      <c r="J81" s="18"/>
    </row>
    <row r="82" spans="1:10" x14ac:dyDescent="0.25">
      <c r="A82" s="1"/>
      <c r="B82" s="1"/>
      <c r="C82" s="1"/>
      <c r="D82" s="4"/>
      <c r="E82" s="1"/>
      <c r="F82" s="1"/>
      <c r="G82" s="1"/>
      <c r="H82" s="1"/>
      <c r="I82" s="1"/>
      <c r="J82" s="18"/>
    </row>
    <row r="83" spans="1:10" x14ac:dyDescent="0.25">
      <c r="A83" s="1"/>
      <c r="B83" s="1"/>
      <c r="C83" s="1"/>
      <c r="D83" s="4"/>
      <c r="E83" s="1"/>
      <c r="F83" s="1"/>
      <c r="G83" s="1"/>
      <c r="H83" s="1"/>
      <c r="I83" s="1"/>
      <c r="J83" s="18"/>
    </row>
    <row r="84" spans="1:10" x14ac:dyDescent="0.25">
      <c r="A84" s="1"/>
      <c r="B84" s="1"/>
      <c r="C84" s="1"/>
      <c r="D84" s="4"/>
      <c r="E84" s="1"/>
      <c r="F84" s="1"/>
      <c r="G84" s="1"/>
      <c r="H84" s="1"/>
      <c r="I84" s="1"/>
      <c r="J84" s="18"/>
    </row>
    <row r="85" spans="1:10" x14ac:dyDescent="0.25">
      <c r="A85" s="1"/>
      <c r="B85" s="1"/>
      <c r="C85" s="1"/>
      <c r="D85" s="4"/>
      <c r="E85" s="1"/>
      <c r="F85" s="1"/>
      <c r="G85" s="1"/>
      <c r="H85" s="1"/>
      <c r="I85" s="1"/>
      <c r="J85" s="18"/>
    </row>
    <row r="86" spans="1:10" x14ac:dyDescent="0.25">
      <c r="A86" s="1"/>
      <c r="B86" s="1"/>
      <c r="C86" s="1"/>
      <c r="D86" s="4"/>
      <c r="E86" s="1"/>
      <c r="F86" s="1"/>
      <c r="G86" s="1"/>
      <c r="H86" s="1"/>
      <c r="I86" s="1"/>
      <c r="J86" s="18"/>
    </row>
    <row r="87" spans="1:10" x14ac:dyDescent="0.25">
      <c r="A87" s="1"/>
      <c r="B87" s="1"/>
      <c r="C87" s="1"/>
      <c r="D87" s="4"/>
      <c r="E87" s="1"/>
      <c r="F87" s="1"/>
      <c r="G87" s="1"/>
      <c r="H87" s="1"/>
      <c r="I87" s="1"/>
      <c r="J87" s="18"/>
    </row>
    <row r="88" spans="1:10" x14ac:dyDescent="0.25">
      <c r="A88" s="1"/>
      <c r="B88" s="1"/>
      <c r="C88" s="1"/>
      <c r="D88" s="4"/>
      <c r="E88" s="1"/>
      <c r="F88" s="1"/>
      <c r="G88" s="1"/>
      <c r="H88" s="1"/>
      <c r="I88" s="1"/>
      <c r="J88" s="18"/>
    </row>
    <row r="89" spans="1:10" x14ac:dyDescent="0.25">
      <c r="A89" s="1"/>
      <c r="B89" s="1"/>
      <c r="C89" s="1"/>
      <c r="D89" s="4"/>
      <c r="E89" s="1"/>
      <c r="F89" s="1"/>
      <c r="G89" s="1"/>
      <c r="H89" s="1"/>
      <c r="I89" s="1"/>
      <c r="J89" s="18"/>
    </row>
    <row r="90" spans="1:10" x14ac:dyDescent="0.25">
      <c r="A90" s="1"/>
      <c r="B90" s="1"/>
      <c r="C90" s="1"/>
      <c r="D90" s="4"/>
      <c r="E90" s="1"/>
      <c r="F90" s="1"/>
      <c r="G90" s="1"/>
      <c r="H90" s="1"/>
      <c r="I90" s="1"/>
      <c r="J90" s="18"/>
    </row>
    <row r="91" spans="1:10" x14ac:dyDescent="0.25">
      <c r="A91" s="1"/>
      <c r="B91" s="1"/>
      <c r="C91" s="1"/>
      <c r="D91" s="4"/>
      <c r="E91" s="1"/>
      <c r="F91" s="1"/>
      <c r="G91" s="1"/>
      <c r="H91" s="1"/>
      <c r="I91" s="1"/>
      <c r="J91" s="18"/>
    </row>
    <row r="92" spans="1:10" x14ac:dyDescent="0.25">
      <c r="A92" s="1"/>
      <c r="B92" s="1"/>
      <c r="C92" s="1"/>
      <c r="D92" s="4"/>
      <c r="E92" s="1"/>
      <c r="F92" s="1"/>
      <c r="G92" s="1"/>
      <c r="H92" s="1"/>
      <c r="I92" s="1"/>
      <c r="J92" s="18"/>
    </row>
    <row r="93" spans="1:10" x14ac:dyDescent="0.25">
      <c r="A93" s="1"/>
      <c r="B93" s="1"/>
      <c r="C93" s="1"/>
      <c r="D93" s="4"/>
      <c r="E93" s="1"/>
      <c r="F93" s="1"/>
      <c r="G93" s="1"/>
      <c r="H93" s="1"/>
      <c r="I93" s="1"/>
      <c r="J93" s="18"/>
    </row>
    <row r="94" spans="1:10" x14ac:dyDescent="0.25">
      <c r="A94" s="1"/>
      <c r="B94" s="1"/>
      <c r="C94" s="1"/>
      <c r="D94" s="4"/>
      <c r="E94" s="1"/>
      <c r="F94" s="1"/>
      <c r="G94" s="1"/>
      <c r="H94" s="1"/>
      <c r="I94" s="1"/>
      <c r="J94" s="18"/>
    </row>
    <row r="95" spans="1:10" x14ac:dyDescent="0.25">
      <c r="A95" s="1"/>
      <c r="B95" s="1"/>
      <c r="C95" s="1"/>
      <c r="D95" s="4"/>
      <c r="E95" s="1"/>
      <c r="F95" s="1"/>
      <c r="G95" s="1"/>
      <c r="H95" s="1"/>
      <c r="I95" s="1"/>
      <c r="J95" s="18"/>
    </row>
    <row r="96" spans="1:10" x14ac:dyDescent="0.25">
      <c r="A96" s="1"/>
      <c r="B96" s="1"/>
      <c r="C96" s="1"/>
      <c r="D96" s="4"/>
      <c r="E96" s="1"/>
      <c r="F96" s="1"/>
      <c r="G96" s="1"/>
      <c r="H96" s="1"/>
      <c r="I96" s="1"/>
      <c r="J96" s="18"/>
    </row>
    <row r="97" spans="1:10" x14ac:dyDescent="0.25">
      <c r="A97" s="1"/>
      <c r="B97" s="1"/>
      <c r="C97" s="1"/>
      <c r="D97" s="4"/>
      <c r="E97" s="1"/>
      <c r="F97" s="1"/>
      <c r="G97" s="1"/>
      <c r="H97" s="1"/>
      <c r="I97" s="1"/>
      <c r="J97" s="18"/>
    </row>
    <row r="98" spans="1:10" x14ac:dyDescent="0.25">
      <c r="A98" s="1"/>
      <c r="B98" s="1"/>
      <c r="C98" s="1"/>
      <c r="D98" s="4"/>
      <c r="E98" s="1"/>
      <c r="F98" s="1"/>
      <c r="G98" s="1"/>
      <c r="H98" s="1"/>
      <c r="I98" s="1"/>
      <c r="J98" s="18"/>
    </row>
    <row r="99" spans="1:10" x14ac:dyDescent="0.25">
      <c r="A99" s="1"/>
      <c r="B99" s="1"/>
      <c r="C99" s="1"/>
      <c r="D99" s="4"/>
      <c r="E99" s="1"/>
      <c r="F99" s="1"/>
      <c r="G99" s="1"/>
      <c r="H99" s="1"/>
      <c r="I99" s="1"/>
      <c r="J99" s="18"/>
    </row>
    <row r="100" spans="1:10" x14ac:dyDescent="0.25">
      <c r="A100" s="1"/>
      <c r="B100" s="1"/>
      <c r="C100" s="1"/>
      <c r="D100" s="4"/>
      <c r="E100" s="1"/>
      <c r="F100" s="1"/>
      <c r="G100" s="1"/>
      <c r="H100" s="1"/>
      <c r="I100" s="1"/>
      <c r="J100" s="18"/>
    </row>
    <row r="101" spans="1:10" x14ac:dyDescent="0.25">
      <c r="A101" s="1"/>
      <c r="B101" s="1"/>
      <c r="C101" s="1"/>
      <c r="D101" s="4"/>
      <c r="E101" s="1"/>
      <c r="F101" s="1"/>
      <c r="G101" s="1"/>
      <c r="H101" s="1"/>
      <c r="I101" s="1"/>
      <c r="J101" s="18"/>
    </row>
    <row r="102" spans="1:10" x14ac:dyDescent="0.25">
      <c r="A102" s="1"/>
      <c r="B102" s="1"/>
      <c r="C102" s="1"/>
      <c r="D102" s="4"/>
      <c r="E102" s="1"/>
      <c r="F102" s="1"/>
      <c r="G102" s="1"/>
      <c r="H102" s="1"/>
      <c r="I102" s="1"/>
      <c r="J102" s="18"/>
    </row>
    <row r="103" spans="1:10" x14ac:dyDescent="0.25">
      <c r="A103" s="1"/>
      <c r="B103" s="1"/>
      <c r="C103" s="1"/>
      <c r="D103" s="4"/>
      <c r="E103" s="1"/>
      <c r="F103" s="1"/>
      <c r="G103" s="1"/>
      <c r="H103" s="1"/>
      <c r="I103" s="1"/>
      <c r="J103" s="18"/>
    </row>
    <row r="104" spans="1:10" x14ac:dyDescent="0.25">
      <c r="A104" s="1"/>
      <c r="B104" s="1"/>
      <c r="C104" s="1"/>
      <c r="D104" s="4"/>
      <c r="E104" s="1"/>
      <c r="F104" s="1"/>
      <c r="G104" s="1"/>
      <c r="H104" s="1"/>
      <c r="I104" s="1"/>
      <c r="J104" s="18"/>
    </row>
    <row r="105" spans="1:10" x14ac:dyDescent="0.25">
      <c r="A105" s="1"/>
      <c r="B105" s="1"/>
      <c r="C105" s="1"/>
      <c r="D105" s="4"/>
      <c r="E105" s="1"/>
      <c r="F105" s="1"/>
      <c r="G105" s="1"/>
      <c r="H105" s="1"/>
      <c r="I105" s="1"/>
      <c r="J105" s="18"/>
    </row>
    <row r="106" spans="1:10" x14ac:dyDescent="0.25">
      <c r="A106" s="1"/>
      <c r="B106" s="1"/>
      <c r="C106" s="1"/>
      <c r="D106" s="4"/>
      <c r="E106" s="1"/>
      <c r="F106" s="1"/>
      <c r="G106" s="1"/>
      <c r="H106" s="1"/>
      <c r="I106" s="1"/>
      <c r="J106" s="18"/>
    </row>
    <row r="107" spans="1:10" x14ac:dyDescent="0.25">
      <c r="A107" s="1"/>
      <c r="B107" s="1"/>
      <c r="C107" s="1"/>
      <c r="D107" s="4"/>
      <c r="E107" s="1"/>
      <c r="F107" s="1"/>
      <c r="G107" s="1"/>
      <c r="H107" s="1"/>
      <c r="I107" s="1"/>
      <c r="J107" s="18"/>
    </row>
    <row r="108" spans="1:10" x14ac:dyDescent="0.25">
      <c r="A108" s="1"/>
      <c r="B108" s="1"/>
      <c r="C108" s="1"/>
      <c r="D108" s="4"/>
      <c r="E108" s="1"/>
      <c r="F108" s="1"/>
      <c r="G108" s="1"/>
      <c r="H108" s="1"/>
      <c r="I108" s="1"/>
      <c r="J108" s="18"/>
    </row>
    <row r="109" spans="1:10" x14ac:dyDescent="0.25">
      <c r="A109" s="1"/>
      <c r="B109" s="1"/>
      <c r="C109" s="1"/>
      <c r="D109" s="4"/>
      <c r="E109" s="1"/>
      <c r="F109" s="1"/>
      <c r="G109" s="1"/>
      <c r="H109" s="1"/>
      <c r="I109" s="1"/>
      <c r="J109" s="18"/>
    </row>
    <row r="110" spans="1:10" x14ac:dyDescent="0.25">
      <c r="A110" s="1"/>
      <c r="B110" s="1"/>
      <c r="C110" s="1"/>
      <c r="D110" s="4"/>
      <c r="E110" s="1"/>
      <c r="F110" s="1"/>
      <c r="G110" s="1"/>
      <c r="H110" s="1"/>
      <c r="I110" s="1"/>
      <c r="J110" s="18"/>
    </row>
    <row r="111" spans="1:10" x14ac:dyDescent="0.25">
      <c r="A111" s="1"/>
      <c r="B111" s="1"/>
      <c r="C111" s="1"/>
      <c r="D111" s="4"/>
      <c r="E111" s="1"/>
      <c r="F111" s="1"/>
      <c r="G111" s="1"/>
      <c r="H111" s="1"/>
      <c r="I111" s="1"/>
      <c r="J111" s="18"/>
    </row>
    <row r="112" spans="1:10" x14ac:dyDescent="0.25">
      <c r="A112" s="1"/>
      <c r="B112" s="1"/>
      <c r="C112" s="1"/>
      <c r="D112" s="4"/>
      <c r="E112" s="1"/>
      <c r="F112" s="1"/>
      <c r="G112" s="1"/>
      <c r="H112" s="1"/>
      <c r="I112" s="1"/>
      <c r="J112" s="18"/>
    </row>
    <row r="113" spans="1:10" x14ac:dyDescent="0.25">
      <c r="A113" s="1"/>
      <c r="B113" s="1"/>
      <c r="C113" s="1"/>
      <c r="D113" s="4"/>
      <c r="E113" s="1"/>
      <c r="F113" s="1"/>
      <c r="G113" s="1"/>
      <c r="H113" s="1"/>
      <c r="I113" s="1"/>
      <c r="J113" s="18"/>
    </row>
    <row r="114" spans="1:10" x14ac:dyDescent="0.25">
      <c r="A114" s="1"/>
      <c r="B114" s="1"/>
      <c r="C114" s="1"/>
      <c r="D114" s="4"/>
      <c r="E114" s="1"/>
      <c r="F114" s="1"/>
      <c r="G114" s="1"/>
      <c r="H114" s="1"/>
      <c r="I114" s="1"/>
      <c r="J114" s="18"/>
    </row>
    <row r="115" spans="1:10" x14ac:dyDescent="0.25">
      <c r="A115" s="1"/>
      <c r="B115" s="1"/>
      <c r="C115" s="1"/>
      <c r="D115" s="4"/>
      <c r="E115" s="1"/>
      <c r="F115" s="1"/>
      <c r="G115" s="1"/>
      <c r="H115" s="1"/>
      <c r="I115" s="1"/>
      <c r="J115" s="18"/>
    </row>
    <row r="116" spans="1:10" x14ac:dyDescent="0.25">
      <c r="A116" s="1"/>
      <c r="B116" s="1"/>
      <c r="C116" s="1"/>
      <c r="D116" s="4"/>
      <c r="E116" s="1"/>
      <c r="F116" s="1"/>
      <c r="G116" s="1"/>
      <c r="H116" s="1"/>
      <c r="I116" s="1"/>
      <c r="J116" s="18"/>
    </row>
    <row r="117" spans="1:10" x14ac:dyDescent="0.25">
      <c r="A117" s="1"/>
      <c r="B117" s="1"/>
      <c r="C117" s="1"/>
      <c r="D117" s="4"/>
      <c r="E117" s="1"/>
      <c r="F117" s="1"/>
      <c r="G117" s="1"/>
      <c r="H117" s="1"/>
      <c r="I117" s="1"/>
      <c r="J117" s="18"/>
    </row>
    <row r="118" spans="1:10" x14ac:dyDescent="0.25">
      <c r="A118" s="1"/>
      <c r="B118" s="1"/>
      <c r="C118" s="1"/>
      <c r="D118" s="4"/>
      <c r="E118" s="1"/>
      <c r="F118" s="1"/>
      <c r="G118" s="1"/>
      <c r="H118" s="1"/>
      <c r="I118" s="1"/>
      <c r="J118" s="18"/>
    </row>
    <row r="119" spans="1:10" x14ac:dyDescent="0.25">
      <c r="A119" s="1"/>
      <c r="B119" s="1"/>
      <c r="C119" s="1"/>
      <c r="D119" s="4"/>
      <c r="E119" s="1"/>
      <c r="F119" s="1"/>
      <c r="G119" s="1"/>
      <c r="H119" s="1"/>
      <c r="I119" s="1"/>
      <c r="J119" s="18"/>
    </row>
    <row r="120" spans="1:10" x14ac:dyDescent="0.25">
      <c r="A120" s="1"/>
      <c r="B120" s="1"/>
      <c r="C120" s="1"/>
      <c r="D120" s="4"/>
      <c r="E120" s="1"/>
      <c r="F120" s="1"/>
      <c r="G120" s="1"/>
      <c r="H120" s="1"/>
      <c r="I120" s="1"/>
      <c r="J120" s="18"/>
    </row>
    <row r="121" spans="1:10" x14ac:dyDescent="0.25">
      <c r="A121" s="1"/>
      <c r="B121" s="1"/>
      <c r="C121" s="1"/>
      <c r="D121" s="4"/>
      <c r="E121" s="1"/>
      <c r="F121" s="1"/>
      <c r="G121" s="1"/>
      <c r="H121" s="1"/>
      <c r="I121" s="1"/>
      <c r="J121" s="18"/>
    </row>
    <row r="122" spans="1:10" x14ac:dyDescent="0.25">
      <c r="A122" s="1"/>
      <c r="B122" s="1"/>
      <c r="C122" s="1"/>
      <c r="D122" s="4"/>
      <c r="E122" s="1"/>
      <c r="F122" s="1"/>
      <c r="G122" s="1"/>
      <c r="H122" s="1"/>
      <c r="I122" s="1"/>
      <c r="J122" s="18"/>
    </row>
    <row r="123" spans="1:10" x14ac:dyDescent="0.25">
      <c r="A123" s="1"/>
      <c r="B123" s="1"/>
      <c r="C123" s="1"/>
      <c r="D123" s="4"/>
      <c r="E123" s="1"/>
      <c r="F123" s="1"/>
      <c r="G123" s="1"/>
      <c r="H123" s="1"/>
      <c r="I123" s="1"/>
      <c r="J123" s="18"/>
    </row>
    <row r="124" spans="1:10" x14ac:dyDescent="0.25">
      <c r="A124" s="1"/>
      <c r="B124" s="1"/>
      <c r="C124" s="1"/>
      <c r="D124" s="4"/>
      <c r="E124" s="1"/>
      <c r="F124" s="1"/>
      <c r="G124" s="1"/>
      <c r="H124" s="1"/>
      <c r="I124" s="1"/>
      <c r="J124" s="18"/>
    </row>
    <row r="125" spans="1:10" x14ac:dyDescent="0.25">
      <c r="A125" s="1"/>
      <c r="B125" s="1"/>
      <c r="C125" s="1"/>
      <c r="D125" s="4"/>
      <c r="E125" s="1"/>
      <c r="F125" s="1"/>
      <c r="G125" s="1"/>
      <c r="H125" s="1"/>
      <c r="I125" s="1"/>
      <c r="J125" s="18"/>
    </row>
    <row r="126" spans="1:10" x14ac:dyDescent="0.25">
      <c r="A126" s="1"/>
      <c r="B126" s="1"/>
      <c r="C126" s="1"/>
      <c r="D126" s="4"/>
      <c r="E126" s="1"/>
      <c r="F126" s="1"/>
      <c r="G126" s="1"/>
      <c r="H126" s="1"/>
      <c r="I126" s="1"/>
      <c r="J126" s="18"/>
    </row>
    <row r="127" spans="1:10" x14ac:dyDescent="0.25">
      <c r="A127" s="1"/>
      <c r="B127" s="1"/>
      <c r="C127" s="1"/>
      <c r="D127" s="4"/>
      <c r="E127" s="1"/>
      <c r="F127" s="1"/>
      <c r="G127" s="1"/>
      <c r="H127" s="1"/>
      <c r="I127" s="1"/>
      <c r="J127" s="18"/>
    </row>
    <row r="128" spans="1:10" x14ac:dyDescent="0.25">
      <c r="A128" s="1"/>
      <c r="B128" s="1"/>
      <c r="C128" s="1"/>
      <c r="D128" s="4"/>
      <c r="E128" s="1"/>
      <c r="F128" s="1"/>
      <c r="G128" s="1"/>
      <c r="H128" s="1"/>
      <c r="I128" s="1"/>
      <c r="J128" s="18"/>
    </row>
    <row r="129" spans="1:10" x14ac:dyDescent="0.25">
      <c r="A129" s="1"/>
      <c r="B129" s="1"/>
      <c r="C129" s="1"/>
      <c r="D129" s="4"/>
      <c r="E129" s="1"/>
      <c r="F129" s="1"/>
      <c r="G129" s="1"/>
      <c r="H129" s="1"/>
      <c r="I129" s="1"/>
      <c r="J129" s="18"/>
    </row>
    <row r="130" spans="1:10" x14ac:dyDescent="0.25">
      <c r="A130" s="1"/>
      <c r="B130" s="1"/>
      <c r="C130" s="1"/>
      <c r="D130" s="4"/>
      <c r="E130" s="1"/>
      <c r="F130" s="1"/>
      <c r="G130" s="1"/>
      <c r="H130" s="1"/>
      <c r="I130" s="1"/>
      <c r="J130" s="18"/>
    </row>
    <row r="131" spans="1:10" x14ac:dyDescent="0.25">
      <c r="A131" s="1"/>
      <c r="B131" s="1"/>
      <c r="C131" s="1"/>
      <c r="D131" s="4"/>
      <c r="E131" s="1"/>
      <c r="F131" s="1"/>
      <c r="G131" s="1"/>
      <c r="H131" s="1"/>
      <c r="I131" s="1"/>
      <c r="J131" s="18"/>
    </row>
    <row r="132" spans="1:10" x14ac:dyDescent="0.25">
      <c r="A132" s="1"/>
      <c r="B132" s="1"/>
      <c r="C132" s="1"/>
      <c r="D132" s="4"/>
      <c r="E132" s="1"/>
      <c r="F132" s="1"/>
      <c r="G132" s="1"/>
      <c r="H132" s="1"/>
      <c r="I132" s="1"/>
      <c r="J132" s="18"/>
    </row>
    <row r="133" spans="1:10" x14ac:dyDescent="0.25">
      <c r="A133" s="1"/>
      <c r="B133" s="1"/>
      <c r="C133" s="1"/>
      <c r="D133" s="4"/>
      <c r="E133" s="1"/>
      <c r="F133" s="1"/>
      <c r="G133" s="1"/>
      <c r="H133" s="1"/>
      <c r="I133" s="1"/>
      <c r="J133" s="18"/>
    </row>
    <row r="134" spans="1:10" x14ac:dyDescent="0.25">
      <c r="A134" s="1"/>
      <c r="B134" s="1"/>
      <c r="C134" s="1"/>
      <c r="D134" s="4"/>
      <c r="E134" s="1"/>
      <c r="F134" s="1"/>
      <c r="G134" s="1"/>
      <c r="H134" s="1"/>
      <c r="I134" s="1"/>
      <c r="J134" s="18"/>
    </row>
    <row r="135" spans="1:10" x14ac:dyDescent="0.25">
      <c r="A135" s="1"/>
      <c r="B135" s="1"/>
      <c r="C135" s="1"/>
      <c r="D135" s="4"/>
      <c r="E135" s="1"/>
      <c r="F135" s="1"/>
      <c r="G135" s="1"/>
      <c r="H135" s="1"/>
      <c r="I135" s="1"/>
      <c r="J135" s="18"/>
    </row>
    <row r="136" spans="1:10" x14ac:dyDescent="0.25">
      <c r="A136" s="1"/>
      <c r="B136" s="1"/>
      <c r="C136" s="1"/>
      <c r="D136" s="4"/>
      <c r="E136" s="1"/>
      <c r="F136" s="1"/>
      <c r="G136" s="1"/>
      <c r="H136" s="1"/>
      <c r="I136" s="1"/>
      <c r="J136" s="18"/>
    </row>
    <row r="137" spans="1:10" x14ac:dyDescent="0.25">
      <c r="A137" s="1"/>
      <c r="B137" s="1"/>
      <c r="C137" s="1"/>
      <c r="D137" s="4"/>
      <c r="E137" s="1"/>
      <c r="F137" s="1"/>
      <c r="G137" s="1"/>
      <c r="H137" s="1"/>
      <c r="I137" s="1"/>
      <c r="J137" s="18"/>
    </row>
    <row r="138" spans="1:10" x14ac:dyDescent="0.25">
      <c r="A138" s="1"/>
      <c r="B138" s="1"/>
      <c r="C138" s="1"/>
      <c r="D138" s="4"/>
      <c r="E138" s="1"/>
      <c r="F138" s="1"/>
      <c r="G138" s="1"/>
      <c r="H138" s="1"/>
      <c r="I138" s="1"/>
      <c r="J138" s="18"/>
    </row>
    <row r="139" spans="1:10" x14ac:dyDescent="0.25">
      <c r="A139" s="1"/>
      <c r="B139" s="1"/>
      <c r="C139" s="1"/>
      <c r="D139" s="4"/>
      <c r="E139" s="1"/>
      <c r="F139" s="1"/>
      <c r="G139" s="1"/>
      <c r="H139" s="1"/>
      <c r="I139" s="1"/>
      <c r="J139" s="18"/>
    </row>
    <row r="140" spans="1:10" x14ac:dyDescent="0.25">
      <c r="A140" s="1"/>
      <c r="B140" s="1"/>
      <c r="C140" s="1"/>
      <c r="D140" s="4"/>
      <c r="E140" s="1"/>
      <c r="F140" s="1"/>
      <c r="G140" s="1"/>
      <c r="H140" s="1"/>
      <c r="I140" s="1"/>
      <c r="J140" s="18"/>
    </row>
    <row r="141" spans="1:10" x14ac:dyDescent="0.25">
      <c r="A141" s="1"/>
      <c r="B141" s="1"/>
      <c r="C141" s="1"/>
      <c r="D141" s="4"/>
      <c r="E141" s="1"/>
      <c r="F141" s="1"/>
      <c r="G141" s="1"/>
      <c r="H141" s="1"/>
      <c r="I141" s="1"/>
      <c r="J141" s="18"/>
    </row>
    <row r="142" spans="1:10" x14ac:dyDescent="0.25">
      <c r="A142" s="1"/>
      <c r="B142" s="1"/>
      <c r="C142" s="1"/>
      <c r="D142" s="4"/>
      <c r="E142" s="1"/>
      <c r="F142" s="1"/>
      <c r="G142" s="1"/>
      <c r="H142" s="1"/>
      <c r="I142" s="1"/>
      <c r="J142" s="18"/>
    </row>
    <row r="143" spans="1:10" x14ac:dyDescent="0.25">
      <c r="A143" s="1"/>
      <c r="B143" s="1"/>
      <c r="C143" s="1"/>
      <c r="D143" s="4"/>
      <c r="E143" s="1"/>
      <c r="F143" s="1"/>
      <c r="G143" s="1"/>
      <c r="H143" s="1"/>
      <c r="I143" s="1"/>
      <c r="J143" s="18"/>
    </row>
    <row r="144" spans="1:10" x14ac:dyDescent="0.25">
      <c r="A144" s="1"/>
      <c r="B144" s="1"/>
      <c r="C144" s="1"/>
      <c r="D144" s="4"/>
      <c r="E144" s="1"/>
      <c r="F144" s="1"/>
      <c r="G144" s="1"/>
      <c r="H144" s="1"/>
      <c r="I144" s="1"/>
      <c r="J144" s="18"/>
    </row>
    <row r="145" spans="1:10" x14ac:dyDescent="0.25">
      <c r="A145" s="1"/>
      <c r="B145" s="1"/>
      <c r="C145" s="1"/>
      <c r="D145" s="4"/>
      <c r="E145" s="1"/>
      <c r="F145" s="1"/>
      <c r="G145" s="1"/>
      <c r="H145" s="1"/>
      <c r="I145" s="1"/>
      <c r="J145" s="18"/>
    </row>
    <row r="146" spans="1:10" x14ac:dyDescent="0.25">
      <c r="A146" s="1"/>
      <c r="B146" s="1"/>
      <c r="C146" s="1"/>
      <c r="D146" s="4"/>
      <c r="E146" s="1"/>
      <c r="F146" s="1"/>
      <c r="G146" s="1"/>
      <c r="H146" s="1"/>
      <c r="I146" s="1"/>
      <c r="J146" s="18"/>
    </row>
    <row r="147" spans="1:10" x14ac:dyDescent="0.25">
      <c r="A147" s="1"/>
      <c r="B147" s="1"/>
      <c r="C147" s="1"/>
      <c r="D147" s="4"/>
      <c r="E147" s="1"/>
      <c r="F147" s="1"/>
      <c r="G147" s="1"/>
      <c r="H147" s="1"/>
      <c r="I147" s="1"/>
      <c r="J147" s="18"/>
    </row>
    <row r="148" spans="1:10" x14ac:dyDescent="0.25">
      <c r="A148" s="1"/>
      <c r="B148" s="1"/>
      <c r="C148" s="1"/>
      <c r="D148" s="4"/>
      <c r="E148" s="1"/>
      <c r="F148" s="1"/>
      <c r="G148" s="1"/>
      <c r="H148" s="1"/>
      <c r="I148" s="1"/>
      <c r="J148" s="18"/>
    </row>
    <row r="149" spans="1:10" x14ac:dyDescent="0.25">
      <c r="A149" s="1"/>
      <c r="B149" s="1"/>
      <c r="C149" s="1"/>
      <c r="D149" s="4"/>
      <c r="E149" s="1"/>
      <c r="F149" s="1"/>
      <c r="G149" s="1"/>
      <c r="H149" s="1"/>
      <c r="I149" s="1"/>
      <c r="J149" s="18"/>
    </row>
    <row r="150" spans="1:10" x14ac:dyDescent="0.25">
      <c r="A150" s="1"/>
      <c r="B150" s="1"/>
      <c r="C150" s="1"/>
      <c r="D150" s="4"/>
      <c r="E150" s="1"/>
      <c r="F150" s="1"/>
      <c r="G150" s="1"/>
      <c r="H150" s="1"/>
      <c r="I150" s="1"/>
      <c r="J150" s="18"/>
    </row>
    <row r="151" spans="1:10" x14ac:dyDescent="0.25">
      <c r="A151" s="1"/>
      <c r="B151" s="1"/>
      <c r="C151" s="1"/>
      <c r="D151" s="4"/>
      <c r="E151" s="1"/>
      <c r="F151" s="1"/>
      <c r="G151" s="1"/>
      <c r="H151" s="1"/>
      <c r="I151" s="1"/>
      <c r="J151" s="18"/>
    </row>
    <row r="152" spans="1:10" x14ac:dyDescent="0.25">
      <c r="A152" s="1"/>
      <c r="B152" s="1"/>
      <c r="C152" s="1"/>
      <c r="D152" s="4"/>
      <c r="E152" s="1"/>
      <c r="F152" s="1"/>
      <c r="G152" s="1"/>
      <c r="H152" s="1"/>
      <c r="I152" s="1"/>
      <c r="J152" s="18"/>
    </row>
    <row r="153" spans="1:10" x14ac:dyDescent="0.25">
      <c r="A153" s="1"/>
      <c r="B153" s="1"/>
      <c r="C153" s="1"/>
      <c r="D153" s="4"/>
      <c r="E153" s="1"/>
      <c r="F153" s="1"/>
      <c r="G153" s="1"/>
      <c r="H153" s="1"/>
      <c r="I153" s="1"/>
      <c r="J153" s="18"/>
    </row>
    <row r="154" spans="1:10" x14ac:dyDescent="0.25">
      <c r="A154" s="1"/>
      <c r="B154" s="1"/>
      <c r="C154" s="1"/>
      <c r="D154" s="4"/>
      <c r="E154" s="1"/>
      <c r="F154" s="1"/>
      <c r="G154" s="1"/>
      <c r="H154" s="1"/>
      <c r="I154" s="1"/>
      <c r="J154" s="18"/>
    </row>
    <row r="155" spans="1:10" x14ac:dyDescent="0.25">
      <c r="A155" s="1"/>
      <c r="B155" s="1"/>
      <c r="C155" s="1"/>
      <c r="D155" s="4"/>
      <c r="E155" s="1"/>
      <c r="F155" s="1"/>
      <c r="G155" s="1"/>
      <c r="H155" s="1"/>
      <c r="I155" s="1"/>
      <c r="J155" s="18"/>
    </row>
    <row r="156" spans="1:10" x14ac:dyDescent="0.25">
      <c r="A156" s="1"/>
      <c r="B156" s="1"/>
      <c r="C156" s="1"/>
      <c r="D156" s="4"/>
      <c r="E156" s="1"/>
      <c r="F156" s="1"/>
      <c r="G156" s="1"/>
      <c r="H156" s="1"/>
      <c r="I156" s="1"/>
      <c r="J156" s="18"/>
    </row>
    <row r="157" spans="1:10" x14ac:dyDescent="0.25">
      <c r="A157" s="1"/>
      <c r="B157" s="1"/>
      <c r="C157" s="1"/>
      <c r="D157" s="4"/>
      <c r="E157" s="1"/>
      <c r="F157" s="1"/>
      <c r="G157" s="1"/>
      <c r="H157" s="1"/>
      <c r="I157" s="1"/>
      <c r="J157" s="18"/>
    </row>
    <row r="158" spans="1:10" x14ac:dyDescent="0.25">
      <c r="A158" s="1"/>
      <c r="B158" s="1"/>
      <c r="C158" s="1"/>
      <c r="D158" s="4"/>
      <c r="E158" s="1"/>
      <c r="F158" s="1"/>
      <c r="G158" s="1"/>
      <c r="H158" s="1"/>
      <c r="I158" s="1"/>
      <c r="J158" s="18"/>
    </row>
    <row r="159" spans="1:10" x14ac:dyDescent="0.25">
      <c r="A159" s="1"/>
      <c r="B159" s="1"/>
      <c r="C159" s="1"/>
      <c r="D159" s="4"/>
      <c r="E159" s="1"/>
      <c r="F159" s="1"/>
      <c r="G159" s="1"/>
      <c r="H159" s="1"/>
      <c r="I159" s="1"/>
      <c r="J159" s="18"/>
    </row>
    <row r="160" spans="1:10" x14ac:dyDescent="0.25">
      <c r="A160" s="1"/>
      <c r="B160" s="1"/>
      <c r="C160" s="1"/>
      <c r="D160" s="4"/>
      <c r="E160" s="1"/>
      <c r="F160" s="1"/>
      <c r="G160" s="1"/>
      <c r="H160" s="1"/>
      <c r="I160" s="1"/>
      <c r="J160" s="18"/>
    </row>
    <row r="161" spans="1:10" x14ac:dyDescent="0.25">
      <c r="A161" s="1"/>
      <c r="B161" s="1"/>
      <c r="C161" s="1"/>
      <c r="D161" s="4"/>
      <c r="E161" s="1"/>
      <c r="F161" s="1"/>
      <c r="G161" s="1"/>
      <c r="H161" s="1"/>
      <c r="I161" s="1"/>
      <c r="J161" s="18"/>
    </row>
    <row r="162" spans="1:10" x14ac:dyDescent="0.25">
      <c r="A162" s="1"/>
      <c r="B162" s="1"/>
      <c r="C162" s="1"/>
      <c r="D162" s="4"/>
      <c r="E162" s="1"/>
      <c r="F162" s="1"/>
      <c r="G162" s="1"/>
      <c r="H162" s="1"/>
      <c r="I162" s="1"/>
      <c r="J162" s="18"/>
    </row>
    <row r="163" spans="1:10" x14ac:dyDescent="0.25">
      <c r="A163" s="1"/>
      <c r="B163" s="1"/>
      <c r="C163" s="1"/>
      <c r="D163" s="4"/>
      <c r="E163" s="1"/>
      <c r="F163" s="1"/>
      <c r="G163" s="1"/>
      <c r="H163" s="1"/>
      <c r="I163" s="1"/>
      <c r="J163" s="18"/>
    </row>
    <row r="164" spans="1:10" x14ac:dyDescent="0.25">
      <c r="A164" s="1"/>
      <c r="B164" s="1"/>
      <c r="C164" s="1"/>
      <c r="D164" s="4"/>
      <c r="E164" s="1"/>
      <c r="F164" s="1"/>
      <c r="G164" s="1"/>
      <c r="H164" s="1"/>
      <c r="I164" s="1"/>
      <c r="J164" s="18"/>
    </row>
    <row r="165" spans="1:10" x14ac:dyDescent="0.25">
      <c r="A165" s="1"/>
      <c r="B165" s="1"/>
      <c r="C165" s="1"/>
      <c r="D165" s="4"/>
      <c r="E165" s="1"/>
      <c r="F165" s="1"/>
      <c r="G165" s="1"/>
      <c r="H165" s="1"/>
      <c r="I165" s="1"/>
      <c r="J165" s="18"/>
    </row>
    <row r="166" spans="1:10" x14ac:dyDescent="0.25">
      <c r="A166" s="1"/>
      <c r="B166" s="1"/>
      <c r="C166" s="1"/>
      <c r="D166" s="4"/>
      <c r="E166" s="1"/>
      <c r="F166" s="1"/>
      <c r="G166" s="1"/>
      <c r="H166" s="1"/>
      <c r="I166" s="1"/>
      <c r="J166" s="18"/>
    </row>
    <row r="167" spans="1:10" x14ac:dyDescent="0.25">
      <c r="A167" s="1"/>
      <c r="B167" s="1"/>
      <c r="C167" s="1"/>
      <c r="D167" s="4"/>
      <c r="E167" s="1"/>
      <c r="F167" s="1"/>
      <c r="G167" s="1"/>
      <c r="H167" s="1"/>
      <c r="I167" s="1"/>
      <c r="J167" s="18"/>
    </row>
    <row r="168" spans="1:10" x14ac:dyDescent="0.25">
      <c r="A168" s="1"/>
      <c r="B168" s="1"/>
      <c r="C168" s="1"/>
      <c r="D168" s="4"/>
      <c r="E168" s="1"/>
      <c r="F168" s="1"/>
      <c r="G168" s="1"/>
      <c r="H168" s="1"/>
      <c r="I168" s="1"/>
      <c r="J168" s="18"/>
    </row>
    <row r="169" spans="1:10" x14ac:dyDescent="0.25">
      <c r="A169" s="1"/>
      <c r="B169" s="1"/>
      <c r="C169" s="1"/>
      <c r="D169" s="4"/>
      <c r="E169" s="1"/>
      <c r="F169" s="1"/>
      <c r="G169" s="1"/>
      <c r="H169" s="1"/>
      <c r="I169" s="1"/>
      <c r="J169" s="18"/>
    </row>
    <row r="170" spans="1:10" x14ac:dyDescent="0.25">
      <c r="A170" s="1"/>
      <c r="B170" s="1"/>
      <c r="C170" s="1"/>
      <c r="D170" s="4"/>
      <c r="E170" s="1"/>
      <c r="F170" s="1"/>
      <c r="G170" s="1"/>
      <c r="H170" s="1"/>
      <c r="I170" s="1"/>
      <c r="J170" s="18"/>
    </row>
    <row r="171" spans="1:10" x14ac:dyDescent="0.25">
      <c r="A171" s="1"/>
      <c r="B171" s="1"/>
      <c r="C171" s="1"/>
      <c r="D171" s="4"/>
      <c r="E171" s="1"/>
      <c r="F171" s="1"/>
      <c r="G171" s="1"/>
      <c r="H171" s="1"/>
      <c r="I171" s="1"/>
      <c r="J171" s="18"/>
    </row>
    <row r="172" spans="1:10" x14ac:dyDescent="0.25">
      <c r="A172" s="1"/>
      <c r="B172" s="1"/>
      <c r="C172" s="1"/>
      <c r="D172" s="4"/>
      <c r="E172" s="1"/>
      <c r="F172" s="1"/>
      <c r="G172" s="1"/>
      <c r="H172" s="1"/>
      <c r="I172" s="1"/>
      <c r="J172" s="18"/>
    </row>
    <row r="173" spans="1:10" x14ac:dyDescent="0.25">
      <c r="A173" s="1"/>
      <c r="B173" s="1"/>
      <c r="C173" s="1"/>
      <c r="D173" s="4"/>
      <c r="E173" s="1"/>
      <c r="F173" s="1"/>
      <c r="G173" s="1"/>
      <c r="H173" s="1"/>
      <c r="I173" s="1"/>
      <c r="J173" s="18"/>
    </row>
    <row r="174" spans="1:10" x14ac:dyDescent="0.25">
      <c r="A174" s="1"/>
      <c r="B174" s="1"/>
      <c r="C174" s="1"/>
      <c r="D174" s="4"/>
      <c r="E174" s="1"/>
      <c r="F174" s="1"/>
      <c r="G174" s="1"/>
      <c r="H174" s="1"/>
      <c r="I174" s="1"/>
      <c r="J174" s="18"/>
    </row>
    <row r="175" spans="1:10" x14ac:dyDescent="0.25">
      <c r="A175" s="1"/>
      <c r="B175" s="1"/>
      <c r="C175" s="1"/>
      <c r="D175" s="4"/>
      <c r="E175" s="1"/>
      <c r="F175" s="1"/>
      <c r="G175" s="1"/>
      <c r="H175" s="1"/>
      <c r="I175" s="1"/>
      <c r="J175" s="18"/>
    </row>
    <row r="176" spans="1:10" x14ac:dyDescent="0.25">
      <c r="A176" s="1"/>
      <c r="B176" s="1"/>
      <c r="C176" s="1"/>
      <c r="D176" s="4"/>
      <c r="E176" s="1"/>
      <c r="F176" s="1"/>
      <c r="G176" s="1"/>
      <c r="H176" s="1"/>
      <c r="I176" s="1"/>
      <c r="J176" s="18"/>
    </row>
    <row r="177" spans="1:10" x14ac:dyDescent="0.25">
      <c r="A177" s="1"/>
      <c r="B177" s="1"/>
      <c r="C177" s="1"/>
      <c r="D177" s="4"/>
      <c r="E177" s="1"/>
      <c r="F177" s="1"/>
      <c r="G177" s="1"/>
      <c r="H177" s="1"/>
      <c r="I177" s="1"/>
      <c r="J177" s="18"/>
    </row>
    <row r="178" spans="1:10" x14ac:dyDescent="0.25">
      <c r="A178" s="1"/>
      <c r="B178" s="1"/>
      <c r="C178" s="1"/>
      <c r="D178" s="4"/>
      <c r="E178" s="1"/>
      <c r="F178" s="1"/>
      <c r="G178" s="1"/>
      <c r="H178" s="1"/>
      <c r="I178" s="1"/>
      <c r="J178" s="18"/>
    </row>
    <row r="179" spans="1:10" x14ac:dyDescent="0.25">
      <c r="A179" s="1"/>
      <c r="B179" s="1"/>
      <c r="C179" s="1"/>
      <c r="D179" s="4"/>
      <c r="E179" s="1"/>
      <c r="F179" s="1"/>
      <c r="G179" s="1"/>
      <c r="H179" s="1"/>
      <c r="I179" s="1"/>
      <c r="J179" s="18"/>
    </row>
    <row r="180" spans="1:10" x14ac:dyDescent="0.25">
      <c r="A180" s="1"/>
      <c r="B180" s="1"/>
      <c r="C180" s="1"/>
      <c r="D180" s="4"/>
      <c r="E180" s="1"/>
      <c r="F180" s="1"/>
      <c r="G180" s="1"/>
      <c r="H180" s="1"/>
      <c r="I180" s="1"/>
      <c r="J180" s="18"/>
    </row>
    <row r="181" spans="1:10" x14ac:dyDescent="0.25">
      <c r="A181" s="1"/>
      <c r="B181" s="1"/>
      <c r="C181" s="1"/>
      <c r="D181" s="4"/>
      <c r="E181" s="1"/>
      <c r="F181" s="1"/>
      <c r="G181" s="1"/>
      <c r="H181" s="1"/>
      <c r="I181" s="1"/>
      <c r="J181" s="18"/>
    </row>
    <row r="182" spans="1:10" x14ac:dyDescent="0.25">
      <c r="A182" s="1"/>
      <c r="B182" s="1"/>
      <c r="C182" s="1"/>
      <c r="D182" s="4"/>
      <c r="E182" s="1"/>
      <c r="F182" s="1"/>
      <c r="G182" s="1"/>
      <c r="H182" s="1"/>
      <c r="I182" s="1"/>
      <c r="J182" s="18"/>
    </row>
    <row r="183" spans="1:10" x14ac:dyDescent="0.25">
      <c r="A183" s="1"/>
      <c r="B183" s="1"/>
      <c r="C183" s="1"/>
      <c r="D183" s="4"/>
      <c r="E183" s="1"/>
      <c r="F183" s="1"/>
      <c r="G183" s="1"/>
      <c r="H183" s="1"/>
      <c r="I183" s="1"/>
      <c r="J183" s="18"/>
    </row>
    <row r="184" spans="1:10" x14ac:dyDescent="0.25">
      <c r="A184" s="1"/>
      <c r="B184" s="1"/>
      <c r="C184" s="1"/>
      <c r="D184" s="4"/>
      <c r="E184" s="1"/>
      <c r="F184" s="1"/>
      <c r="G184" s="1"/>
      <c r="H184" s="1"/>
      <c r="I184" s="1"/>
      <c r="J184" s="18"/>
    </row>
    <row r="185" spans="1:10" x14ac:dyDescent="0.25">
      <c r="A185" s="1"/>
      <c r="B185" s="1"/>
      <c r="C185" s="1"/>
      <c r="D185" s="4"/>
      <c r="E185" s="1"/>
      <c r="F185" s="1"/>
      <c r="G185" s="1"/>
      <c r="H185" s="1"/>
      <c r="I185" s="1"/>
      <c r="J185" s="18"/>
    </row>
    <row r="186" spans="1:10" x14ac:dyDescent="0.25">
      <c r="A186" s="1"/>
      <c r="B186" s="1"/>
      <c r="C186" s="1"/>
      <c r="D186" s="4"/>
      <c r="E186" s="1"/>
      <c r="F186" s="1"/>
      <c r="G186" s="1"/>
      <c r="H186" s="1"/>
      <c r="I186" s="1"/>
      <c r="J186" s="18"/>
    </row>
    <row r="187" spans="1:10" x14ac:dyDescent="0.25">
      <c r="A187" s="1"/>
      <c r="B187" s="1"/>
      <c r="C187" s="1"/>
      <c r="D187" s="4"/>
      <c r="E187" s="1"/>
      <c r="F187" s="1"/>
      <c r="G187" s="1"/>
      <c r="H187" s="1"/>
      <c r="I187" s="1"/>
      <c r="J187" s="18"/>
    </row>
    <row r="188" spans="1:10" x14ac:dyDescent="0.25">
      <c r="A188" s="1"/>
      <c r="B188" s="1"/>
      <c r="C188" s="1"/>
      <c r="D188" s="4"/>
      <c r="E188" s="1"/>
      <c r="F188" s="1"/>
      <c r="G188" s="1"/>
      <c r="H188" s="1"/>
      <c r="I188" s="1"/>
      <c r="J188" s="18"/>
    </row>
    <row r="189" spans="1:10" x14ac:dyDescent="0.25">
      <c r="A189" s="1"/>
      <c r="B189" s="1"/>
      <c r="C189" s="1"/>
      <c r="D189" s="4"/>
      <c r="E189" s="1"/>
      <c r="F189" s="1"/>
      <c r="G189" s="1"/>
      <c r="H189" s="1"/>
      <c r="I189" s="1"/>
      <c r="J189" s="18"/>
    </row>
    <row r="190" spans="1:10" x14ac:dyDescent="0.25">
      <c r="A190" s="1"/>
      <c r="B190" s="1"/>
      <c r="C190" s="1"/>
      <c r="D190" s="4"/>
      <c r="E190" s="1"/>
      <c r="F190" s="1"/>
      <c r="G190" s="1"/>
      <c r="H190" s="1"/>
      <c r="I190" s="1"/>
      <c r="J190" s="18"/>
    </row>
    <row r="191" spans="1:10" x14ac:dyDescent="0.25">
      <c r="A191" s="1"/>
      <c r="B191" s="1"/>
      <c r="C191" s="1"/>
      <c r="D191" s="4"/>
      <c r="E191" s="1"/>
      <c r="F191" s="1"/>
      <c r="G191" s="1"/>
      <c r="H191" s="1"/>
      <c r="I191" s="1"/>
      <c r="J191" s="18"/>
    </row>
    <row r="192" spans="1:10" x14ac:dyDescent="0.25">
      <c r="A192" s="1"/>
      <c r="B192" s="1"/>
      <c r="C192" s="1"/>
      <c r="D192" s="4"/>
      <c r="E192" s="1"/>
      <c r="F192" s="1"/>
      <c r="G192" s="1"/>
      <c r="H192" s="1"/>
      <c r="I192" s="1"/>
      <c r="J192" s="18"/>
    </row>
    <row r="193" spans="1:10" x14ac:dyDescent="0.25">
      <c r="A193" s="1"/>
      <c r="B193" s="1"/>
      <c r="C193" s="1"/>
      <c r="D193" s="4"/>
      <c r="E193" s="1"/>
      <c r="F193" s="1"/>
      <c r="G193" s="1"/>
      <c r="H193" s="1"/>
      <c r="I193" s="1"/>
      <c r="J193" s="18"/>
    </row>
    <row r="194" spans="1:10" x14ac:dyDescent="0.25">
      <c r="A194" s="1"/>
      <c r="B194" s="1"/>
      <c r="C194" s="1"/>
      <c r="D194" s="4"/>
      <c r="E194" s="1"/>
      <c r="F194" s="1"/>
      <c r="G194" s="1"/>
      <c r="H194" s="1"/>
      <c r="I194" s="1"/>
      <c r="J194" s="18"/>
    </row>
    <row r="195" spans="1:10" x14ac:dyDescent="0.25">
      <c r="A195" s="1"/>
      <c r="B195" s="1"/>
      <c r="C195" s="1"/>
      <c r="D195" s="4"/>
      <c r="E195" s="1"/>
      <c r="F195" s="1"/>
      <c r="G195" s="1"/>
      <c r="H195" s="1"/>
      <c r="I195" s="1"/>
      <c r="J195" s="18"/>
    </row>
    <row r="196" spans="1:10" x14ac:dyDescent="0.25">
      <c r="A196" s="1"/>
      <c r="B196" s="1"/>
      <c r="C196" s="1"/>
      <c r="D196" s="4"/>
      <c r="E196" s="1"/>
      <c r="F196" s="1"/>
      <c r="G196" s="1"/>
      <c r="H196" s="1"/>
      <c r="I196" s="1"/>
      <c r="J196" s="18"/>
    </row>
    <row r="197" spans="1:10" x14ac:dyDescent="0.25">
      <c r="A197" s="1"/>
      <c r="B197" s="1"/>
      <c r="C197" s="1"/>
      <c r="D197" s="4"/>
      <c r="E197" s="1"/>
      <c r="F197" s="1"/>
      <c r="G197" s="1"/>
      <c r="H197" s="1"/>
      <c r="I197" s="1"/>
      <c r="J197" s="18"/>
    </row>
    <row r="198" spans="1:10" x14ac:dyDescent="0.25">
      <c r="A198" s="1"/>
      <c r="B198" s="1"/>
      <c r="C198" s="1"/>
      <c r="D198" s="4"/>
      <c r="E198" s="1"/>
      <c r="F198" s="1"/>
      <c r="G198" s="1"/>
      <c r="H198" s="1"/>
      <c r="I198" s="1"/>
      <c r="J198" s="18"/>
    </row>
    <row r="199" spans="1:10" x14ac:dyDescent="0.25">
      <c r="A199" s="1"/>
      <c r="B199" s="1"/>
      <c r="C199" s="1"/>
      <c r="D199" s="4"/>
      <c r="E199" s="1"/>
      <c r="F199" s="1"/>
      <c r="G199" s="1"/>
      <c r="H199" s="1"/>
      <c r="I199" s="1"/>
      <c r="J199" s="18"/>
    </row>
    <row r="200" spans="1:10" x14ac:dyDescent="0.25">
      <c r="A200" s="1"/>
      <c r="B200" s="1"/>
      <c r="C200" s="1"/>
      <c r="D200" s="4"/>
      <c r="E200" s="1"/>
      <c r="F200" s="1"/>
      <c r="G200" s="1"/>
      <c r="H200" s="1"/>
      <c r="I200" s="1"/>
      <c r="J200" s="18"/>
    </row>
    <row r="201" spans="1:10" x14ac:dyDescent="0.25">
      <c r="A201" s="1"/>
      <c r="B201" s="1"/>
      <c r="C201" s="1"/>
      <c r="D201" s="4"/>
      <c r="E201" s="1"/>
      <c r="F201" s="1"/>
      <c r="G201" s="1"/>
      <c r="H201" s="1"/>
      <c r="I201" s="1"/>
      <c r="J201" s="18"/>
    </row>
    <row r="202" spans="1:10" x14ac:dyDescent="0.25">
      <c r="A202" s="1"/>
      <c r="B202" s="1"/>
      <c r="C202" s="1"/>
      <c r="D202" s="4"/>
      <c r="E202" s="1"/>
      <c r="F202" s="1"/>
      <c r="G202" s="1"/>
      <c r="H202" s="1"/>
      <c r="I202" s="1"/>
      <c r="J202" s="18"/>
    </row>
    <row r="203" spans="1:10" x14ac:dyDescent="0.25">
      <c r="A203" s="1"/>
      <c r="B203" s="1"/>
      <c r="C203" s="1"/>
      <c r="D203" s="4"/>
      <c r="E203" s="1"/>
      <c r="F203" s="1"/>
      <c r="G203" s="1"/>
      <c r="H203" s="1"/>
      <c r="I203" s="1"/>
      <c r="J203" s="18"/>
    </row>
    <row r="204" spans="1:10" x14ac:dyDescent="0.25">
      <c r="A204" s="1"/>
      <c r="B204" s="1"/>
      <c r="C204" s="1"/>
      <c r="D204" s="4"/>
      <c r="E204" s="1"/>
      <c r="F204" s="1"/>
      <c r="G204" s="1"/>
      <c r="H204" s="1"/>
      <c r="I204" s="1"/>
      <c r="J204" s="18"/>
    </row>
    <row r="205" spans="1:10" x14ac:dyDescent="0.25">
      <c r="A205" s="1"/>
      <c r="B205" s="1"/>
      <c r="C205" s="1"/>
      <c r="D205" s="4"/>
      <c r="E205" s="1"/>
      <c r="F205" s="1"/>
      <c r="G205" s="1"/>
      <c r="H205" s="1"/>
      <c r="I205" s="1"/>
      <c r="J205" s="18"/>
    </row>
    <row r="206" spans="1:10" x14ac:dyDescent="0.25">
      <c r="A206" s="1"/>
      <c r="B206" s="1"/>
      <c r="C206" s="1"/>
      <c r="D206" s="4"/>
      <c r="E206" s="1"/>
      <c r="F206" s="1"/>
      <c r="G206" s="1"/>
      <c r="H206" s="1"/>
      <c r="I206" s="1"/>
      <c r="J206" s="18"/>
    </row>
    <row r="207" spans="1:10" x14ac:dyDescent="0.25">
      <c r="A207" s="1"/>
      <c r="B207" s="1"/>
      <c r="C207" s="1"/>
      <c r="D207" s="4"/>
      <c r="E207" s="1"/>
      <c r="F207" s="1"/>
      <c r="G207" s="1"/>
      <c r="H207" s="1"/>
      <c r="I207" s="1"/>
      <c r="J207" s="18"/>
    </row>
    <row r="208" spans="1:10" x14ac:dyDescent="0.25">
      <c r="A208" s="1"/>
      <c r="B208" s="1"/>
      <c r="C208" s="1"/>
      <c r="D208" s="4"/>
      <c r="E208" s="1"/>
      <c r="F208" s="1"/>
      <c r="G208" s="1"/>
      <c r="H208" s="1"/>
      <c r="I208" s="1"/>
      <c r="J208" s="18"/>
    </row>
    <row r="209" spans="1:10" x14ac:dyDescent="0.25">
      <c r="A209" s="1"/>
      <c r="B209" s="1"/>
      <c r="C209" s="1"/>
      <c r="D209" s="4"/>
      <c r="E209" s="1"/>
      <c r="F209" s="1"/>
      <c r="G209" s="1"/>
      <c r="H209" s="1"/>
      <c r="I209" s="1"/>
      <c r="J209" s="18"/>
    </row>
    <row r="210" spans="1:10" x14ac:dyDescent="0.25">
      <c r="A210" s="1"/>
      <c r="B210" s="1"/>
      <c r="C210" s="1"/>
      <c r="D210" s="4"/>
      <c r="E210" s="1"/>
      <c r="F210" s="1"/>
      <c r="G210" s="1"/>
      <c r="H210" s="1"/>
      <c r="I210" s="1"/>
      <c r="J210" s="18"/>
    </row>
    <row r="211" spans="1:10" x14ac:dyDescent="0.25">
      <c r="A211" s="1"/>
      <c r="B211" s="1"/>
      <c r="C211" s="1"/>
      <c r="D211" s="4"/>
      <c r="E211" s="1"/>
      <c r="F211" s="1"/>
      <c r="G211" s="1"/>
      <c r="H211" s="1"/>
      <c r="I211" s="1"/>
      <c r="J211" s="18"/>
    </row>
    <row r="212" spans="1:10" x14ac:dyDescent="0.25">
      <c r="A212" s="1"/>
      <c r="B212" s="1"/>
      <c r="C212" s="1"/>
      <c r="D212" s="4"/>
      <c r="E212" s="1"/>
      <c r="F212" s="1"/>
      <c r="G212" s="1"/>
      <c r="H212" s="1"/>
      <c r="I212" s="1"/>
      <c r="J212" s="18"/>
    </row>
    <row r="213" spans="1:10" x14ac:dyDescent="0.25">
      <c r="A213" s="1"/>
      <c r="B213" s="1"/>
      <c r="C213" s="1"/>
      <c r="D213" s="4"/>
      <c r="E213" s="1"/>
      <c r="F213" s="1"/>
      <c r="G213" s="1"/>
      <c r="H213" s="1"/>
      <c r="I213" s="1"/>
      <c r="J213" s="18"/>
    </row>
    <row r="214" spans="1:10" x14ac:dyDescent="0.25">
      <c r="A214" s="1"/>
      <c r="B214" s="1"/>
      <c r="C214" s="1"/>
      <c r="D214" s="4"/>
      <c r="E214" s="1"/>
      <c r="F214" s="1"/>
      <c r="G214" s="1"/>
      <c r="H214" s="1"/>
      <c r="I214" s="1"/>
      <c r="J214" s="18"/>
    </row>
    <row r="215" spans="1:10" x14ac:dyDescent="0.25">
      <c r="A215" s="1"/>
      <c r="B215" s="1"/>
      <c r="C215" s="1"/>
      <c r="D215" s="4"/>
      <c r="E215" s="1"/>
      <c r="F215" s="1"/>
      <c r="G215" s="1"/>
      <c r="H215" s="1"/>
      <c r="I215" s="1"/>
      <c r="J215" s="18"/>
    </row>
    <row r="216" spans="1:10" x14ac:dyDescent="0.25">
      <c r="A216" s="1"/>
      <c r="B216" s="1"/>
      <c r="C216" s="1"/>
      <c r="D216" s="4"/>
      <c r="E216" s="1"/>
      <c r="F216" s="1"/>
      <c r="G216" s="1"/>
      <c r="H216" s="1"/>
      <c r="I216" s="1"/>
      <c r="J216" s="18"/>
    </row>
    <row r="217" spans="1:10" x14ac:dyDescent="0.25">
      <c r="A217" s="1"/>
      <c r="B217" s="1"/>
      <c r="C217" s="1"/>
      <c r="D217" s="4"/>
      <c r="E217" s="1"/>
      <c r="F217" s="1"/>
      <c r="G217" s="1"/>
      <c r="H217" s="1"/>
      <c r="I217" s="1"/>
      <c r="J217" s="18"/>
    </row>
    <row r="218" spans="1:10" x14ac:dyDescent="0.25">
      <c r="A218" s="1"/>
      <c r="B218" s="1"/>
      <c r="C218" s="1"/>
      <c r="D218" s="4"/>
      <c r="E218" s="1"/>
      <c r="F218" s="1"/>
      <c r="G218" s="1"/>
      <c r="H218" s="1"/>
      <c r="I218" s="1"/>
      <c r="J218" s="18"/>
    </row>
    <row r="219" spans="1:10" x14ac:dyDescent="0.25">
      <c r="A219" s="1"/>
      <c r="B219" s="1"/>
      <c r="C219" s="1"/>
      <c r="D219" s="4"/>
      <c r="E219" s="1"/>
      <c r="F219" s="1"/>
      <c r="G219" s="1"/>
      <c r="H219" s="1"/>
      <c r="I219" s="1"/>
      <c r="J219" s="18"/>
    </row>
    <row r="220" spans="1:10" x14ac:dyDescent="0.25">
      <c r="A220" s="1"/>
      <c r="B220" s="1"/>
      <c r="C220" s="1"/>
      <c r="D220" s="4"/>
      <c r="E220" s="1"/>
      <c r="F220" s="1"/>
      <c r="G220" s="1"/>
      <c r="H220" s="1"/>
      <c r="I220" s="1"/>
      <c r="J220" s="18"/>
    </row>
    <row r="221" spans="1:10" x14ac:dyDescent="0.25">
      <c r="A221" s="1"/>
      <c r="B221" s="1"/>
      <c r="C221" s="1"/>
      <c r="D221" s="4"/>
      <c r="E221" s="1"/>
      <c r="F221" s="1"/>
      <c r="G221" s="1"/>
      <c r="H221" s="1"/>
      <c r="I221" s="1"/>
      <c r="J221" s="18"/>
    </row>
    <row r="222" spans="1:10" x14ac:dyDescent="0.25">
      <c r="A222" s="1"/>
      <c r="B222" s="1"/>
      <c r="C222" s="1"/>
      <c r="D222" s="4"/>
      <c r="E222" s="1"/>
      <c r="F222" s="1"/>
      <c r="G222" s="1"/>
      <c r="H222" s="1"/>
      <c r="I222" s="1"/>
      <c r="J222" s="18"/>
    </row>
    <row r="223" spans="1:10" x14ac:dyDescent="0.25">
      <c r="A223" s="1"/>
      <c r="B223" s="1"/>
      <c r="C223" s="1"/>
      <c r="D223" s="4"/>
      <c r="E223" s="1"/>
      <c r="F223" s="1"/>
      <c r="G223" s="1"/>
      <c r="H223" s="1"/>
      <c r="I223" s="1"/>
      <c r="J223" s="18"/>
    </row>
    <row r="224" spans="1:10" x14ac:dyDescent="0.25">
      <c r="A224" s="1"/>
      <c r="B224" s="1"/>
      <c r="C224" s="1"/>
      <c r="D224" s="4"/>
      <c r="E224" s="1"/>
      <c r="F224" s="1"/>
      <c r="G224" s="1"/>
      <c r="H224" s="1"/>
      <c r="I224" s="1"/>
      <c r="J224" s="18"/>
    </row>
    <row r="225" spans="1:10" x14ac:dyDescent="0.25">
      <c r="A225" s="1"/>
      <c r="B225" s="1"/>
      <c r="C225" s="1"/>
      <c r="D225" s="4"/>
      <c r="E225" s="1"/>
      <c r="F225" s="1"/>
      <c r="G225" s="1"/>
      <c r="H225" s="1"/>
      <c r="I225" s="1"/>
      <c r="J225" s="18"/>
    </row>
    <row r="226" spans="1:10" x14ac:dyDescent="0.25">
      <c r="A226" s="1"/>
      <c r="B226" s="1"/>
      <c r="C226" s="1"/>
      <c r="D226" s="4"/>
      <c r="E226" s="1"/>
      <c r="F226" s="1"/>
      <c r="G226" s="1"/>
      <c r="H226" s="1"/>
      <c r="I226" s="1"/>
      <c r="J226" s="18"/>
    </row>
    <row r="227" spans="1:10" x14ac:dyDescent="0.25">
      <c r="A227" s="1"/>
      <c r="B227" s="1"/>
      <c r="C227" s="1"/>
      <c r="D227" s="4"/>
      <c r="E227" s="1"/>
      <c r="F227" s="1"/>
      <c r="G227" s="1"/>
      <c r="H227" s="1"/>
      <c r="I227" s="1"/>
      <c r="J227" s="18"/>
    </row>
    <row r="228" spans="1:10" x14ac:dyDescent="0.25">
      <c r="A228" s="1"/>
      <c r="B228" s="1"/>
      <c r="C228" s="1"/>
      <c r="D228" s="4"/>
      <c r="E228" s="1"/>
      <c r="F228" s="1"/>
      <c r="G228" s="1"/>
      <c r="H228" s="1"/>
      <c r="I228" s="1"/>
      <c r="J228" s="18"/>
    </row>
    <row r="229" spans="1:10" x14ac:dyDescent="0.25">
      <c r="A229" s="1"/>
      <c r="B229" s="1"/>
      <c r="C229" s="1"/>
      <c r="D229" s="4"/>
      <c r="E229" s="1"/>
      <c r="F229" s="1"/>
      <c r="G229" s="1"/>
      <c r="H229" s="1"/>
      <c r="I229" s="1"/>
      <c r="J229" s="18"/>
    </row>
    <row r="230" spans="1:10" x14ac:dyDescent="0.25">
      <c r="A230" s="1"/>
      <c r="B230" s="1"/>
      <c r="C230" s="1"/>
      <c r="D230" s="4"/>
      <c r="E230" s="1"/>
      <c r="F230" s="1"/>
      <c r="G230" s="1"/>
      <c r="H230" s="1"/>
      <c r="I230" s="1"/>
      <c r="J230" s="18"/>
    </row>
    <row r="231" spans="1:10" x14ac:dyDescent="0.25">
      <c r="A231" s="1"/>
      <c r="B231" s="1"/>
      <c r="C231" s="1"/>
      <c r="D231" s="4"/>
      <c r="E231" s="1"/>
      <c r="F231" s="1"/>
      <c r="G231" s="1"/>
      <c r="H231" s="1"/>
      <c r="I231" s="1"/>
      <c r="J231" s="18"/>
    </row>
    <row r="232" spans="1:10" x14ac:dyDescent="0.25">
      <c r="A232" s="1"/>
      <c r="B232" s="1"/>
      <c r="C232" s="1"/>
      <c r="D232" s="4"/>
      <c r="E232" s="1"/>
      <c r="F232" s="1"/>
      <c r="G232" s="1"/>
      <c r="H232" s="1"/>
      <c r="I232" s="1"/>
      <c r="J232" s="18"/>
    </row>
    <row r="233" spans="1:10" x14ac:dyDescent="0.25">
      <c r="A233" s="1"/>
      <c r="B233" s="1"/>
      <c r="C233" s="1"/>
      <c r="D233" s="4"/>
      <c r="E233" s="1"/>
      <c r="F233" s="1"/>
      <c r="G233" s="1"/>
      <c r="H233" s="1"/>
      <c r="I233" s="1"/>
      <c r="J233" s="18"/>
    </row>
    <row r="234" spans="1:10" x14ac:dyDescent="0.25">
      <c r="A234" s="1"/>
      <c r="B234" s="1"/>
      <c r="C234" s="1"/>
      <c r="D234" s="4"/>
      <c r="E234" s="1"/>
      <c r="F234" s="1"/>
      <c r="G234" s="1"/>
      <c r="H234" s="1"/>
      <c r="I234" s="1"/>
      <c r="J234" s="18"/>
    </row>
    <row r="235" spans="1:10" x14ac:dyDescent="0.25">
      <c r="A235" s="1"/>
      <c r="B235" s="1"/>
      <c r="C235" s="1"/>
      <c r="D235" s="4"/>
      <c r="E235" s="1"/>
      <c r="F235" s="1"/>
      <c r="G235" s="1"/>
      <c r="H235" s="1"/>
      <c r="I235" s="1"/>
      <c r="J235" s="18"/>
    </row>
    <row r="236" spans="1:10" x14ac:dyDescent="0.25">
      <c r="A236" s="1"/>
      <c r="B236" s="1"/>
      <c r="C236" s="1"/>
      <c r="D236" s="4"/>
      <c r="E236" s="1"/>
      <c r="F236" s="1"/>
      <c r="G236" s="1"/>
      <c r="H236" s="1"/>
      <c r="I236" s="1"/>
      <c r="J236" s="18"/>
    </row>
    <row r="237" spans="1:10" x14ac:dyDescent="0.25">
      <c r="A237" s="1"/>
      <c r="B237" s="1"/>
      <c r="C237" s="1"/>
      <c r="D237" s="4"/>
      <c r="E237" s="1"/>
      <c r="F237" s="1"/>
      <c r="G237" s="1"/>
      <c r="H237" s="1"/>
      <c r="I237" s="1"/>
      <c r="J237" s="18"/>
    </row>
    <row r="238" spans="1:10" x14ac:dyDescent="0.25">
      <c r="A238" s="1"/>
      <c r="B238" s="1"/>
      <c r="C238" s="1"/>
      <c r="D238" s="4"/>
      <c r="E238" s="1"/>
      <c r="F238" s="1"/>
      <c r="G238" s="1"/>
      <c r="H238" s="1"/>
      <c r="I238" s="1"/>
      <c r="J238" s="18"/>
    </row>
    <row r="239" spans="1:10" x14ac:dyDescent="0.25">
      <c r="A239" s="1"/>
      <c r="B239" s="1"/>
      <c r="C239" s="1"/>
      <c r="D239" s="4"/>
      <c r="E239" s="1"/>
      <c r="F239" s="1"/>
      <c r="G239" s="1"/>
      <c r="H239" s="1"/>
      <c r="I239" s="1"/>
      <c r="J239" s="18"/>
    </row>
    <row r="240" spans="1:10" x14ac:dyDescent="0.25">
      <c r="A240" s="1"/>
      <c r="B240" s="1"/>
      <c r="C240" s="1"/>
      <c r="D240" s="4"/>
      <c r="E240" s="1"/>
      <c r="F240" s="1"/>
      <c r="G240" s="1"/>
      <c r="H240" s="1"/>
      <c r="I240" s="1"/>
      <c r="J240" s="18"/>
    </row>
    <row r="241" spans="1:10" x14ac:dyDescent="0.25">
      <c r="A241" s="1"/>
      <c r="B241" s="1"/>
      <c r="C241" s="1"/>
      <c r="D241" s="4"/>
      <c r="E241" s="1"/>
      <c r="F241" s="1"/>
      <c r="G241" s="1"/>
      <c r="H241" s="1"/>
      <c r="I241" s="1"/>
      <c r="J241" s="18"/>
    </row>
    <row r="242" spans="1:10" x14ac:dyDescent="0.25">
      <c r="A242" s="1"/>
      <c r="B242" s="1"/>
      <c r="C242" s="1"/>
      <c r="D242" s="4"/>
      <c r="E242" s="1"/>
      <c r="F242" s="1"/>
      <c r="G242" s="1"/>
      <c r="H242" s="1"/>
      <c r="I242" s="1"/>
      <c r="J242" s="18"/>
    </row>
    <row r="243" spans="1:10" x14ac:dyDescent="0.25">
      <c r="A243" s="1"/>
      <c r="B243" s="1"/>
      <c r="C243" s="1"/>
      <c r="D243" s="4"/>
      <c r="E243" s="1"/>
      <c r="F243" s="1"/>
      <c r="G243" s="1"/>
      <c r="H243" s="1"/>
      <c r="I243" s="1"/>
      <c r="J243" s="18"/>
    </row>
    <row r="244" spans="1:10" x14ac:dyDescent="0.25">
      <c r="A244" s="1"/>
      <c r="B244" s="1"/>
      <c r="C244" s="1"/>
      <c r="D244" s="4"/>
      <c r="E244" s="1"/>
      <c r="F244" s="1"/>
      <c r="G244" s="1"/>
      <c r="H244" s="1"/>
      <c r="I244" s="1"/>
      <c r="J244" s="18"/>
    </row>
    <row r="245" spans="1:10" x14ac:dyDescent="0.25">
      <c r="A245" s="1"/>
      <c r="B245" s="1"/>
      <c r="C245" s="1"/>
      <c r="D245" s="4"/>
      <c r="E245" s="1"/>
      <c r="F245" s="1"/>
      <c r="G245" s="1"/>
      <c r="H245" s="1"/>
      <c r="I245" s="1"/>
      <c r="J245" s="18"/>
    </row>
    <row r="246" spans="1:10" x14ac:dyDescent="0.25">
      <c r="A246" s="1"/>
      <c r="B246" s="1"/>
      <c r="C246" s="1"/>
      <c r="D246" s="4"/>
      <c r="E246" s="1"/>
      <c r="F246" s="1"/>
      <c r="G246" s="1"/>
      <c r="H246" s="1"/>
      <c r="I246" s="1"/>
      <c r="J246" s="18"/>
    </row>
    <row r="247" spans="1:10" x14ac:dyDescent="0.25">
      <c r="A247" s="1"/>
      <c r="B247" s="1"/>
      <c r="C247" s="1"/>
      <c r="D247" s="4"/>
      <c r="E247" s="1"/>
      <c r="F247" s="1"/>
      <c r="G247" s="1"/>
      <c r="H247" s="1"/>
      <c r="I247" s="1"/>
      <c r="J247" s="18"/>
    </row>
    <row r="248" spans="1:10" x14ac:dyDescent="0.25">
      <c r="A248" s="1"/>
      <c r="B248" s="1"/>
      <c r="C248" s="1"/>
      <c r="D248" s="4"/>
      <c r="E248" s="1"/>
      <c r="F248" s="1"/>
      <c r="G248" s="1"/>
      <c r="H248" s="1"/>
      <c r="I248" s="1"/>
      <c r="J248" s="18"/>
    </row>
    <row r="249" spans="1:10" x14ac:dyDescent="0.25">
      <c r="A249" s="1"/>
      <c r="B249" s="1"/>
      <c r="C249" s="1"/>
      <c r="D249" s="4"/>
      <c r="E249" s="1"/>
      <c r="F249" s="1"/>
      <c r="G249" s="1"/>
      <c r="H249" s="1"/>
      <c r="I249" s="1"/>
      <c r="J249" s="18"/>
    </row>
    <row r="250" spans="1:10" x14ac:dyDescent="0.25">
      <c r="A250" s="1"/>
      <c r="B250" s="1"/>
      <c r="C250" s="1"/>
      <c r="D250" s="4"/>
      <c r="E250" s="1"/>
      <c r="F250" s="1"/>
      <c r="G250" s="1"/>
      <c r="H250" s="1"/>
      <c r="I250" s="1"/>
      <c r="J250" s="18"/>
    </row>
    <row r="251" spans="1:10" x14ac:dyDescent="0.25">
      <c r="A251" s="1"/>
      <c r="B251" s="1"/>
      <c r="C251" s="1"/>
      <c r="D251" s="4"/>
      <c r="E251" s="1"/>
      <c r="F251" s="1"/>
      <c r="G251" s="1"/>
      <c r="H251" s="1"/>
      <c r="I251" s="1"/>
      <c r="J251" s="18"/>
    </row>
    <row r="252" spans="1:10" x14ac:dyDescent="0.25">
      <c r="A252" s="1"/>
      <c r="B252" s="1"/>
      <c r="C252" s="1"/>
      <c r="D252" s="4"/>
      <c r="E252" s="1"/>
      <c r="F252" s="1"/>
      <c r="G252" s="1"/>
      <c r="H252" s="1"/>
      <c r="I252" s="1"/>
      <c r="J252" s="18"/>
    </row>
    <row r="253" spans="1:10" x14ac:dyDescent="0.25">
      <c r="A253" s="1"/>
      <c r="B253" s="1"/>
      <c r="C253" s="1"/>
      <c r="D253" s="4"/>
      <c r="E253" s="1"/>
      <c r="F253" s="1"/>
      <c r="G253" s="1"/>
      <c r="H253" s="1"/>
      <c r="I253" s="1"/>
      <c r="J253" s="18"/>
    </row>
  </sheetData>
  <mergeCells count="25">
    <mergeCell ref="A46:C46"/>
    <mergeCell ref="A47:C47"/>
    <mergeCell ref="A48:C48"/>
    <mergeCell ref="A23:A24"/>
    <mergeCell ref="F23:H23"/>
    <mergeCell ref="I23:I24"/>
    <mergeCell ref="C23:C24"/>
    <mergeCell ref="E23:E24"/>
    <mergeCell ref="D23:D24"/>
    <mergeCell ref="A4:I4"/>
    <mergeCell ref="A7:I7"/>
    <mergeCell ref="A8:I8"/>
    <mergeCell ref="C12:I12"/>
    <mergeCell ref="C13:I13"/>
    <mergeCell ref="C14:I14"/>
    <mergeCell ref="C15:I15"/>
    <mergeCell ref="F21:I21"/>
    <mergeCell ref="B23:B24"/>
    <mergeCell ref="B59:C59"/>
    <mergeCell ref="B60:C60"/>
    <mergeCell ref="F60:I60"/>
    <mergeCell ref="F59:I59"/>
    <mergeCell ref="A49:C49"/>
    <mergeCell ref="A51:C51"/>
    <mergeCell ref="A50:C50"/>
  </mergeCells>
  <pageMargins left="1.1811023622047245" right="0.59055118110236227" top="0.78740157480314965" bottom="0.78740157480314965" header="0.31496062992125984" footer="0.39370078740157483"/>
  <pageSetup paperSize="9" scale="68" fitToHeight="0" orientation="portrait" blackAndWhite="1" r:id="rId1"/>
  <headerFooter>
    <oddFooter>&amp;R&amp;"Times New Roman,Regular"&amp;10&amp;P. lpp. no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241"/>
  <sheetViews>
    <sheetView showZeros="0" topLeftCell="A17" zoomScaleNormal="100" workbookViewId="0">
      <selection activeCell="C24" sqref="C24"/>
    </sheetView>
  </sheetViews>
  <sheetFormatPr defaultColWidth="9.140625" defaultRowHeight="15" outlineLevelRow="1" outlineLevelCol="1" x14ac:dyDescent="0.25"/>
  <cols>
    <col min="1" max="2" width="8.7109375" style="88" customWidth="1"/>
    <col min="3" max="3" width="50.85546875" style="88" customWidth="1"/>
    <col min="4" max="4" width="14.5703125" style="88" customWidth="1"/>
    <col min="5" max="5" width="9.7109375" style="163" customWidth="1"/>
    <col min="6" max="6" width="9.7109375" style="88" customWidth="1"/>
    <col min="7" max="7" width="17.28515625" style="88" customWidth="1"/>
    <col min="8" max="9" width="8.7109375" style="88" hidden="1" customWidth="1" outlineLevel="1"/>
    <col min="10" max="10" width="9.85546875" style="88" hidden="1" customWidth="1" outlineLevel="1"/>
    <col min="11" max="11" width="8.7109375" style="88" hidden="1" customWidth="1" outlineLevel="1"/>
    <col min="12" max="12" width="9.85546875" style="88" hidden="1" customWidth="1" outlineLevel="1"/>
    <col min="13" max="13" width="17.5703125" style="88" customWidth="1" collapsed="1"/>
    <col min="14" max="16" width="10.7109375" style="88" hidden="1" customWidth="1" outlineLevel="1"/>
    <col min="17" max="17" width="12.7109375" style="88" hidden="1" customWidth="1" outlineLevel="1"/>
    <col min="18" max="18" width="9.140625" style="613" collapsed="1"/>
    <col min="19" max="16384" width="9.140625" style="88"/>
  </cols>
  <sheetData>
    <row r="1" spans="1:18" ht="20.25" x14ac:dyDescent="0.3">
      <c r="A1" s="581" t="str">
        <f>"Lokālā tāme Nr. "&amp;KOPS2!B27</f>
        <v>Lokālā tāme Nr. 1-2</v>
      </c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1"/>
      <c r="O1" s="581"/>
      <c r="P1" s="581"/>
      <c r="Q1" s="581"/>
    </row>
    <row r="3" spans="1:18" ht="20.25" x14ac:dyDescent="0.3">
      <c r="A3" s="582" t="str">
        <f>KOPS2!C27</f>
        <v>Pamati un pamatnes</v>
      </c>
      <c r="B3" s="582"/>
      <c r="C3" s="582"/>
      <c r="D3" s="583"/>
      <c r="E3" s="582"/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</row>
    <row r="4" spans="1:18" x14ac:dyDescent="0.25">
      <c r="A4" s="584" t="s">
        <v>0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584"/>
      <c r="O4" s="584"/>
      <c r="P4" s="584"/>
      <c r="Q4" s="584"/>
    </row>
    <row r="5" spans="1:18" x14ac:dyDescent="0.25">
      <c r="A5" s="89"/>
      <c r="B5" s="89"/>
      <c r="C5" s="89"/>
      <c r="D5" s="89"/>
      <c r="E5" s="90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</row>
    <row r="6" spans="1:1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  <c r="I6" s="578"/>
      <c r="J6" s="578"/>
      <c r="K6" s="578"/>
      <c r="L6" s="578"/>
      <c r="M6" s="578"/>
      <c r="N6" s="578"/>
      <c r="O6" s="578"/>
      <c r="P6" s="578"/>
      <c r="Q6" s="578"/>
    </row>
    <row r="7" spans="1:1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  <c r="I7" s="578"/>
      <c r="J7" s="578"/>
      <c r="K7" s="578"/>
      <c r="L7" s="578"/>
      <c r="M7" s="578"/>
      <c r="N7" s="578"/>
      <c r="O7" s="578"/>
      <c r="P7" s="578"/>
      <c r="Q7" s="578"/>
    </row>
    <row r="8" spans="1:1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  <c r="I8" s="578"/>
      <c r="J8" s="578"/>
      <c r="K8" s="578"/>
      <c r="L8" s="578"/>
      <c r="M8" s="578"/>
      <c r="N8" s="578"/>
      <c r="O8" s="578"/>
      <c r="P8" s="578"/>
      <c r="Q8" s="578"/>
    </row>
    <row r="9" spans="1:1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  <c r="I9" s="578"/>
      <c r="J9" s="578"/>
      <c r="K9" s="578"/>
      <c r="L9" s="578"/>
      <c r="M9" s="578"/>
      <c r="N9" s="578"/>
      <c r="O9" s="578"/>
      <c r="P9" s="578"/>
      <c r="Q9" s="578"/>
    </row>
    <row r="10" spans="1:18" x14ac:dyDescent="0.25">
      <c r="A10" s="89"/>
      <c r="B10" s="89"/>
      <c r="C10" s="89"/>
      <c r="D10" s="89"/>
      <c r="E10" s="90"/>
      <c r="F10" s="89"/>
      <c r="G10" s="89"/>
      <c r="H10" s="89"/>
      <c r="I10" s="89"/>
      <c r="J10" s="89"/>
      <c r="K10" s="89"/>
      <c r="L10" s="89"/>
    </row>
    <row r="11" spans="1:18" x14ac:dyDescent="0.25">
      <c r="A11" s="89" t="s">
        <v>117</v>
      </c>
      <c r="B11" s="89"/>
      <c r="C11" s="89"/>
      <c r="D11" s="89"/>
      <c r="E11" s="90"/>
      <c r="F11" s="89"/>
      <c r="G11" s="89"/>
      <c r="H11" s="89"/>
      <c r="I11" s="89"/>
      <c r="J11" s="89"/>
      <c r="K11" s="89"/>
      <c r="L11" s="89"/>
      <c r="N11" s="586">
        <f>Q34</f>
        <v>0</v>
      </c>
      <c r="O11" s="586"/>
      <c r="P11" s="586"/>
      <c r="Q11" s="586"/>
    </row>
    <row r="12" spans="1:18" x14ac:dyDescent="0.25">
      <c r="A12" s="577" t="s">
        <v>477</v>
      </c>
      <c r="B12" s="577"/>
      <c r="C12" s="577"/>
      <c r="D12" s="536"/>
      <c r="E12" s="90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</row>
    <row r="13" spans="1:18" x14ac:dyDescent="0.25">
      <c r="A13" s="577" t="str">
        <f>KOPS2!F21</f>
        <v>Tāme sastādīta 2017.gada 29. septembrī</v>
      </c>
      <c r="B13" s="577"/>
      <c r="C13" s="577"/>
      <c r="D13" s="536"/>
      <c r="E13" s="90"/>
      <c r="F13" s="89"/>
      <c r="G13" s="89"/>
      <c r="H13" s="89"/>
      <c r="I13" s="89"/>
      <c r="J13" s="89"/>
      <c r="K13" s="89"/>
      <c r="L13" s="89"/>
      <c r="N13" s="587" t="str">
        <f>KOPS2!F21</f>
        <v>Tāme sastādīta 2017.gada 29. septembrī</v>
      </c>
      <c r="O13" s="587"/>
      <c r="P13" s="587"/>
      <c r="Q13" s="587"/>
    </row>
    <row r="15" spans="1:18" s="89" customFormat="1" ht="15" customHeight="1" x14ac:dyDescent="0.2">
      <c r="A15" s="588" t="s">
        <v>5</v>
      </c>
      <c r="B15" s="588" t="s">
        <v>6</v>
      </c>
      <c r="C15" s="589" t="s">
        <v>396</v>
      </c>
      <c r="D15" s="590" t="s">
        <v>484</v>
      </c>
      <c r="E15" s="589" t="s">
        <v>7</v>
      </c>
      <c r="F15" s="589" t="s">
        <v>8</v>
      </c>
      <c r="G15" s="575" t="s">
        <v>475</v>
      </c>
      <c r="H15" s="423"/>
      <c r="I15" s="423"/>
      <c r="J15" s="423"/>
      <c r="K15" s="423"/>
      <c r="L15" s="423"/>
      <c r="M15" s="575" t="s">
        <v>476</v>
      </c>
      <c r="N15" s="423"/>
      <c r="O15" s="423"/>
      <c r="P15" s="423"/>
      <c r="Q15" s="423"/>
      <c r="R15" s="614"/>
    </row>
    <row r="16" spans="1:18" s="89" customFormat="1" ht="12.75" x14ac:dyDescent="0.2">
      <c r="A16" s="588"/>
      <c r="B16" s="588"/>
      <c r="C16" s="589"/>
      <c r="D16" s="576"/>
      <c r="E16" s="589"/>
      <c r="F16" s="589"/>
      <c r="G16" s="576"/>
      <c r="H16" s="534"/>
      <c r="I16" s="534"/>
      <c r="J16" s="534"/>
      <c r="K16" s="534"/>
      <c r="L16" s="534"/>
      <c r="M16" s="576"/>
      <c r="N16" s="534"/>
      <c r="O16" s="534"/>
      <c r="P16" s="534"/>
      <c r="Q16" s="534"/>
      <c r="R16" s="614"/>
    </row>
    <row r="17" spans="1:18" s="89" customFormat="1" ht="13.5" thickBot="1" x14ac:dyDescent="0.25">
      <c r="A17" s="91">
        <v>1</v>
      </c>
      <c r="B17" s="91">
        <v>2</v>
      </c>
      <c r="C17" s="92" t="s">
        <v>60</v>
      </c>
      <c r="D17" s="92"/>
      <c r="E17" s="91" t="s">
        <v>61</v>
      </c>
      <c r="F17" s="93">
        <v>5</v>
      </c>
      <c r="G17" s="93">
        <v>6</v>
      </c>
      <c r="H17" s="93">
        <v>7</v>
      </c>
      <c r="I17" s="93">
        <v>8</v>
      </c>
      <c r="J17" s="93">
        <v>9</v>
      </c>
      <c r="K17" s="93">
        <v>10</v>
      </c>
      <c r="L17" s="93">
        <v>11</v>
      </c>
      <c r="M17" s="93">
        <v>7</v>
      </c>
      <c r="N17" s="93">
        <v>13</v>
      </c>
      <c r="O17" s="93">
        <v>14</v>
      </c>
      <c r="P17" s="93">
        <v>15</v>
      </c>
      <c r="Q17" s="93">
        <v>16</v>
      </c>
      <c r="R17" s="614"/>
    </row>
    <row r="18" spans="1:18" s="89" customFormat="1" ht="13.5" thickTop="1" x14ac:dyDescent="0.2">
      <c r="A18" s="94"/>
      <c r="B18" s="95"/>
      <c r="C18" s="96" t="s">
        <v>375</v>
      </c>
      <c r="D18" s="96"/>
      <c r="E18" s="97"/>
      <c r="F18" s="98"/>
      <c r="G18" s="99"/>
      <c r="H18" s="100"/>
      <c r="I18" s="101">
        <f t="shared" ref="I18:I20" si="0">ROUND(H18*G18,2)</f>
        <v>0</v>
      </c>
      <c r="J18" s="102"/>
      <c r="K18" s="102"/>
      <c r="L18" s="101">
        <f t="shared" ref="L18:L30" si="1">ROUND(I18+J18+K18,2)</f>
        <v>0</v>
      </c>
      <c r="M18" s="103">
        <f t="shared" ref="M18:M30" si="2">ROUND(G18*F18,1)</f>
        <v>0</v>
      </c>
      <c r="N18" s="104">
        <f t="shared" ref="N18:N30" si="3">ROUND(I18*F18,2)</f>
        <v>0</v>
      </c>
      <c r="O18" s="104">
        <f t="shared" ref="O18:O30" si="4">ROUND(J18*F18,2)</f>
        <v>0</v>
      </c>
      <c r="P18" s="104">
        <f t="shared" ref="P18:P30" si="5">ROUND(K18*F18,2)</f>
        <v>0</v>
      </c>
      <c r="Q18" s="101">
        <f t="shared" ref="Q18:Q30" si="6">ROUND(N18+O18+P18,2)</f>
        <v>0</v>
      </c>
      <c r="R18" s="614"/>
    </row>
    <row r="19" spans="1:18" s="89" customFormat="1" ht="12.75" x14ac:dyDescent="0.2">
      <c r="A19" s="105"/>
      <c r="B19" s="106"/>
      <c r="C19" s="107" t="s">
        <v>341</v>
      </c>
      <c r="D19" s="429"/>
      <c r="E19" s="108"/>
      <c r="F19" s="109"/>
      <c r="G19" s="103"/>
      <c r="H19" s="110"/>
      <c r="I19" s="101">
        <f t="shared" si="0"/>
        <v>0</v>
      </c>
      <c r="J19" s="104"/>
      <c r="K19" s="104"/>
      <c r="L19" s="101">
        <f t="shared" si="1"/>
        <v>0</v>
      </c>
      <c r="M19" s="103">
        <f t="shared" si="2"/>
        <v>0</v>
      </c>
      <c r="N19" s="104">
        <f t="shared" si="3"/>
        <v>0</v>
      </c>
      <c r="O19" s="104">
        <f t="shared" si="4"/>
        <v>0</v>
      </c>
      <c r="P19" s="104">
        <f t="shared" si="5"/>
        <v>0</v>
      </c>
      <c r="Q19" s="101">
        <f t="shared" si="6"/>
        <v>0</v>
      </c>
      <c r="R19" s="614"/>
    </row>
    <row r="20" spans="1:18" s="89" customFormat="1" ht="12.75" x14ac:dyDescent="0.2">
      <c r="A20" s="105"/>
      <c r="B20" s="111"/>
      <c r="C20" s="107" t="s">
        <v>496</v>
      </c>
      <c r="D20" s="429"/>
      <c r="E20" s="112"/>
      <c r="F20" s="108"/>
      <c r="G20" s="103"/>
      <c r="H20" s="110"/>
      <c r="I20" s="101">
        <f t="shared" si="0"/>
        <v>0</v>
      </c>
      <c r="J20" s="101"/>
      <c r="K20" s="101"/>
      <c r="L20" s="101">
        <f t="shared" si="1"/>
        <v>0</v>
      </c>
      <c r="M20" s="103">
        <f t="shared" si="2"/>
        <v>0</v>
      </c>
      <c r="N20" s="104">
        <f t="shared" si="3"/>
        <v>0</v>
      </c>
      <c r="O20" s="104">
        <f t="shared" si="4"/>
        <v>0</v>
      </c>
      <c r="P20" s="104">
        <f t="shared" si="5"/>
        <v>0</v>
      </c>
      <c r="Q20" s="101">
        <f t="shared" si="6"/>
        <v>0</v>
      </c>
      <c r="R20" s="614" t="s">
        <v>497</v>
      </c>
    </row>
    <row r="21" spans="1:18" s="89" customFormat="1" ht="12.75" x14ac:dyDescent="0.2">
      <c r="A21" s="105">
        <v>1</v>
      </c>
      <c r="B21" s="113" t="s">
        <v>406</v>
      </c>
      <c r="C21" s="114" t="s">
        <v>458</v>
      </c>
      <c r="D21" s="430"/>
      <c r="E21" s="115" t="s">
        <v>67</v>
      </c>
      <c r="F21" s="109">
        <v>433</v>
      </c>
      <c r="G21" s="103"/>
      <c r="H21" s="110"/>
      <c r="I21" s="101"/>
      <c r="J21" s="104"/>
      <c r="K21" s="104"/>
      <c r="L21" s="101">
        <f t="shared" si="1"/>
        <v>0</v>
      </c>
      <c r="M21" s="103">
        <f t="shared" si="2"/>
        <v>0</v>
      </c>
      <c r="N21" s="104">
        <f t="shared" si="3"/>
        <v>0</v>
      </c>
      <c r="O21" s="104">
        <f t="shared" si="4"/>
        <v>0</v>
      </c>
      <c r="P21" s="104">
        <f t="shared" si="5"/>
        <v>0</v>
      </c>
      <c r="Q21" s="101">
        <f t="shared" si="6"/>
        <v>0</v>
      </c>
      <c r="R21" s="614"/>
    </row>
    <row r="22" spans="1:18" s="89" customFormat="1" ht="12.75" x14ac:dyDescent="0.2">
      <c r="A22" s="105">
        <f>1+A21</f>
        <v>2</v>
      </c>
      <c r="B22" s="113" t="s">
        <v>407</v>
      </c>
      <c r="C22" s="116" t="s">
        <v>102</v>
      </c>
      <c r="D22" s="430"/>
      <c r="E22" s="108" t="s">
        <v>68</v>
      </c>
      <c r="F22" s="499">
        <v>67.7</v>
      </c>
      <c r="G22" s="103"/>
      <c r="H22" s="110"/>
      <c r="I22" s="101"/>
      <c r="J22" s="104"/>
      <c r="K22" s="104"/>
      <c r="L22" s="101">
        <f t="shared" si="1"/>
        <v>0</v>
      </c>
      <c r="M22" s="103">
        <f t="shared" si="2"/>
        <v>0</v>
      </c>
      <c r="N22" s="104">
        <f t="shared" si="3"/>
        <v>0</v>
      </c>
      <c r="O22" s="104">
        <f t="shared" si="4"/>
        <v>0</v>
      </c>
      <c r="P22" s="104">
        <f t="shared" si="5"/>
        <v>0</v>
      </c>
      <c r="Q22" s="101">
        <f t="shared" si="6"/>
        <v>0</v>
      </c>
      <c r="R22" s="614"/>
    </row>
    <row r="23" spans="1:18" s="89" customFormat="1" ht="25.5" x14ac:dyDescent="0.2">
      <c r="A23" s="105">
        <f t="shared" ref="A23:A24" si="7">A22+1</f>
        <v>3</v>
      </c>
      <c r="B23" s="113" t="s">
        <v>407</v>
      </c>
      <c r="C23" s="116" t="s">
        <v>340</v>
      </c>
      <c r="D23" s="430"/>
      <c r="E23" s="108" t="s">
        <v>68</v>
      </c>
      <c r="F23" s="108">
        <v>300</v>
      </c>
      <c r="G23" s="103"/>
      <c r="H23" s="110"/>
      <c r="I23" s="101"/>
      <c r="J23" s="117"/>
      <c r="K23" s="117"/>
      <c r="L23" s="101">
        <f t="shared" si="1"/>
        <v>0</v>
      </c>
      <c r="M23" s="103">
        <f t="shared" si="2"/>
        <v>0</v>
      </c>
      <c r="N23" s="104">
        <f t="shared" si="3"/>
        <v>0</v>
      </c>
      <c r="O23" s="104">
        <f t="shared" si="4"/>
        <v>0</v>
      </c>
      <c r="P23" s="104">
        <f t="shared" si="5"/>
        <v>0</v>
      </c>
      <c r="Q23" s="101">
        <f t="shared" si="6"/>
        <v>0</v>
      </c>
      <c r="R23" s="614"/>
    </row>
    <row r="24" spans="1:18" s="89" customFormat="1" ht="38.25" x14ac:dyDescent="0.2">
      <c r="A24" s="105">
        <f t="shared" si="7"/>
        <v>4</v>
      </c>
      <c r="B24" s="113" t="s">
        <v>407</v>
      </c>
      <c r="C24" s="118" t="s">
        <v>111</v>
      </c>
      <c r="D24" s="430"/>
      <c r="E24" s="108" t="s">
        <v>107</v>
      </c>
      <c r="F24" s="119">
        <v>29.975999999999999</v>
      </c>
      <c r="G24" s="99"/>
      <c r="H24" s="110"/>
      <c r="I24" s="120"/>
      <c r="J24" s="121"/>
      <c r="K24" s="121"/>
      <c r="L24" s="101">
        <f t="shared" si="1"/>
        <v>0</v>
      </c>
      <c r="M24" s="103">
        <f t="shared" si="2"/>
        <v>0</v>
      </c>
      <c r="N24" s="104">
        <f t="shared" si="3"/>
        <v>0</v>
      </c>
      <c r="O24" s="104">
        <f t="shared" si="4"/>
        <v>0</v>
      </c>
      <c r="P24" s="104">
        <f t="shared" si="5"/>
        <v>0</v>
      </c>
      <c r="Q24" s="101">
        <f t="shared" si="6"/>
        <v>0</v>
      </c>
      <c r="R24" s="614"/>
    </row>
    <row r="25" spans="1:18" s="89" customFormat="1" ht="12.75" x14ac:dyDescent="0.2">
      <c r="A25" s="122">
        <f t="shared" ref="A25" si="8">1+A24</f>
        <v>5</v>
      </c>
      <c r="B25" s="113" t="s">
        <v>407</v>
      </c>
      <c r="C25" s="123" t="s">
        <v>459</v>
      </c>
      <c r="D25" s="430"/>
      <c r="E25" s="124" t="s">
        <v>455</v>
      </c>
      <c r="F25" s="125">
        <v>16</v>
      </c>
      <c r="G25" s="126"/>
      <c r="H25" s="110"/>
      <c r="I25" s="101"/>
      <c r="J25" s="127"/>
      <c r="K25" s="127"/>
      <c r="L25" s="101">
        <f t="shared" si="1"/>
        <v>0</v>
      </c>
      <c r="M25" s="103">
        <f t="shared" si="2"/>
        <v>0</v>
      </c>
      <c r="N25" s="104">
        <f t="shared" si="3"/>
        <v>0</v>
      </c>
      <c r="O25" s="104">
        <f t="shared" si="4"/>
        <v>0</v>
      </c>
      <c r="P25" s="104">
        <f t="shared" si="5"/>
        <v>0</v>
      </c>
      <c r="Q25" s="101">
        <f t="shared" si="6"/>
        <v>0</v>
      </c>
      <c r="R25" s="614"/>
    </row>
    <row r="26" spans="1:18" s="89" customFormat="1" ht="12.75" x14ac:dyDescent="0.2">
      <c r="A26" s="128"/>
      <c r="B26" s="113"/>
      <c r="C26" s="96" t="s">
        <v>375</v>
      </c>
      <c r="D26" s="96"/>
      <c r="E26" s="129"/>
      <c r="F26" s="130"/>
      <c r="G26" s="99"/>
      <c r="H26" s="131"/>
      <c r="I26" s="101"/>
      <c r="J26" s="121"/>
      <c r="K26" s="121"/>
      <c r="L26" s="101">
        <f t="shared" si="1"/>
        <v>0</v>
      </c>
      <c r="M26" s="103">
        <f t="shared" si="2"/>
        <v>0</v>
      </c>
      <c r="N26" s="104">
        <f t="shared" si="3"/>
        <v>0</v>
      </c>
      <c r="O26" s="104">
        <f t="shared" si="4"/>
        <v>0</v>
      </c>
      <c r="P26" s="104">
        <f t="shared" si="5"/>
        <v>0</v>
      </c>
      <c r="Q26" s="101">
        <f t="shared" si="6"/>
        <v>0</v>
      </c>
      <c r="R26" s="614"/>
    </row>
    <row r="27" spans="1:18" s="89" customFormat="1" ht="12.75" x14ac:dyDescent="0.2">
      <c r="A27" s="105"/>
      <c r="B27" s="113"/>
      <c r="C27" s="107" t="s">
        <v>103</v>
      </c>
      <c r="D27" s="429"/>
      <c r="E27" s="108"/>
      <c r="F27" s="108"/>
      <c r="G27" s="103"/>
      <c r="H27" s="132"/>
      <c r="I27" s="101"/>
      <c r="J27" s="101"/>
      <c r="K27" s="101"/>
      <c r="L27" s="101">
        <f t="shared" si="1"/>
        <v>0</v>
      </c>
      <c r="M27" s="103">
        <f t="shared" si="2"/>
        <v>0</v>
      </c>
      <c r="N27" s="104">
        <f t="shared" si="3"/>
        <v>0</v>
      </c>
      <c r="O27" s="104">
        <f t="shared" si="4"/>
        <v>0</v>
      </c>
      <c r="P27" s="104">
        <f t="shared" si="5"/>
        <v>0</v>
      </c>
      <c r="Q27" s="101">
        <f t="shared" si="6"/>
        <v>0</v>
      </c>
      <c r="R27" s="614"/>
    </row>
    <row r="28" spans="1:18" s="89" customFormat="1" ht="25.5" x14ac:dyDescent="0.2">
      <c r="A28" s="133">
        <f>1+A25</f>
        <v>6</v>
      </c>
      <c r="B28" s="113" t="s">
        <v>408</v>
      </c>
      <c r="C28" s="134" t="s">
        <v>104</v>
      </c>
      <c r="D28" s="430"/>
      <c r="E28" s="115" t="s">
        <v>67</v>
      </c>
      <c r="F28" s="135">
        <f>0.1*223.83</f>
        <v>22.38</v>
      </c>
      <c r="G28" s="136"/>
      <c r="H28" s="110"/>
      <c r="I28" s="101"/>
      <c r="J28" s="137"/>
      <c r="K28" s="137"/>
      <c r="L28" s="101">
        <f t="shared" si="1"/>
        <v>0</v>
      </c>
      <c r="M28" s="103">
        <f t="shared" si="2"/>
        <v>0</v>
      </c>
      <c r="N28" s="104">
        <f t="shared" si="3"/>
        <v>0</v>
      </c>
      <c r="O28" s="104">
        <f t="shared" si="4"/>
        <v>0</v>
      </c>
      <c r="P28" s="104">
        <f t="shared" si="5"/>
        <v>0</v>
      </c>
      <c r="Q28" s="101">
        <f t="shared" si="6"/>
        <v>0</v>
      </c>
      <c r="R28" s="614"/>
    </row>
    <row r="29" spans="1:18" s="89" customFormat="1" ht="12.75" x14ac:dyDescent="0.2">
      <c r="A29" s="105">
        <f t="shared" ref="A29:A31" si="9">A28+1</f>
        <v>7</v>
      </c>
      <c r="B29" s="113" t="s">
        <v>408</v>
      </c>
      <c r="C29" s="116" t="s">
        <v>342</v>
      </c>
      <c r="D29" s="430"/>
      <c r="E29" s="108" t="s">
        <v>67</v>
      </c>
      <c r="F29" s="499">
        <f>(190+121)*0.6*2</f>
        <v>373.2</v>
      </c>
      <c r="G29" s="103"/>
      <c r="H29" s="110"/>
      <c r="I29" s="101"/>
      <c r="J29" s="138"/>
      <c r="K29" s="101"/>
      <c r="L29" s="101">
        <f t="shared" si="1"/>
        <v>0</v>
      </c>
      <c r="M29" s="103">
        <f t="shared" si="2"/>
        <v>0</v>
      </c>
      <c r="N29" s="104">
        <f t="shared" si="3"/>
        <v>0</v>
      </c>
      <c r="O29" s="104">
        <f t="shared" si="4"/>
        <v>0</v>
      </c>
      <c r="P29" s="104">
        <f t="shared" si="5"/>
        <v>0</v>
      </c>
      <c r="Q29" s="101">
        <f t="shared" si="6"/>
        <v>0</v>
      </c>
      <c r="R29" s="614"/>
    </row>
    <row r="30" spans="1:18" s="89" customFormat="1" ht="25.5" x14ac:dyDescent="0.2">
      <c r="A30" s="105">
        <f t="shared" si="9"/>
        <v>8</v>
      </c>
      <c r="B30" s="113" t="s">
        <v>408</v>
      </c>
      <c r="C30" s="116" t="s">
        <v>343</v>
      </c>
      <c r="D30" s="430" t="s">
        <v>483</v>
      </c>
      <c r="E30" s="139" t="s">
        <v>67</v>
      </c>
      <c r="F30" s="140">
        <f>0.1*417.15</f>
        <v>41.72</v>
      </c>
      <c r="G30" s="138"/>
      <c r="H30" s="110"/>
      <c r="I30" s="101"/>
      <c r="J30" s="138"/>
      <c r="K30" s="138"/>
      <c r="L30" s="101">
        <f t="shared" si="1"/>
        <v>0</v>
      </c>
      <c r="M30" s="103">
        <f t="shared" si="2"/>
        <v>0</v>
      </c>
      <c r="N30" s="104">
        <f t="shared" si="3"/>
        <v>0</v>
      </c>
      <c r="O30" s="104">
        <f t="shared" si="4"/>
        <v>0</v>
      </c>
      <c r="P30" s="104">
        <f t="shared" si="5"/>
        <v>0</v>
      </c>
      <c r="Q30" s="101">
        <f t="shared" si="6"/>
        <v>0</v>
      </c>
      <c r="R30" s="614"/>
    </row>
    <row r="31" spans="1:18" s="498" customFormat="1" ht="12.75" x14ac:dyDescent="0.2">
      <c r="A31" s="615">
        <f t="shared" si="9"/>
        <v>9</v>
      </c>
      <c r="B31" s="516" t="s">
        <v>408</v>
      </c>
      <c r="C31" s="616" t="s">
        <v>485</v>
      </c>
      <c r="D31" s="616"/>
      <c r="E31" s="617" t="s">
        <v>67</v>
      </c>
      <c r="F31" s="500">
        <v>910</v>
      </c>
      <c r="G31" s="618"/>
      <c r="H31" s="619"/>
      <c r="I31" s="620"/>
      <c r="J31" s="618"/>
      <c r="K31" s="618"/>
      <c r="L31" s="620"/>
      <c r="M31" s="621"/>
      <c r="N31" s="622"/>
      <c r="O31" s="622"/>
      <c r="P31" s="622"/>
      <c r="Q31" s="620"/>
    </row>
    <row r="32" spans="1:18" s="89" customFormat="1" ht="13.5" thickBot="1" x14ac:dyDescent="0.25">
      <c r="A32" s="141"/>
      <c r="B32" s="142"/>
      <c r="C32" s="143"/>
      <c r="D32" s="432"/>
      <c r="E32" s="144"/>
      <c r="F32" s="145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614"/>
    </row>
    <row r="33" spans="1:18" s="89" customFormat="1" ht="13.5" thickTop="1" x14ac:dyDescent="0.2">
      <c r="A33" s="147"/>
      <c r="B33" s="147"/>
      <c r="C33" s="148"/>
      <c r="D33" s="148"/>
      <c r="E33" s="149"/>
      <c r="F33" s="150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614"/>
    </row>
    <row r="34" spans="1:18" s="89" customFormat="1" ht="12.75" x14ac:dyDescent="0.2">
      <c r="A34" s="591" t="s">
        <v>9</v>
      </c>
      <c r="B34" s="592"/>
      <c r="C34" s="592"/>
      <c r="D34" s="592"/>
      <c r="E34" s="592"/>
      <c r="F34" s="592"/>
      <c r="G34" s="426"/>
      <c r="H34" s="426"/>
      <c r="I34" s="426"/>
      <c r="J34" s="426"/>
      <c r="K34" s="427"/>
      <c r="L34" s="152"/>
      <c r="M34" s="152">
        <f>SUM(M18:M33)</f>
        <v>0</v>
      </c>
      <c r="N34" s="152">
        <f>SUM(N18:N33)</f>
        <v>0</v>
      </c>
      <c r="O34" s="152">
        <f>SUM(O18:O33)</f>
        <v>0</v>
      </c>
      <c r="P34" s="152">
        <f>SUM(P18:P33)</f>
        <v>0</v>
      </c>
      <c r="Q34" s="152">
        <f>SUM(Q18:Q33)</f>
        <v>0</v>
      </c>
      <c r="R34" s="614"/>
    </row>
    <row r="35" spans="1:18" outlineLevel="1" x14ac:dyDescent="0.25">
      <c r="A35" s="89"/>
      <c r="B35" s="89"/>
      <c r="C35" s="89"/>
      <c r="D35" s="89"/>
      <c r="E35" s="90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</row>
    <row r="36" spans="1:18" outlineLevel="1" x14ac:dyDescent="0.25">
      <c r="E36" s="90"/>
      <c r="F36" s="89"/>
      <c r="H36" s="89"/>
      <c r="I36" s="153"/>
      <c r="J36" s="154"/>
      <c r="K36" s="153"/>
      <c r="L36" s="153"/>
      <c r="M36" s="155"/>
      <c r="O36" s="156"/>
      <c r="P36" s="585">
        <f>Q34</f>
        <v>0</v>
      </c>
      <c r="Q36" s="585"/>
    </row>
    <row r="37" spans="1:18" outlineLevel="1" x14ac:dyDescent="0.25">
      <c r="A37" s="88" t="str">
        <f>"Sastādīja: "&amp;KOPS2!$B$59</f>
        <v>Sastādīja: _________________ Olga  Jasāne /29.09.2017./</v>
      </c>
      <c r="E37" s="533" t="str">
        <f>"Pārbaudīja: "&amp;KOPS2!$F$59</f>
        <v>Pārbaudīja: _________________ Aleksejs Providenko /29.09.2017./</v>
      </c>
      <c r="F37" s="158"/>
      <c r="G37" s="159"/>
      <c r="O37" s="89"/>
      <c r="P37" s="89"/>
      <c r="Q37" s="89"/>
    </row>
    <row r="38" spans="1:18" outlineLevel="1" x14ac:dyDescent="0.25">
      <c r="B38" s="580" t="s">
        <v>13</v>
      </c>
      <c r="C38" s="580"/>
      <c r="D38" s="531"/>
      <c r="E38" s="89"/>
      <c r="F38" s="532" t="s">
        <v>13</v>
      </c>
      <c r="G38" s="531"/>
      <c r="O38" s="89"/>
      <c r="P38" s="89"/>
      <c r="Q38" s="89"/>
    </row>
    <row r="39" spans="1:18" outlineLevel="1" x14ac:dyDescent="0.25">
      <c r="A39" s="89"/>
      <c r="B39" s="162"/>
      <c r="C39" s="532"/>
      <c r="D39" s="532"/>
      <c r="E39" s="89" t="str">
        <f>"Sertifikāta Nr.: "&amp;KOPS2!$F$61</f>
        <v>Sertifikāta Nr.: 5-00770</v>
      </c>
      <c r="F39" s="90"/>
      <c r="O39" s="89"/>
      <c r="P39" s="89"/>
      <c r="Q39" s="89"/>
    </row>
    <row r="40" spans="1:18" x14ac:dyDescent="0.25">
      <c r="E40" s="159"/>
      <c r="F40" s="159"/>
      <c r="H40" s="89"/>
      <c r="I40" s="89"/>
      <c r="J40" s="89"/>
      <c r="K40" s="89"/>
      <c r="L40" s="89"/>
      <c r="M40" s="89"/>
      <c r="N40" s="89"/>
      <c r="O40" s="89"/>
      <c r="P40" s="89"/>
      <c r="Q40" s="89"/>
    </row>
    <row r="41" spans="1:18" x14ac:dyDescent="0.25">
      <c r="E41" s="531"/>
      <c r="F41" s="531"/>
      <c r="H41" s="89"/>
      <c r="I41" s="89"/>
      <c r="J41" s="89"/>
      <c r="K41" s="89"/>
      <c r="L41" s="89"/>
      <c r="M41" s="89"/>
      <c r="N41" s="89"/>
      <c r="O41" s="89"/>
      <c r="P41" s="89"/>
      <c r="Q41" s="89"/>
    </row>
    <row r="42" spans="1:18" x14ac:dyDescent="0.25">
      <c r="E42" s="89"/>
      <c r="H42" s="89"/>
      <c r="I42" s="89"/>
      <c r="J42" s="89"/>
      <c r="K42" s="89"/>
      <c r="L42" s="89"/>
      <c r="M42" s="89"/>
      <c r="N42" s="89"/>
      <c r="O42" s="89"/>
      <c r="P42" s="89"/>
      <c r="Q42" s="89"/>
    </row>
    <row r="43" spans="1:18" x14ac:dyDescent="0.25">
      <c r="A43" s="89"/>
      <c r="B43" s="89"/>
      <c r="C43" s="89"/>
      <c r="D43" s="89"/>
      <c r="E43" s="90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</row>
    <row r="44" spans="1:18" x14ac:dyDescent="0.25">
      <c r="A44" s="89"/>
      <c r="B44" s="89"/>
      <c r="C44" s="89"/>
      <c r="D44" s="89"/>
      <c r="E44" s="90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</row>
    <row r="45" spans="1:18" x14ac:dyDescent="0.25">
      <c r="A45" s="89"/>
      <c r="B45" s="89"/>
      <c r="C45" s="89"/>
      <c r="D45" s="89"/>
      <c r="E45" s="90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</row>
    <row r="46" spans="1:18" x14ac:dyDescent="0.25">
      <c r="A46" s="89"/>
      <c r="B46" s="89"/>
      <c r="C46" s="89"/>
      <c r="D46" s="89"/>
      <c r="E46" s="90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</row>
    <row r="47" spans="1:18" x14ac:dyDescent="0.25">
      <c r="A47" s="89"/>
      <c r="B47" s="89"/>
      <c r="C47" s="89"/>
      <c r="D47" s="89"/>
      <c r="E47" s="90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</row>
    <row r="48" spans="1:18" x14ac:dyDescent="0.25">
      <c r="A48" s="89"/>
      <c r="B48" s="89"/>
      <c r="C48" s="89"/>
      <c r="D48" s="89"/>
      <c r="E48" s="90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</row>
    <row r="49" spans="1:17" x14ac:dyDescent="0.25">
      <c r="A49" s="89"/>
      <c r="B49" s="89"/>
      <c r="C49" s="89"/>
      <c r="D49" s="89"/>
      <c r="E49" s="90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</row>
    <row r="50" spans="1:17" x14ac:dyDescent="0.25">
      <c r="A50" s="89"/>
      <c r="B50" s="89"/>
      <c r="C50" s="89"/>
      <c r="D50" s="89"/>
      <c r="E50" s="90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</row>
    <row r="51" spans="1:17" x14ac:dyDescent="0.25">
      <c r="A51" s="89"/>
      <c r="B51" s="89"/>
      <c r="C51" s="89"/>
      <c r="D51" s="89"/>
      <c r="E51" s="90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</row>
    <row r="52" spans="1:17" x14ac:dyDescent="0.25">
      <c r="A52" s="89"/>
      <c r="B52" s="89"/>
      <c r="C52" s="89"/>
      <c r="D52" s="89"/>
      <c r="E52" s="90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</row>
    <row r="53" spans="1:17" x14ac:dyDescent="0.25">
      <c r="A53" s="89"/>
      <c r="B53" s="89"/>
      <c r="C53" s="89"/>
      <c r="D53" s="89"/>
      <c r="E53" s="90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</row>
    <row r="54" spans="1:17" x14ac:dyDescent="0.25">
      <c r="A54" s="89"/>
      <c r="B54" s="89"/>
      <c r="C54" s="89"/>
      <c r="D54" s="89"/>
      <c r="E54" s="90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</row>
    <row r="55" spans="1:17" x14ac:dyDescent="0.25">
      <c r="A55" s="89"/>
      <c r="B55" s="89"/>
      <c r="C55" s="89"/>
      <c r="D55" s="89"/>
      <c r="E55" s="90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</row>
    <row r="56" spans="1:17" x14ac:dyDescent="0.25">
      <c r="A56" s="89"/>
      <c r="B56" s="89"/>
      <c r="C56" s="89"/>
      <c r="D56" s="89"/>
      <c r="E56" s="90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</row>
    <row r="57" spans="1:17" x14ac:dyDescent="0.25">
      <c r="A57" s="89"/>
      <c r="B57" s="89"/>
      <c r="C57" s="89"/>
      <c r="D57" s="89"/>
      <c r="E57" s="90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</row>
    <row r="58" spans="1:17" x14ac:dyDescent="0.25">
      <c r="A58" s="89"/>
      <c r="B58" s="89"/>
      <c r="C58" s="89"/>
      <c r="D58" s="89"/>
      <c r="E58" s="90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</row>
    <row r="59" spans="1:17" x14ac:dyDescent="0.25">
      <c r="A59" s="89"/>
      <c r="B59" s="89"/>
      <c r="C59" s="89"/>
      <c r="D59" s="89"/>
      <c r="E59" s="90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</row>
    <row r="60" spans="1:17" x14ac:dyDescent="0.25">
      <c r="A60" s="89"/>
      <c r="B60" s="89"/>
      <c r="C60" s="89"/>
      <c r="D60" s="89"/>
      <c r="E60" s="90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</row>
    <row r="61" spans="1:17" x14ac:dyDescent="0.25">
      <c r="A61" s="89"/>
      <c r="B61" s="89"/>
      <c r="C61" s="89"/>
      <c r="D61" s="89"/>
      <c r="E61" s="90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</row>
    <row r="62" spans="1:17" x14ac:dyDescent="0.25">
      <c r="A62" s="89"/>
      <c r="B62" s="89"/>
      <c r="C62" s="89"/>
      <c r="D62" s="89"/>
      <c r="E62" s="90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</row>
    <row r="63" spans="1:17" x14ac:dyDescent="0.25">
      <c r="A63" s="89"/>
      <c r="B63" s="89"/>
      <c r="C63" s="89"/>
      <c r="D63" s="89"/>
      <c r="E63" s="90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</row>
    <row r="64" spans="1:17" x14ac:dyDescent="0.25">
      <c r="A64" s="89"/>
      <c r="B64" s="89"/>
      <c r="C64" s="89"/>
      <c r="D64" s="89"/>
      <c r="E64" s="90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</row>
    <row r="65" spans="1:17" x14ac:dyDescent="0.25">
      <c r="A65" s="89"/>
      <c r="B65" s="89"/>
      <c r="C65" s="89"/>
      <c r="D65" s="89"/>
      <c r="E65" s="90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</row>
    <row r="66" spans="1:17" x14ac:dyDescent="0.25">
      <c r="A66" s="89"/>
      <c r="B66" s="89"/>
      <c r="C66" s="89"/>
      <c r="D66" s="89"/>
      <c r="E66" s="90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</row>
    <row r="67" spans="1:17" x14ac:dyDescent="0.25">
      <c r="A67" s="89"/>
      <c r="B67" s="89"/>
      <c r="C67" s="89"/>
      <c r="D67" s="89"/>
      <c r="E67" s="90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</row>
    <row r="68" spans="1:17" x14ac:dyDescent="0.25">
      <c r="A68" s="89"/>
      <c r="B68" s="89"/>
      <c r="C68" s="89"/>
      <c r="D68" s="89"/>
      <c r="E68" s="90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</row>
    <row r="69" spans="1:17" x14ac:dyDescent="0.25">
      <c r="A69" s="89"/>
      <c r="B69" s="89"/>
      <c r="C69" s="89"/>
      <c r="D69" s="89"/>
      <c r="E69" s="90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</row>
    <row r="70" spans="1:17" x14ac:dyDescent="0.25">
      <c r="A70" s="89"/>
      <c r="B70" s="89"/>
      <c r="C70" s="89"/>
      <c r="D70" s="89"/>
      <c r="E70" s="90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</row>
    <row r="71" spans="1:17" x14ac:dyDescent="0.25">
      <c r="A71" s="89"/>
      <c r="B71" s="89"/>
      <c r="C71" s="89"/>
      <c r="D71" s="89"/>
      <c r="E71" s="90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</row>
    <row r="72" spans="1:17" x14ac:dyDescent="0.25">
      <c r="A72" s="89"/>
      <c r="B72" s="89"/>
      <c r="C72" s="89"/>
      <c r="D72" s="89"/>
      <c r="E72" s="90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</row>
    <row r="73" spans="1:17" x14ac:dyDescent="0.25">
      <c r="A73" s="89"/>
      <c r="B73" s="89"/>
      <c r="C73" s="89"/>
      <c r="D73" s="89"/>
      <c r="E73" s="90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</row>
    <row r="74" spans="1:17" x14ac:dyDescent="0.25">
      <c r="A74" s="89"/>
      <c r="B74" s="89"/>
      <c r="C74" s="89"/>
      <c r="D74" s="89"/>
      <c r="E74" s="90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</row>
    <row r="75" spans="1:17" x14ac:dyDescent="0.25">
      <c r="A75" s="89"/>
      <c r="B75" s="89"/>
      <c r="C75" s="89"/>
      <c r="D75" s="89"/>
      <c r="E75" s="90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</row>
    <row r="76" spans="1:17" x14ac:dyDescent="0.25">
      <c r="A76" s="89"/>
      <c r="B76" s="89"/>
      <c r="C76" s="89"/>
      <c r="D76" s="89"/>
      <c r="E76" s="90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</row>
    <row r="77" spans="1:17" x14ac:dyDescent="0.25">
      <c r="A77" s="89"/>
      <c r="B77" s="89"/>
      <c r="C77" s="89"/>
      <c r="D77" s="89"/>
      <c r="E77" s="90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</row>
    <row r="78" spans="1:17" x14ac:dyDescent="0.25">
      <c r="A78" s="89"/>
      <c r="B78" s="89"/>
      <c r="C78" s="89"/>
      <c r="D78" s="89"/>
      <c r="E78" s="90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</row>
    <row r="79" spans="1:17" x14ac:dyDescent="0.25">
      <c r="A79" s="89"/>
      <c r="B79" s="89"/>
      <c r="C79" s="89"/>
      <c r="D79" s="89"/>
      <c r="E79" s="90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</row>
    <row r="80" spans="1:17" x14ac:dyDescent="0.25">
      <c r="A80" s="89"/>
      <c r="B80" s="89"/>
      <c r="C80" s="89"/>
      <c r="D80" s="89"/>
      <c r="E80" s="90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</row>
    <row r="81" spans="1:17" x14ac:dyDescent="0.25">
      <c r="A81" s="89"/>
      <c r="B81" s="89"/>
      <c r="C81" s="89"/>
      <c r="D81" s="89"/>
      <c r="E81" s="90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</row>
    <row r="82" spans="1:17" x14ac:dyDescent="0.25">
      <c r="A82" s="89"/>
      <c r="B82" s="89"/>
      <c r="C82" s="89"/>
      <c r="D82" s="89"/>
      <c r="E82" s="90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</row>
    <row r="83" spans="1:17" x14ac:dyDescent="0.25">
      <c r="A83" s="89"/>
      <c r="B83" s="89"/>
      <c r="C83" s="89"/>
      <c r="D83" s="89"/>
      <c r="E83" s="90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</row>
    <row r="84" spans="1:17" x14ac:dyDescent="0.25">
      <c r="A84" s="89"/>
      <c r="B84" s="89"/>
      <c r="C84" s="89"/>
      <c r="D84" s="89"/>
      <c r="E84" s="90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</row>
    <row r="85" spans="1:17" x14ac:dyDescent="0.25">
      <c r="A85" s="89"/>
      <c r="B85" s="89"/>
      <c r="C85" s="89"/>
      <c r="D85" s="89"/>
      <c r="E85" s="90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</row>
    <row r="86" spans="1:17" x14ac:dyDescent="0.25">
      <c r="A86" s="89"/>
      <c r="B86" s="89"/>
      <c r="C86" s="89"/>
      <c r="D86" s="89"/>
      <c r="E86" s="90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</row>
    <row r="87" spans="1:17" x14ac:dyDescent="0.25">
      <c r="A87" s="89"/>
      <c r="B87" s="89"/>
      <c r="C87" s="89"/>
      <c r="D87" s="89"/>
      <c r="E87" s="90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</row>
    <row r="88" spans="1:17" x14ac:dyDescent="0.25">
      <c r="A88" s="89"/>
      <c r="B88" s="89"/>
      <c r="C88" s="89"/>
      <c r="D88" s="89"/>
      <c r="E88" s="90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</row>
    <row r="89" spans="1:17" x14ac:dyDescent="0.25">
      <c r="A89" s="89"/>
      <c r="B89" s="89"/>
      <c r="C89" s="89"/>
      <c r="D89" s="89"/>
      <c r="E89" s="90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</row>
    <row r="90" spans="1:17" x14ac:dyDescent="0.25">
      <c r="A90" s="89"/>
      <c r="B90" s="89"/>
      <c r="C90" s="89"/>
      <c r="D90" s="89"/>
      <c r="E90" s="90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</row>
    <row r="91" spans="1:17" x14ac:dyDescent="0.25">
      <c r="A91" s="89"/>
      <c r="B91" s="89"/>
      <c r="C91" s="89"/>
      <c r="D91" s="89"/>
      <c r="E91" s="90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</row>
    <row r="92" spans="1:17" x14ac:dyDescent="0.25">
      <c r="A92" s="89"/>
      <c r="B92" s="89"/>
      <c r="C92" s="89"/>
      <c r="D92" s="89"/>
      <c r="E92" s="90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</row>
    <row r="93" spans="1:17" x14ac:dyDescent="0.25">
      <c r="A93" s="89"/>
      <c r="B93" s="89"/>
      <c r="C93" s="89"/>
      <c r="D93" s="89"/>
      <c r="E93" s="90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</row>
    <row r="94" spans="1:17" x14ac:dyDescent="0.25">
      <c r="A94" s="89"/>
      <c r="B94" s="89"/>
      <c r="C94" s="89"/>
      <c r="D94" s="89"/>
      <c r="E94" s="90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</row>
    <row r="95" spans="1:17" x14ac:dyDescent="0.25">
      <c r="A95" s="89"/>
      <c r="B95" s="89"/>
      <c r="C95" s="89"/>
      <c r="D95" s="89"/>
      <c r="E95" s="90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</row>
    <row r="96" spans="1:17" x14ac:dyDescent="0.25">
      <c r="A96" s="89"/>
      <c r="B96" s="89"/>
      <c r="C96" s="89"/>
      <c r="D96" s="89"/>
      <c r="E96" s="90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</row>
    <row r="97" spans="1:17" x14ac:dyDescent="0.25">
      <c r="A97" s="89"/>
      <c r="B97" s="89"/>
      <c r="C97" s="89"/>
      <c r="D97" s="89"/>
      <c r="E97" s="90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</row>
    <row r="98" spans="1:17" x14ac:dyDescent="0.25">
      <c r="A98" s="89"/>
      <c r="B98" s="89"/>
      <c r="C98" s="89"/>
      <c r="D98" s="89"/>
      <c r="E98" s="90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</row>
    <row r="99" spans="1:17" x14ac:dyDescent="0.25">
      <c r="A99" s="89"/>
      <c r="B99" s="89"/>
      <c r="C99" s="89"/>
      <c r="D99" s="89"/>
      <c r="E99" s="90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</row>
    <row r="100" spans="1:17" x14ac:dyDescent="0.25">
      <c r="A100" s="89"/>
      <c r="B100" s="89"/>
      <c r="C100" s="89"/>
      <c r="D100" s="89"/>
      <c r="E100" s="90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</row>
    <row r="101" spans="1:17" x14ac:dyDescent="0.25">
      <c r="A101" s="89"/>
      <c r="B101" s="89"/>
      <c r="C101" s="89"/>
      <c r="D101" s="89"/>
      <c r="E101" s="90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</row>
    <row r="102" spans="1:17" x14ac:dyDescent="0.25">
      <c r="A102" s="89"/>
      <c r="B102" s="89"/>
      <c r="C102" s="89"/>
      <c r="D102" s="89"/>
      <c r="E102" s="90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</row>
    <row r="103" spans="1:17" x14ac:dyDescent="0.25">
      <c r="A103" s="89"/>
      <c r="B103" s="89"/>
      <c r="C103" s="89"/>
      <c r="D103" s="89"/>
      <c r="E103" s="90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</row>
    <row r="104" spans="1:17" x14ac:dyDescent="0.25">
      <c r="A104" s="89"/>
      <c r="B104" s="89"/>
      <c r="C104" s="89"/>
      <c r="D104" s="89"/>
      <c r="E104" s="90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</row>
    <row r="105" spans="1:17" x14ac:dyDescent="0.25">
      <c r="A105" s="89"/>
      <c r="B105" s="89"/>
      <c r="C105" s="89"/>
      <c r="D105" s="89"/>
      <c r="E105" s="90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</row>
    <row r="106" spans="1:17" x14ac:dyDescent="0.25">
      <c r="A106" s="89"/>
      <c r="B106" s="89"/>
      <c r="C106" s="89"/>
      <c r="D106" s="89"/>
      <c r="E106" s="90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</row>
    <row r="107" spans="1:17" x14ac:dyDescent="0.25">
      <c r="A107" s="89"/>
      <c r="B107" s="89"/>
      <c r="C107" s="89"/>
      <c r="D107" s="89"/>
      <c r="E107" s="90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</row>
    <row r="108" spans="1:17" x14ac:dyDescent="0.25">
      <c r="A108" s="89"/>
      <c r="B108" s="89"/>
      <c r="C108" s="89"/>
      <c r="D108" s="89"/>
      <c r="E108" s="90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</row>
    <row r="109" spans="1:17" x14ac:dyDescent="0.25">
      <c r="A109" s="89"/>
      <c r="B109" s="89"/>
      <c r="C109" s="89"/>
      <c r="D109" s="89"/>
      <c r="E109" s="90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</row>
    <row r="110" spans="1:17" x14ac:dyDescent="0.25">
      <c r="A110" s="89"/>
      <c r="B110" s="89"/>
      <c r="C110" s="89"/>
      <c r="D110" s="89"/>
      <c r="E110" s="90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</row>
    <row r="111" spans="1:17" x14ac:dyDescent="0.25">
      <c r="A111" s="89"/>
      <c r="B111" s="89"/>
      <c r="C111" s="89"/>
      <c r="D111" s="89"/>
      <c r="E111" s="90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</row>
    <row r="112" spans="1:17" x14ac:dyDescent="0.25">
      <c r="A112" s="89"/>
      <c r="B112" s="89"/>
      <c r="C112" s="89"/>
      <c r="D112" s="89"/>
      <c r="E112" s="90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</row>
    <row r="113" spans="1:17" x14ac:dyDescent="0.25">
      <c r="A113" s="89"/>
      <c r="B113" s="89"/>
      <c r="C113" s="89"/>
      <c r="D113" s="89"/>
      <c r="E113" s="90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</row>
    <row r="114" spans="1:17" x14ac:dyDescent="0.25">
      <c r="A114" s="89"/>
      <c r="B114" s="89"/>
      <c r="C114" s="89"/>
      <c r="D114" s="89"/>
      <c r="E114" s="90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</row>
    <row r="115" spans="1:17" x14ac:dyDescent="0.25">
      <c r="A115" s="89"/>
      <c r="B115" s="89"/>
      <c r="C115" s="89"/>
      <c r="D115" s="89"/>
      <c r="E115" s="90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</row>
    <row r="116" spans="1:17" x14ac:dyDescent="0.25">
      <c r="A116" s="89"/>
      <c r="B116" s="89"/>
      <c r="C116" s="89"/>
      <c r="D116" s="89"/>
      <c r="E116" s="90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</row>
    <row r="117" spans="1:17" x14ac:dyDescent="0.25">
      <c r="A117" s="89"/>
      <c r="B117" s="89"/>
      <c r="C117" s="89"/>
      <c r="D117" s="89"/>
      <c r="E117" s="90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</row>
    <row r="118" spans="1:17" x14ac:dyDescent="0.25">
      <c r="A118" s="89"/>
      <c r="B118" s="89"/>
      <c r="C118" s="89"/>
      <c r="D118" s="89"/>
      <c r="E118" s="90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</row>
    <row r="119" spans="1:17" x14ac:dyDescent="0.25">
      <c r="A119" s="89"/>
      <c r="B119" s="89"/>
      <c r="C119" s="89"/>
      <c r="D119" s="89"/>
      <c r="E119" s="90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</row>
    <row r="120" spans="1:17" x14ac:dyDescent="0.25">
      <c r="A120" s="89"/>
      <c r="B120" s="89"/>
      <c r="C120" s="89"/>
      <c r="D120" s="89"/>
      <c r="E120" s="90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</row>
    <row r="121" spans="1:17" x14ac:dyDescent="0.25">
      <c r="A121" s="89"/>
      <c r="B121" s="89"/>
      <c r="C121" s="89"/>
      <c r="D121" s="89"/>
      <c r="E121" s="90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</row>
    <row r="122" spans="1:17" x14ac:dyDescent="0.25">
      <c r="A122" s="89"/>
      <c r="B122" s="89"/>
      <c r="C122" s="89"/>
      <c r="D122" s="89"/>
      <c r="E122" s="90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</row>
    <row r="123" spans="1:17" x14ac:dyDescent="0.25">
      <c r="A123" s="89"/>
      <c r="B123" s="89"/>
      <c r="C123" s="89"/>
      <c r="D123" s="89"/>
      <c r="E123" s="90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</row>
    <row r="124" spans="1:17" x14ac:dyDescent="0.25">
      <c r="A124" s="89"/>
      <c r="B124" s="89"/>
      <c r="C124" s="89"/>
      <c r="D124" s="89"/>
      <c r="E124" s="90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</row>
    <row r="125" spans="1:17" x14ac:dyDescent="0.25">
      <c r="A125" s="89"/>
      <c r="B125" s="89"/>
      <c r="C125" s="89"/>
      <c r="D125" s="89"/>
      <c r="E125" s="90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</row>
    <row r="126" spans="1:17" x14ac:dyDescent="0.25">
      <c r="A126" s="89"/>
      <c r="B126" s="89"/>
      <c r="C126" s="89"/>
      <c r="D126" s="89"/>
      <c r="E126" s="90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</row>
    <row r="127" spans="1:17" x14ac:dyDescent="0.25">
      <c r="A127" s="89"/>
      <c r="B127" s="89"/>
      <c r="C127" s="89"/>
      <c r="D127" s="89"/>
      <c r="E127" s="90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</row>
    <row r="128" spans="1:17" x14ac:dyDescent="0.25">
      <c r="A128" s="89"/>
      <c r="B128" s="89"/>
      <c r="C128" s="89"/>
      <c r="D128" s="89"/>
      <c r="E128" s="90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</row>
    <row r="129" spans="1:17" x14ac:dyDescent="0.25">
      <c r="A129" s="89"/>
      <c r="B129" s="89"/>
      <c r="C129" s="89"/>
      <c r="D129" s="89"/>
      <c r="E129" s="90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</row>
    <row r="130" spans="1:17" x14ac:dyDescent="0.25">
      <c r="A130" s="89"/>
      <c r="B130" s="89"/>
      <c r="C130" s="89"/>
      <c r="D130" s="89"/>
      <c r="E130" s="90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</row>
    <row r="131" spans="1:17" x14ac:dyDescent="0.25">
      <c r="A131" s="89"/>
      <c r="B131" s="89"/>
      <c r="C131" s="89"/>
      <c r="D131" s="89"/>
      <c r="E131" s="90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</row>
    <row r="132" spans="1:17" x14ac:dyDescent="0.25">
      <c r="A132" s="89"/>
      <c r="B132" s="89"/>
      <c r="C132" s="89"/>
      <c r="D132" s="89"/>
      <c r="E132" s="90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</row>
    <row r="133" spans="1:17" x14ac:dyDescent="0.25">
      <c r="A133" s="89"/>
      <c r="B133" s="89"/>
      <c r="C133" s="89"/>
      <c r="D133" s="89"/>
      <c r="E133" s="90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</row>
    <row r="134" spans="1:17" x14ac:dyDescent="0.25">
      <c r="A134" s="89"/>
      <c r="B134" s="89"/>
      <c r="C134" s="89"/>
      <c r="D134" s="89"/>
      <c r="E134" s="90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</row>
    <row r="135" spans="1:17" x14ac:dyDescent="0.25">
      <c r="A135" s="89"/>
      <c r="B135" s="89"/>
      <c r="C135" s="89"/>
      <c r="D135" s="89"/>
      <c r="E135" s="90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</row>
    <row r="136" spans="1:17" x14ac:dyDescent="0.25">
      <c r="A136" s="89"/>
      <c r="B136" s="89"/>
      <c r="C136" s="89"/>
      <c r="D136" s="89"/>
      <c r="E136" s="90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</row>
    <row r="137" spans="1:17" x14ac:dyDescent="0.25">
      <c r="A137" s="89"/>
      <c r="B137" s="89"/>
      <c r="C137" s="89"/>
      <c r="D137" s="89"/>
      <c r="E137" s="90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</row>
    <row r="138" spans="1:17" x14ac:dyDescent="0.25">
      <c r="A138" s="89"/>
      <c r="B138" s="89"/>
      <c r="C138" s="89"/>
      <c r="D138" s="89"/>
      <c r="E138" s="90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</row>
    <row r="139" spans="1:17" x14ac:dyDescent="0.25">
      <c r="A139" s="89"/>
      <c r="B139" s="89"/>
      <c r="C139" s="89"/>
      <c r="D139" s="89"/>
      <c r="E139" s="90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</row>
    <row r="140" spans="1:17" x14ac:dyDescent="0.25">
      <c r="A140" s="89"/>
      <c r="B140" s="89"/>
      <c r="C140" s="89"/>
      <c r="D140" s="89"/>
      <c r="E140" s="90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</row>
    <row r="141" spans="1:17" x14ac:dyDescent="0.25">
      <c r="A141" s="89"/>
      <c r="B141" s="89"/>
      <c r="C141" s="89"/>
      <c r="D141" s="89"/>
      <c r="E141" s="90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</row>
    <row r="142" spans="1:17" x14ac:dyDescent="0.25">
      <c r="A142" s="89"/>
      <c r="B142" s="89"/>
      <c r="C142" s="89"/>
      <c r="D142" s="89"/>
      <c r="E142" s="90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</row>
    <row r="143" spans="1:17" x14ac:dyDescent="0.25">
      <c r="A143" s="89"/>
      <c r="B143" s="89"/>
      <c r="C143" s="89"/>
      <c r="D143" s="89"/>
      <c r="E143" s="90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</row>
    <row r="144" spans="1:17" x14ac:dyDescent="0.25">
      <c r="A144" s="89"/>
      <c r="B144" s="89"/>
      <c r="C144" s="89"/>
      <c r="D144" s="89"/>
      <c r="E144" s="90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</row>
    <row r="145" spans="1:17" x14ac:dyDescent="0.25">
      <c r="A145" s="89"/>
      <c r="B145" s="89"/>
      <c r="C145" s="89"/>
      <c r="D145" s="89"/>
      <c r="E145" s="90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</row>
    <row r="146" spans="1:17" x14ac:dyDescent="0.25">
      <c r="A146" s="89"/>
      <c r="B146" s="89"/>
      <c r="C146" s="89"/>
      <c r="D146" s="89"/>
      <c r="E146" s="90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</row>
    <row r="147" spans="1:17" x14ac:dyDescent="0.25">
      <c r="A147" s="89"/>
      <c r="B147" s="89"/>
      <c r="C147" s="89"/>
      <c r="D147" s="89"/>
      <c r="E147" s="90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</row>
    <row r="148" spans="1:17" x14ac:dyDescent="0.25">
      <c r="A148" s="89"/>
      <c r="B148" s="89"/>
      <c r="C148" s="89"/>
      <c r="D148" s="89"/>
      <c r="E148" s="90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</row>
    <row r="149" spans="1:17" x14ac:dyDescent="0.25">
      <c r="A149" s="89"/>
      <c r="B149" s="89"/>
      <c r="C149" s="89"/>
      <c r="D149" s="89"/>
      <c r="E149" s="90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</row>
    <row r="150" spans="1:17" x14ac:dyDescent="0.25">
      <c r="A150" s="89"/>
      <c r="B150" s="89"/>
      <c r="C150" s="89"/>
      <c r="D150" s="89"/>
      <c r="E150" s="90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</row>
    <row r="151" spans="1:17" x14ac:dyDescent="0.25">
      <c r="A151" s="89"/>
      <c r="B151" s="89"/>
      <c r="C151" s="89"/>
      <c r="D151" s="89"/>
      <c r="E151" s="90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</row>
    <row r="152" spans="1:17" x14ac:dyDescent="0.25">
      <c r="A152" s="89"/>
      <c r="B152" s="89"/>
      <c r="C152" s="89"/>
      <c r="D152" s="89"/>
      <c r="E152" s="90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</row>
    <row r="153" spans="1:17" x14ac:dyDescent="0.25">
      <c r="A153" s="89"/>
      <c r="B153" s="89"/>
      <c r="C153" s="89"/>
      <c r="D153" s="89"/>
      <c r="E153" s="90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</row>
    <row r="154" spans="1:17" x14ac:dyDescent="0.25">
      <c r="A154" s="89"/>
      <c r="B154" s="89"/>
      <c r="C154" s="89"/>
      <c r="D154" s="89"/>
      <c r="E154" s="90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</row>
    <row r="155" spans="1:17" x14ac:dyDescent="0.25">
      <c r="A155" s="89"/>
      <c r="B155" s="89"/>
      <c r="C155" s="89"/>
      <c r="D155" s="89"/>
      <c r="E155" s="90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</row>
    <row r="156" spans="1:17" x14ac:dyDescent="0.25">
      <c r="A156" s="89"/>
      <c r="B156" s="89"/>
      <c r="C156" s="89"/>
      <c r="D156" s="89"/>
      <c r="E156" s="90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</row>
    <row r="157" spans="1:17" x14ac:dyDescent="0.25">
      <c r="A157" s="89"/>
      <c r="B157" s="89"/>
      <c r="C157" s="89"/>
      <c r="D157" s="89"/>
      <c r="E157" s="90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</row>
    <row r="158" spans="1:17" x14ac:dyDescent="0.25">
      <c r="A158" s="89"/>
      <c r="B158" s="89"/>
      <c r="C158" s="89"/>
      <c r="D158" s="89"/>
      <c r="E158" s="90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</row>
    <row r="159" spans="1:17" x14ac:dyDescent="0.25">
      <c r="A159" s="89"/>
      <c r="B159" s="89"/>
      <c r="C159" s="89"/>
      <c r="D159" s="89"/>
      <c r="E159" s="90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</row>
    <row r="160" spans="1:17" x14ac:dyDescent="0.25">
      <c r="A160" s="89"/>
      <c r="B160" s="89"/>
      <c r="C160" s="89"/>
      <c r="D160" s="89"/>
      <c r="E160" s="90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</row>
    <row r="161" spans="1:17" x14ac:dyDescent="0.25">
      <c r="A161" s="89"/>
      <c r="B161" s="89"/>
      <c r="C161" s="89"/>
      <c r="D161" s="89"/>
      <c r="E161" s="90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</row>
    <row r="162" spans="1:17" x14ac:dyDescent="0.25">
      <c r="A162" s="89"/>
      <c r="B162" s="89"/>
      <c r="C162" s="89"/>
      <c r="D162" s="89"/>
      <c r="E162" s="90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</row>
    <row r="163" spans="1:17" x14ac:dyDescent="0.25">
      <c r="A163" s="89"/>
      <c r="B163" s="89"/>
      <c r="C163" s="89"/>
      <c r="D163" s="89"/>
      <c r="E163" s="90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</row>
    <row r="164" spans="1:17" x14ac:dyDescent="0.25">
      <c r="A164" s="89"/>
      <c r="B164" s="89"/>
      <c r="C164" s="89"/>
      <c r="D164" s="89"/>
      <c r="E164" s="90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</row>
    <row r="165" spans="1:17" x14ac:dyDescent="0.25">
      <c r="A165" s="89"/>
      <c r="B165" s="89"/>
      <c r="C165" s="89"/>
      <c r="D165" s="89"/>
      <c r="E165" s="90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</row>
    <row r="166" spans="1:17" x14ac:dyDescent="0.25">
      <c r="A166" s="89"/>
      <c r="B166" s="89"/>
      <c r="C166" s="89"/>
      <c r="D166" s="89"/>
      <c r="E166" s="90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</row>
    <row r="167" spans="1:17" x14ac:dyDescent="0.25">
      <c r="A167" s="89"/>
      <c r="B167" s="89"/>
      <c r="C167" s="89"/>
      <c r="D167" s="89"/>
      <c r="E167" s="90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</row>
    <row r="168" spans="1:17" x14ac:dyDescent="0.25">
      <c r="A168" s="89"/>
      <c r="B168" s="89"/>
      <c r="C168" s="89"/>
      <c r="D168" s="89"/>
      <c r="E168" s="90"/>
      <c r="F168" s="89"/>
      <c r="G168" s="89"/>
      <c r="H168" s="89"/>
      <c r="I168" s="89"/>
      <c r="J168" s="89"/>
      <c r="K168" s="89"/>
      <c r="L168" s="89"/>
      <c r="M168" s="89"/>
      <c r="N168" s="89"/>
      <c r="O168" s="89"/>
      <c r="P168" s="89"/>
      <c r="Q168" s="89"/>
    </row>
    <row r="169" spans="1:17" x14ac:dyDescent="0.25">
      <c r="A169" s="89"/>
      <c r="B169" s="89"/>
      <c r="C169" s="89"/>
      <c r="D169" s="89"/>
      <c r="E169" s="90"/>
      <c r="F169" s="89"/>
      <c r="G169" s="89"/>
      <c r="H169" s="89"/>
      <c r="I169" s="89"/>
      <c r="J169" s="89"/>
      <c r="K169" s="89"/>
      <c r="L169" s="89"/>
      <c r="M169" s="89"/>
      <c r="N169" s="89"/>
      <c r="O169" s="89"/>
      <c r="P169" s="89"/>
      <c r="Q169" s="89"/>
    </row>
    <row r="170" spans="1:17" x14ac:dyDescent="0.25">
      <c r="A170" s="89"/>
      <c r="B170" s="89"/>
      <c r="C170" s="89"/>
      <c r="D170" s="89"/>
      <c r="E170" s="90"/>
      <c r="F170" s="89"/>
      <c r="G170" s="89"/>
      <c r="H170" s="89"/>
      <c r="I170" s="89"/>
      <c r="J170" s="89"/>
      <c r="K170" s="89"/>
      <c r="L170" s="89"/>
      <c r="M170" s="89"/>
      <c r="N170" s="89"/>
      <c r="O170" s="89"/>
      <c r="P170" s="89"/>
      <c r="Q170" s="89"/>
    </row>
    <row r="171" spans="1:17" x14ac:dyDescent="0.25">
      <c r="A171" s="89"/>
      <c r="B171" s="89"/>
      <c r="C171" s="89"/>
      <c r="D171" s="89"/>
      <c r="E171" s="90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</row>
    <row r="172" spans="1:17" x14ac:dyDescent="0.25">
      <c r="A172" s="89"/>
      <c r="B172" s="89"/>
      <c r="C172" s="89"/>
      <c r="D172" s="89"/>
      <c r="E172" s="90"/>
      <c r="F172" s="89"/>
      <c r="G172" s="89"/>
      <c r="H172" s="89"/>
      <c r="I172" s="89"/>
      <c r="J172" s="89"/>
      <c r="K172" s="89"/>
      <c r="L172" s="89"/>
      <c r="M172" s="89"/>
      <c r="N172" s="89"/>
      <c r="O172" s="89"/>
      <c r="P172" s="89"/>
      <c r="Q172" s="89"/>
    </row>
    <row r="173" spans="1:17" x14ac:dyDescent="0.25">
      <c r="A173" s="89"/>
      <c r="B173" s="89"/>
      <c r="C173" s="89"/>
      <c r="D173" s="89"/>
      <c r="E173" s="90"/>
      <c r="F173" s="89"/>
      <c r="G173" s="89"/>
      <c r="H173" s="89"/>
      <c r="I173" s="89"/>
      <c r="J173" s="89"/>
      <c r="K173" s="89"/>
      <c r="L173" s="89"/>
      <c r="M173" s="89"/>
      <c r="N173" s="89"/>
      <c r="O173" s="89"/>
      <c r="P173" s="89"/>
      <c r="Q173" s="89"/>
    </row>
    <row r="174" spans="1:17" x14ac:dyDescent="0.25">
      <c r="A174" s="89"/>
      <c r="B174" s="89"/>
      <c r="C174" s="89"/>
      <c r="D174" s="89"/>
      <c r="E174" s="90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</row>
    <row r="175" spans="1:17" x14ac:dyDescent="0.25">
      <c r="A175" s="89"/>
      <c r="B175" s="89"/>
      <c r="C175" s="89"/>
      <c r="D175" s="89"/>
      <c r="E175" s="90"/>
      <c r="F175" s="89"/>
      <c r="G175" s="89"/>
      <c r="H175" s="89"/>
      <c r="I175" s="89"/>
      <c r="J175" s="89"/>
      <c r="K175" s="89"/>
      <c r="L175" s="89"/>
      <c r="M175" s="89"/>
      <c r="N175" s="89"/>
      <c r="O175" s="89"/>
      <c r="P175" s="89"/>
      <c r="Q175" s="89"/>
    </row>
    <row r="176" spans="1:17" x14ac:dyDescent="0.25">
      <c r="A176" s="89"/>
      <c r="B176" s="89"/>
      <c r="C176" s="89"/>
      <c r="D176" s="89"/>
      <c r="E176" s="90"/>
      <c r="F176" s="89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</row>
    <row r="177" spans="1:17" x14ac:dyDescent="0.25">
      <c r="A177" s="89"/>
      <c r="B177" s="89"/>
      <c r="C177" s="89"/>
      <c r="D177" s="89"/>
      <c r="E177" s="90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</row>
    <row r="178" spans="1:17" x14ac:dyDescent="0.25">
      <c r="A178" s="89"/>
      <c r="B178" s="89"/>
      <c r="C178" s="89"/>
      <c r="D178" s="89"/>
      <c r="E178" s="90"/>
      <c r="F178" s="89"/>
      <c r="G178" s="89"/>
      <c r="H178" s="89"/>
      <c r="I178" s="89"/>
      <c r="J178" s="89"/>
      <c r="K178" s="89"/>
      <c r="L178" s="89"/>
      <c r="M178" s="89"/>
      <c r="N178" s="89"/>
      <c r="O178" s="89"/>
      <c r="P178" s="89"/>
      <c r="Q178" s="89"/>
    </row>
    <row r="179" spans="1:17" x14ac:dyDescent="0.25">
      <c r="A179" s="89"/>
      <c r="B179" s="89"/>
      <c r="C179" s="89"/>
      <c r="D179" s="89"/>
      <c r="E179" s="90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</row>
    <row r="180" spans="1:17" x14ac:dyDescent="0.25">
      <c r="A180" s="89"/>
      <c r="B180" s="89"/>
      <c r="C180" s="89"/>
      <c r="D180" s="89"/>
      <c r="E180" s="90"/>
      <c r="F180" s="89"/>
      <c r="G180" s="89"/>
      <c r="H180" s="89"/>
      <c r="I180" s="89"/>
      <c r="J180" s="89"/>
      <c r="K180" s="89"/>
      <c r="L180" s="89"/>
      <c r="M180" s="89"/>
      <c r="N180" s="89"/>
      <c r="O180" s="89"/>
      <c r="P180" s="89"/>
      <c r="Q180" s="89"/>
    </row>
    <row r="181" spans="1:17" x14ac:dyDescent="0.25">
      <c r="A181" s="89"/>
      <c r="B181" s="89"/>
      <c r="C181" s="89"/>
      <c r="D181" s="89"/>
      <c r="E181" s="90"/>
      <c r="F181" s="89"/>
      <c r="G181" s="89"/>
      <c r="H181" s="89"/>
      <c r="I181" s="89"/>
      <c r="J181" s="89"/>
      <c r="K181" s="89"/>
      <c r="L181" s="89"/>
      <c r="M181" s="89"/>
      <c r="N181" s="89"/>
      <c r="O181" s="89"/>
      <c r="P181" s="89"/>
      <c r="Q181" s="89"/>
    </row>
    <row r="182" spans="1:17" x14ac:dyDescent="0.25">
      <c r="A182" s="89"/>
      <c r="B182" s="89"/>
      <c r="C182" s="89"/>
      <c r="D182" s="89"/>
      <c r="E182" s="90"/>
      <c r="F182" s="89"/>
      <c r="G182" s="89"/>
      <c r="H182" s="89"/>
      <c r="I182" s="89"/>
      <c r="J182" s="89"/>
      <c r="K182" s="89"/>
      <c r="L182" s="89"/>
      <c r="M182" s="89"/>
      <c r="N182" s="89"/>
      <c r="O182" s="89"/>
      <c r="P182" s="89"/>
      <c r="Q182" s="89"/>
    </row>
    <row r="183" spans="1:17" x14ac:dyDescent="0.25">
      <c r="A183" s="89"/>
      <c r="B183" s="89"/>
      <c r="C183" s="89"/>
      <c r="D183" s="89"/>
      <c r="E183" s="90"/>
      <c r="F183" s="89"/>
      <c r="G183" s="89"/>
      <c r="H183" s="89"/>
      <c r="I183" s="89"/>
      <c r="J183" s="89"/>
      <c r="K183" s="89"/>
      <c r="L183" s="89"/>
      <c r="M183" s="89"/>
      <c r="N183" s="89"/>
      <c r="O183" s="89"/>
      <c r="P183" s="89"/>
      <c r="Q183" s="89"/>
    </row>
    <row r="184" spans="1:17" x14ac:dyDescent="0.25">
      <c r="A184" s="89"/>
      <c r="B184" s="89"/>
      <c r="C184" s="89"/>
      <c r="D184" s="89"/>
      <c r="E184" s="90"/>
      <c r="F184" s="89"/>
      <c r="G184" s="89"/>
      <c r="H184" s="89"/>
      <c r="I184" s="89"/>
      <c r="J184" s="89"/>
      <c r="K184" s="89"/>
      <c r="L184" s="89"/>
      <c r="M184" s="89"/>
      <c r="N184" s="89"/>
      <c r="O184" s="89"/>
      <c r="P184" s="89"/>
      <c r="Q184" s="89"/>
    </row>
    <row r="185" spans="1:17" x14ac:dyDescent="0.25">
      <c r="A185" s="89"/>
      <c r="B185" s="89"/>
      <c r="C185" s="89"/>
      <c r="D185" s="89"/>
      <c r="E185" s="90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</row>
    <row r="186" spans="1:17" x14ac:dyDescent="0.25">
      <c r="A186" s="89"/>
      <c r="B186" s="89"/>
      <c r="C186" s="89"/>
      <c r="D186" s="89"/>
      <c r="E186" s="90"/>
      <c r="F186" s="89"/>
      <c r="G186" s="89"/>
      <c r="H186" s="89"/>
      <c r="I186" s="89"/>
      <c r="J186" s="89"/>
      <c r="K186" s="89"/>
      <c r="L186" s="89"/>
      <c r="M186" s="89"/>
      <c r="N186" s="89"/>
      <c r="O186" s="89"/>
      <c r="P186" s="89"/>
      <c r="Q186" s="89"/>
    </row>
    <row r="187" spans="1:17" x14ac:dyDescent="0.25">
      <c r="A187" s="89"/>
      <c r="B187" s="89"/>
      <c r="C187" s="89"/>
      <c r="D187" s="89"/>
      <c r="E187" s="90"/>
      <c r="F187" s="89"/>
      <c r="G187" s="89"/>
      <c r="H187" s="89"/>
      <c r="I187" s="89"/>
      <c r="J187" s="89"/>
      <c r="K187" s="89"/>
      <c r="L187" s="89"/>
      <c r="M187" s="89"/>
      <c r="N187" s="89"/>
      <c r="O187" s="89"/>
      <c r="P187" s="89"/>
      <c r="Q187" s="89"/>
    </row>
    <row r="188" spans="1:17" x14ac:dyDescent="0.25">
      <c r="A188" s="89"/>
      <c r="B188" s="89"/>
      <c r="C188" s="89"/>
      <c r="D188" s="89"/>
      <c r="E188" s="90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</row>
    <row r="189" spans="1:17" x14ac:dyDescent="0.25">
      <c r="A189" s="89"/>
      <c r="B189" s="89"/>
      <c r="C189" s="89"/>
      <c r="D189" s="89"/>
      <c r="E189" s="90"/>
      <c r="F189" s="89"/>
      <c r="G189" s="89"/>
      <c r="H189" s="89"/>
      <c r="I189" s="89"/>
      <c r="J189" s="89"/>
      <c r="K189" s="89"/>
      <c r="L189" s="89"/>
      <c r="M189" s="89"/>
      <c r="N189" s="89"/>
      <c r="O189" s="89"/>
      <c r="P189" s="89"/>
      <c r="Q189" s="89"/>
    </row>
    <row r="190" spans="1:17" x14ac:dyDescent="0.25">
      <c r="A190" s="89"/>
      <c r="B190" s="89"/>
      <c r="C190" s="89"/>
      <c r="D190" s="89"/>
      <c r="E190" s="90"/>
      <c r="F190" s="89"/>
      <c r="G190" s="89"/>
      <c r="H190" s="89"/>
      <c r="I190" s="89"/>
      <c r="J190" s="89"/>
      <c r="K190" s="89"/>
      <c r="L190" s="89"/>
      <c r="M190" s="89"/>
      <c r="N190" s="89"/>
      <c r="O190" s="89"/>
      <c r="P190" s="89"/>
      <c r="Q190" s="89"/>
    </row>
    <row r="191" spans="1:17" x14ac:dyDescent="0.25">
      <c r="A191" s="89"/>
      <c r="B191" s="89"/>
      <c r="C191" s="89"/>
      <c r="D191" s="89"/>
      <c r="E191" s="90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</row>
    <row r="192" spans="1:17" x14ac:dyDescent="0.25">
      <c r="A192" s="89"/>
      <c r="B192" s="89"/>
      <c r="C192" s="89"/>
      <c r="D192" s="89"/>
      <c r="E192" s="90"/>
      <c r="F192" s="89"/>
      <c r="G192" s="89"/>
      <c r="H192" s="89"/>
      <c r="I192" s="89"/>
      <c r="J192" s="89"/>
      <c r="K192" s="89"/>
      <c r="L192" s="89"/>
      <c r="M192" s="89"/>
      <c r="N192" s="89"/>
      <c r="O192" s="89"/>
      <c r="P192" s="89"/>
      <c r="Q192" s="89"/>
    </row>
    <row r="193" spans="1:17" x14ac:dyDescent="0.25">
      <c r="A193" s="89"/>
      <c r="B193" s="89"/>
      <c r="C193" s="89"/>
      <c r="D193" s="89"/>
      <c r="E193" s="90"/>
      <c r="F193" s="89"/>
      <c r="G193" s="89"/>
      <c r="H193" s="89"/>
      <c r="I193" s="89"/>
      <c r="J193" s="89"/>
      <c r="K193" s="89"/>
      <c r="L193" s="89"/>
      <c r="M193" s="89"/>
      <c r="N193" s="89"/>
      <c r="O193" s="89"/>
      <c r="P193" s="89"/>
      <c r="Q193" s="89"/>
    </row>
    <row r="194" spans="1:17" x14ac:dyDescent="0.25">
      <c r="A194" s="89"/>
      <c r="B194" s="89"/>
      <c r="C194" s="89"/>
      <c r="D194" s="89"/>
      <c r="E194" s="90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</row>
    <row r="195" spans="1:17" x14ac:dyDescent="0.25">
      <c r="A195" s="89"/>
      <c r="B195" s="89"/>
      <c r="C195" s="89"/>
      <c r="D195" s="89"/>
      <c r="E195" s="90"/>
      <c r="F195" s="89"/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</row>
    <row r="196" spans="1:17" x14ac:dyDescent="0.25">
      <c r="A196" s="89"/>
      <c r="B196" s="89"/>
      <c r="C196" s="89"/>
      <c r="D196" s="89"/>
      <c r="E196" s="90"/>
      <c r="F196" s="89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</row>
    <row r="197" spans="1:17" x14ac:dyDescent="0.25">
      <c r="A197" s="89"/>
      <c r="B197" s="89"/>
      <c r="C197" s="89"/>
      <c r="D197" s="89"/>
      <c r="E197" s="90"/>
      <c r="F197" s="89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</row>
    <row r="198" spans="1:17" x14ac:dyDescent="0.25">
      <c r="A198" s="89"/>
      <c r="B198" s="89"/>
      <c r="C198" s="89"/>
      <c r="D198" s="89"/>
      <c r="E198" s="90"/>
      <c r="F198" s="89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</row>
    <row r="199" spans="1:17" x14ac:dyDescent="0.25">
      <c r="A199" s="89"/>
      <c r="B199" s="89"/>
      <c r="C199" s="89"/>
      <c r="D199" s="89"/>
      <c r="E199" s="90"/>
      <c r="F199" s="89"/>
      <c r="G199" s="89"/>
      <c r="H199" s="89"/>
      <c r="I199" s="89"/>
      <c r="J199" s="89"/>
      <c r="K199" s="89"/>
      <c r="L199" s="89"/>
      <c r="M199" s="89"/>
      <c r="N199" s="89"/>
      <c r="O199" s="89"/>
      <c r="P199" s="89"/>
      <c r="Q199" s="89"/>
    </row>
    <row r="200" spans="1:17" x14ac:dyDescent="0.25">
      <c r="A200" s="89"/>
      <c r="B200" s="89"/>
      <c r="C200" s="89"/>
      <c r="D200" s="89"/>
      <c r="E200" s="90"/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</row>
    <row r="201" spans="1:17" x14ac:dyDescent="0.25">
      <c r="A201" s="89"/>
      <c r="B201" s="89"/>
      <c r="C201" s="89"/>
      <c r="D201" s="89"/>
      <c r="E201" s="90"/>
      <c r="F201" s="89"/>
      <c r="G201" s="89"/>
      <c r="H201" s="89"/>
      <c r="I201" s="89"/>
      <c r="J201" s="89"/>
      <c r="K201" s="89"/>
      <c r="L201" s="89"/>
      <c r="M201" s="89"/>
      <c r="N201" s="89"/>
      <c r="O201" s="89"/>
      <c r="P201" s="89"/>
      <c r="Q201" s="89"/>
    </row>
    <row r="202" spans="1:17" x14ac:dyDescent="0.25">
      <c r="A202" s="89"/>
      <c r="B202" s="89"/>
      <c r="C202" s="89"/>
      <c r="D202" s="89"/>
      <c r="E202" s="90"/>
      <c r="F202" s="89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</row>
    <row r="203" spans="1:17" x14ac:dyDescent="0.25">
      <c r="A203" s="89"/>
      <c r="B203" s="89"/>
      <c r="C203" s="89"/>
      <c r="D203" s="89"/>
      <c r="E203" s="90"/>
      <c r="F203" s="89"/>
      <c r="G203" s="89"/>
      <c r="H203" s="89"/>
      <c r="I203" s="89"/>
      <c r="J203" s="89"/>
      <c r="K203" s="89"/>
      <c r="L203" s="89"/>
      <c r="M203" s="89"/>
      <c r="N203" s="89"/>
      <c r="O203" s="89"/>
      <c r="P203" s="89"/>
      <c r="Q203" s="89"/>
    </row>
    <row r="204" spans="1:17" x14ac:dyDescent="0.25">
      <c r="A204" s="89"/>
      <c r="B204" s="89"/>
      <c r="C204" s="89"/>
      <c r="D204" s="89"/>
      <c r="E204" s="90"/>
      <c r="F204" s="89"/>
      <c r="G204" s="89"/>
      <c r="H204" s="89"/>
      <c r="I204" s="89"/>
      <c r="J204" s="89"/>
      <c r="K204" s="89"/>
      <c r="L204" s="89"/>
      <c r="M204" s="89"/>
      <c r="N204" s="89"/>
      <c r="O204" s="89"/>
      <c r="P204" s="89"/>
      <c r="Q204" s="89"/>
    </row>
    <row r="205" spans="1:17" x14ac:dyDescent="0.25">
      <c r="A205" s="89"/>
      <c r="B205" s="89"/>
      <c r="C205" s="89"/>
      <c r="D205" s="89"/>
      <c r="E205" s="90"/>
      <c r="F205" s="89"/>
      <c r="G205" s="89"/>
      <c r="H205" s="89"/>
      <c r="I205" s="89"/>
      <c r="J205" s="89"/>
      <c r="K205" s="89"/>
      <c r="L205" s="89"/>
      <c r="M205" s="89"/>
      <c r="N205" s="89"/>
      <c r="O205" s="89"/>
      <c r="P205" s="89"/>
      <c r="Q205" s="89"/>
    </row>
    <row r="206" spans="1:17" x14ac:dyDescent="0.25">
      <c r="A206" s="89"/>
      <c r="B206" s="89"/>
      <c r="C206" s="89"/>
      <c r="D206" s="89"/>
      <c r="E206" s="90"/>
      <c r="F206" s="89"/>
      <c r="G206" s="89"/>
      <c r="H206" s="89"/>
      <c r="I206" s="89"/>
      <c r="J206" s="89"/>
      <c r="K206" s="89"/>
      <c r="L206" s="89"/>
      <c r="M206" s="89"/>
      <c r="N206" s="89"/>
      <c r="O206" s="89"/>
      <c r="P206" s="89"/>
      <c r="Q206" s="89"/>
    </row>
    <row r="207" spans="1:17" x14ac:dyDescent="0.25">
      <c r="A207" s="89"/>
      <c r="B207" s="89"/>
      <c r="C207" s="89"/>
      <c r="D207" s="89"/>
      <c r="E207" s="90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</row>
    <row r="208" spans="1:17" x14ac:dyDescent="0.25">
      <c r="A208" s="89"/>
      <c r="B208" s="89"/>
      <c r="C208" s="89"/>
      <c r="D208" s="89"/>
      <c r="E208" s="90"/>
      <c r="F208" s="89"/>
      <c r="G208" s="89"/>
      <c r="H208" s="89"/>
      <c r="I208" s="89"/>
      <c r="J208" s="89"/>
      <c r="K208" s="89"/>
      <c r="L208" s="89"/>
      <c r="M208" s="89"/>
      <c r="N208" s="89"/>
      <c r="O208" s="89"/>
      <c r="P208" s="89"/>
      <c r="Q208" s="89"/>
    </row>
    <row r="209" spans="1:17" x14ac:dyDescent="0.25">
      <c r="A209" s="89"/>
      <c r="B209" s="89"/>
      <c r="C209" s="89"/>
      <c r="D209" s="89"/>
      <c r="E209" s="90"/>
      <c r="F209" s="89"/>
      <c r="G209" s="89"/>
      <c r="H209" s="89"/>
      <c r="I209" s="89"/>
      <c r="J209" s="89"/>
      <c r="K209" s="89"/>
      <c r="L209" s="89"/>
      <c r="M209" s="89"/>
      <c r="N209" s="89"/>
      <c r="O209" s="89"/>
      <c r="P209" s="89"/>
      <c r="Q209" s="89"/>
    </row>
    <row r="210" spans="1:17" x14ac:dyDescent="0.25">
      <c r="A210" s="89"/>
      <c r="B210" s="89"/>
      <c r="C210" s="89"/>
      <c r="D210" s="89"/>
      <c r="E210" s="90"/>
      <c r="F210" s="89"/>
      <c r="G210" s="89"/>
      <c r="H210" s="89"/>
      <c r="I210" s="89"/>
      <c r="J210" s="89"/>
      <c r="K210" s="89"/>
      <c r="L210" s="89"/>
      <c r="M210" s="89"/>
      <c r="N210" s="89"/>
      <c r="O210" s="89"/>
      <c r="P210" s="89"/>
      <c r="Q210" s="89"/>
    </row>
    <row r="211" spans="1:17" x14ac:dyDescent="0.25">
      <c r="A211" s="89"/>
      <c r="B211" s="89"/>
      <c r="C211" s="89"/>
      <c r="D211" s="89"/>
      <c r="E211" s="90"/>
      <c r="F211" s="89"/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</row>
    <row r="212" spans="1:17" x14ac:dyDescent="0.25">
      <c r="A212" s="89"/>
      <c r="B212" s="89"/>
      <c r="C212" s="89"/>
      <c r="D212" s="89"/>
      <c r="E212" s="90"/>
      <c r="F212" s="89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</row>
    <row r="213" spans="1:17" x14ac:dyDescent="0.25">
      <c r="A213" s="89"/>
      <c r="B213" s="89"/>
      <c r="C213" s="89"/>
      <c r="D213" s="89"/>
      <c r="E213" s="90"/>
      <c r="F213" s="89"/>
      <c r="G213" s="89"/>
      <c r="H213" s="89"/>
      <c r="I213" s="89"/>
      <c r="J213" s="89"/>
      <c r="K213" s="89"/>
      <c r="L213" s="89"/>
      <c r="M213" s="89"/>
      <c r="N213" s="89"/>
      <c r="O213" s="89"/>
      <c r="P213" s="89"/>
      <c r="Q213" s="89"/>
    </row>
    <row r="214" spans="1:17" x14ac:dyDescent="0.25">
      <c r="A214" s="89"/>
      <c r="B214" s="89"/>
      <c r="C214" s="89"/>
      <c r="D214" s="89"/>
      <c r="E214" s="90"/>
      <c r="F214" s="89"/>
      <c r="G214" s="89"/>
      <c r="H214" s="89"/>
      <c r="I214" s="89"/>
      <c r="J214" s="89"/>
      <c r="K214" s="89"/>
      <c r="L214" s="89"/>
      <c r="M214" s="89"/>
      <c r="N214" s="89"/>
      <c r="O214" s="89"/>
      <c r="P214" s="89"/>
      <c r="Q214" s="89"/>
    </row>
    <row r="215" spans="1:17" x14ac:dyDescent="0.25">
      <c r="A215" s="89"/>
      <c r="B215" s="89"/>
      <c r="C215" s="89"/>
      <c r="D215" s="89"/>
      <c r="E215" s="90"/>
      <c r="F215" s="89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</row>
    <row r="216" spans="1:17" x14ac:dyDescent="0.25">
      <c r="A216" s="89"/>
      <c r="B216" s="89"/>
      <c r="C216" s="89"/>
      <c r="D216" s="89"/>
      <c r="E216" s="90"/>
      <c r="F216" s="89"/>
      <c r="G216" s="89"/>
      <c r="H216" s="89"/>
      <c r="I216" s="89"/>
      <c r="J216" s="89"/>
      <c r="K216" s="89"/>
      <c r="L216" s="89"/>
      <c r="M216" s="89"/>
      <c r="N216" s="89"/>
      <c r="O216" s="89"/>
      <c r="P216" s="89"/>
      <c r="Q216" s="89"/>
    </row>
    <row r="217" spans="1:17" x14ac:dyDescent="0.25">
      <c r="A217" s="89"/>
      <c r="B217" s="89"/>
      <c r="C217" s="89"/>
      <c r="D217" s="89"/>
      <c r="E217" s="90"/>
      <c r="F217" s="89"/>
      <c r="G217" s="89"/>
      <c r="H217" s="89"/>
      <c r="I217" s="89"/>
      <c r="J217" s="89"/>
      <c r="K217" s="89"/>
      <c r="L217" s="89"/>
      <c r="M217" s="89"/>
      <c r="N217" s="89"/>
      <c r="O217" s="89"/>
      <c r="P217" s="89"/>
      <c r="Q217" s="89"/>
    </row>
    <row r="218" spans="1:17" x14ac:dyDescent="0.25">
      <c r="A218" s="89"/>
      <c r="B218" s="89"/>
      <c r="C218" s="89"/>
      <c r="D218" s="89"/>
      <c r="E218" s="90"/>
      <c r="F218" s="89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89"/>
    </row>
    <row r="219" spans="1:17" x14ac:dyDescent="0.25">
      <c r="A219" s="89"/>
      <c r="B219" s="89"/>
      <c r="C219" s="89"/>
      <c r="D219" s="89"/>
      <c r="E219" s="90"/>
      <c r="F219" s="89"/>
      <c r="G219" s="89"/>
      <c r="H219" s="89"/>
      <c r="I219" s="89"/>
      <c r="J219" s="89"/>
      <c r="K219" s="89"/>
      <c r="L219" s="89"/>
      <c r="M219" s="89"/>
      <c r="N219" s="89"/>
      <c r="O219" s="89"/>
      <c r="P219" s="89"/>
      <c r="Q219" s="89"/>
    </row>
    <row r="220" spans="1:17" x14ac:dyDescent="0.25">
      <c r="A220" s="89"/>
      <c r="B220" s="89"/>
      <c r="C220" s="89"/>
      <c r="D220" s="89"/>
      <c r="E220" s="90"/>
      <c r="F220" s="89"/>
      <c r="G220" s="89"/>
      <c r="H220" s="89"/>
      <c r="I220" s="89"/>
      <c r="J220" s="89"/>
      <c r="K220" s="89"/>
      <c r="L220" s="89"/>
      <c r="M220" s="89"/>
      <c r="N220" s="89"/>
      <c r="O220" s="89"/>
      <c r="P220" s="89"/>
      <c r="Q220" s="89"/>
    </row>
    <row r="221" spans="1:17" x14ac:dyDescent="0.25">
      <c r="A221" s="89"/>
      <c r="B221" s="89"/>
      <c r="C221" s="89"/>
      <c r="D221" s="89"/>
      <c r="E221" s="90"/>
      <c r="F221" s="89"/>
      <c r="G221" s="89"/>
      <c r="H221" s="89"/>
      <c r="I221" s="89"/>
      <c r="J221" s="89"/>
      <c r="K221" s="89"/>
      <c r="L221" s="89"/>
      <c r="M221" s="89"/>
      <c r="N221" s="89"/>
      <c r="O221" s="89"/>
      <c r="P221" s="89"/>
      <c r="Q221" s="89"/>
    </row>
    <row r="222" spans="1:17" x14ac:dyDescent="0.25">
      <c r="A222" s="89"/>
      <c r="B222" s="89"/>
      <c r="C222" s="89"/>
      <c r="D222" s="89"/>
      <c r="E222" s="90"/>
      <c r="F222" s="89"/>
      <c r="G222" s="89"/>
      <c r="H222" s="89"/>
      <c r="I222" s="89"/>
      <c r="J222" s="89"/>
      <c r="K222" s="89"/>
      <c r="L222" s="89"/>
      <c r="M222" s="89"/>
      <c r="N222" s="89"/>
      <c r="O222" s="89"/>
      <c r="P222" s="89"/>
      <c r="Q222" s="89"/>
    </row>
    <row r="223" spans="1:17" x14ac:dyDescent="0.25">
      <c r="A223" s="89"/>
      <c r="B223" s="89"/>
      <c r="C223" s="89"/>
      <c r="D223" s="89"/>
      <c r="E223" s="90"/>
      <c r="F223" s="89"/>
      <c r="G223" s="89"/>
      <c r="H223" s="89"/>
      <c r="I223" s="89"/>
      <c r="J223" s="89"/>
      <c r="K223" s="89"/>
      <c r="L223" s="89"/>
      <c r="M223" s="89"/>
      <c r="N223" s="89"/>
      <c r="O223" s="89"/>
      <c r="P223" s="89"/>
      <c r="Q223" s="89"/>
    </row>
    <row r="224" spans="1:17" x14ac:dyDescent="0.25">
      <c r="A224" s="89"/>
      <c r="B224" s="89"/>
      <c r="C224" s="89"/>
      <c r="D224" s="89"/>
      <c r="E224" s="90"/>
      <c r="F224" s="89"/>
      <c r="G224" s="89"/>
      <c r="H224" s="89"/>
      <c r="I224" s="89"/>
      <c r="J224" s="89"/>
      <c r="K224" s="89"/>
      <c r="L224" s="89"/>
      <c r="M224" s="89"/>
      <c r="N224" s="89"/>
      <c r="O224" s="89"/>
      <c r="P224" s="89"/>
      <c r="Q224" s="89"/>
    </row>
    <row r="225" spans="1:17" x14ac:dyDescent="0.25">
      <c r="A225" s="89"/>
      <c r="B225" s="89"/>
      <c r="C225" s="89"/>
      <c r="D225" s="89"/>
      <c r="E225" s="90"/>
      <c r="F225" s="89"/>
      <c r="G225" s="89"/>
      <c r="H225" s="89"/>
      <c r="I225" s="89"/>
      <c r="J225" s="89"/>
      <c r="K225" s="89"/>
      <c r="L225" s="89"/>
      <c r="M225" s="89"/>
      <c r="N225" s="89"/>
      <c r="O225" s="89"/>
      <c r="P225" s="89"/>
      <c r="Q225" s="89"/>
    </row>
    <row r="226" spans="1:17" x14ac:dyDescent="0.25">
      <c r="A226" s="89"/>
      <c r="B226" s="89"/>
      <c r="C226" s="89"/>
      <c r="D226" s="89"/>
      <c r="E226" s="90"/>
      <c r="F226" s="89"/>
      <c r="G226" s="89"/>
      <c r="H226" s="89"/>
      <c r="I226" s="89"/>
      <c r="J226" s="89"/>
      <c r="K226" s="89"/>
      <c r="L226" s="89"/>
      <c r="M226" s="89"/>
      <c r="N226" s="89"/>
      <c r="O226" s="89"/>
      <c r="P226" s="89"/>
      <c r="Q226" s="89"/>
    </row>
    <row r="227" spans="1:17" x14ac:dyDescent="0.25">
      <c r="A227" s="89"/>
      <c r="B227" s="89"/>
      <c r="C227" s="89"/>
      <c r="D227" s="89"/>
      <c r="E227" s="90"/>
      <c r="F227" s="89"/>
      <c r="G227" s="89"/>
      <c r="H227" s="89"/>
      <c r="I227" s="89"/>
      <c r="J227" s="89"/>
      <c r="K227" s="89"/>
      <c r="L227" s="89"/>
      <c r="M227" s="89"/>
      <c r="N227" s="89"/>
      <c r="O227" s="89"/>
      <c r="P227" s="89"/>
      <c r="Q227" s="89"/>
    </row>
    <row r="228" spans="1:17" x14ac:dyDescent="0.25">
      <c r="A228" s="89"/>
      <c r="B228" s="89"/>
      <c r="C228" s="89"/>
      <c r="D228" s="89"/>
      <c r="E228" s="90"/>
      <c r="F228" s="89"/>
      <c r="G228" s="89"/>
      <c r="H228" s="89"/>
      <c r="I228" s="89"/>
      <c r="J228" s="89"/>
      <c r="K228" s="89"/>
      <c r="L228" s="89"/>
      <c r="M228" s="89"/>
      <c r="N228" s="89"/>
      <c r="O228" s="89"/>
      <c r="P228" s="89"/>
      <c r="Q228" s="89"/>
    </row>
    <row r="229" spans="1:17" x14ac:dyDescent="0.25">
      <c r="A229" s="89"/>
      <c r="B229" s="89"/>
      <c r="C229" s="89"/>
      <c r="D229" s="89"/>
      <c r="E229" s="90"/>
      <c r="F229" s="89"/>
      <c r="G229" s="89"/>
      <c r="H229" s="89"/>
      <c r="I229" s="89"/>
      <c r="J229" s="89"/>
      <c r="K229" s="89"/>
      <c r="L229" s="89"/>
      <c r="M229" s="89"/>
      <c r="N229" s="89"/>
      <c r="O229" s="89"/>
      <c r="P229" s="89"/>
      <c r="Q229" s="89"/>
    </row>
    <row r="230" spans="1:17" x14ac:dyDescent="0.25">
      <c r="A230" s="89"/>
      <c r="B230" s="89"/>
      <c r="C230" s="89"/>
      <c r="D230" s="89"/>
      <c r="E230" s="90"/>
      <c r="F230" s="89"/>
      <c r="G230" s="89"/>
      <c r="H230" s="89"/>
      <c r="I230" s="89"/>
      <c r="J230" s="89"/>
      <c r="K230" s="89"/>
      <c r="L230" s="89"/>
      <c r="M230" s="89"/>
      <c r="N230" s="89"/>
      <c r="O230" s="89"/>
      <c r="P230" s="89"/>
      <c r="Q230" s="89"/>
    </row>
    <row r="231" spans="1:17" x14ac:dyDescent="0.25">
      <c r="A231" s="89"/>
      <c r="B231" s="89"/>
      <c r="C231" s="89"/>
      <c r="D231" s="89"/>
      <c r="E231" s="90"/>
      <c r="F231" s="89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</row>
    <row r="232" spans="1:17" x14ac:dyDescent="0.25">
      <c r="A232" s="89"/>
      <c r="B232" s="89"/>
      <c r="C232" s="89"/>
      <c r="D232" s="89"/>
      <c r="E232" s="90"/>
      <c r="F232" s="89"/>
      <c r="G232" s="89"/>
      <c r="H232" s="89"/>
      <c r="I232" s="89"/>
      <c r="J232" s="89"/>
      <c r="K232" s="89"/>
      <c r="L232" s="89"/>
      <c r="M232" s="89"/>
      <c r="N232" s="89"/>
      <c r="O232" s="89"/>
      <c r="P232" s="89"/>
      <c r="Q232" s="89"/>
    </row>
    <row r="233" spans="1:17" x14ac:dyDescent="0.25">
      <c r="A233" s="89"/>
      <c r="B233" s="89"/>
      <c r="C233" s="89"/>
      <c r="D233" s="89"/>
      <c r="E233" s="90"/>
      <c r="F233" s="89"/>
      <c r="G233" s="89"/>
      <c r="H233" s="89"/>
      <c r="I233" s="89"/>
      <c r="J233" s="89"/>
      <c r="K233" s="89"/>
      <c r="L233" s="89"/>
      <c r="M233" s="89"/>
      <c r="N233" s="89"/>
      <c r="O233" s="89"/>
      <c r="P233" s="89"/>
      <c r="Q233" s="89"/>
    </row>
    <row r="234" spans="1:17" x14ac:dyDescent="0.25">
      <c r="A234" s="89"/>
      <c r="B234" s="89"/>
      <c r="C234" s="89"/>
      <c r="D234" s="89"/>
      <c r="E234" s="90"/>
      <c r="F234" s="89"/>
      <c r="G234" s="89"/>
      <c r="H234" s="89"/>
      <c r="I234" s="89"/>
      <c r="J234" s="89"/>
      <c r="K234" s="89"/>
      <c r="L234" s="89"/>
      <c r="M234" s="89"/>
      <c r="N234" s="89"/>
      <c r="O234" s="89"/>
      <c r="P234" s="89"/>
      <c r="Q234" s="89"/>
    </row>
    <row r="235" spans="1:17" x14ac:dyDescent="0.25">
      <c r="A235" s="89"/>
      <c r="B235" s="89"/>
      <c r="C235" s="89"/>
      <c r="D235" s="89"/>
      <c r="E235" s="90"/>
      <c r="F235" s="89"/>
      <c r="G235" s="89"/>
      <c r="H235" s="89"/>
      <c r="I235" s="89"/>
      <c r="J235" s="89"/>
      <c r="K235" s="89"/>
      <c r="L235" s="89"/>
      <c r="M235" s="89"/>
      <c r="N235" s="89"/>
      <c r="O235" s="89"/>
      <c r="P235" s="89"/>
      <c r="Q235" s="89"/>
    </row>
    <row r="236" spans="1:17" x14ac:dyDescent="0.25">
      <c r="A236" s="89"/>
      <c r="B236" s="89"/>
      <c r="C236" s="89"/>
      <c r="D236" s="89"/>
      <c r="E236" s="90"/>
      <c r="F236" s="89"/>
      <c r="G236" s="89"/>
      <c r="H236" s="89"/>
      <c r="I236" s="89"/>
      <c r="J236" s="89"/>
      <c r="K236" s="89"/>
      <c r="L236" s="89"/>
      <c r="M236" s="89"/>
      <c r="N236" s="89"/>
      <c r="O236" s="89"/>
      <c r="P236" s="89"/>
      <c r="Q236" s="89"/>
    </row>
    <row r="237" spans="1:17" x14ac:dyDescent="0.25">
      <c r="A237" s="89"/>
      <c r="B237" s="89"/>
      <c r="C237" s="89"/>
      <c r="D237" s="89"/>
      <c r="E237" s="90"/>
      <c r="F237" s="89"/>
      <c r="G237" s="89"/>
      <c r="H237" s="89"/>
      <c r="I237" s="89"/>
      <c r="J237" s="89"/>
      <c r="K237" s="89"/>
      <c r="L237" s="89"/>
      <c r="M237" s="89"/>
      <c r="N237" s="89"/>
      <c r="O237" s="89"/>
      <c r="P237" s="89"/>
      <c r="Q237" s="89"/>
    </row>
    <row r="238" spans="1:17" x14ac:dyDescent="0.25">
      <c r="A238" s="89"/>
      <c r="B238" s="89"/>
      <c r="C238" s="89"/>
      <c r="D238" s="89"/>
      <c r="E238" s="90"/>
      <c r="F238" s="89"/>
      <c r="G238" s="89"/>
      <c r="H238" s="89"/>
      <c r="I238" s="89"/>
      <c r="J238" s="89"/>
      <c r="K238" s="89"/>
      <c r="L238" s="89"/>
      <c r="M238" s="89"/>
      <c r="N238" s="89"/>
      <c r="O238" s="89"/>
      <c r="P238" s="89"/>
      <c r="Q238" s="89"/>
    </row>
    <row r="239" spans="1:17" x14ac:dyDescent="0.25">
      <c r="A239" s="89"/>
      <c r="B239" s="89"/>
      <c r="C239" s="89"/>
      <c r="D239" s="89"/>
      <c r="E239" s="90"/>
      <c r="F239" s="89"/>
      <c r="G239" s="89"/>
      <c r="H239" s="89"/>
      <c r="I239" s="89"/>
      <c r="J239" s="89"/>
      <c r="K239" s="89"/>
      <c r="L239" s="89"/>
      <c r="M239" s="89"/>
      <c r="N239" s="89"/>
      <c r="O239" s="89"/>
      <c r="P239" s="89"/>
      <c r="Q239" s="89"/>
    </row>
    <row r="240" spans="1:17" x14ac:dyDescent="0.25">
      <c r="A240" s="89"/>
      <c r="B240" s="89"/>
      <c r="C240" s="89"/>
      <c r="D240" s="89"/>
      <c r="E240" s="90"/>
      <c r="F240" s="89"/>
      <c r="G240" s="89"/>
      <c r="H240" s="89"/>
      <c r="I240" s="89"/>
      <c r="J240" s="89"/>
      <c r="K240" s="89"/>
      <c r="L240" s="89"/>
      <c r="M240" s="89"/>
      <c r="N240" s="89"/>
      <c r="O240" s="89"/>
      <c r="P240" s="89"/>
      <c r="Q240" s="89"/>
    </row>
    <row r="241" spans="1:17" x14ac:dyDescent="0.25">
      <c r="A241" s="89"/>
      <c r="B241" s="89"/>
      <c r="C241" s="89"/>
      <c r="D241" s="89"/>
      <c r="E241" s="90"/>
      <c r="F241" s="89"/>
      <c r="G241" s="89"/>
      <c r="H241" s="89"/>
      <c r="I241" s="89"/>
      <c r="J241" s="89"/>
      <c r="K241" s="89"/>
      <c r="L241" s="89"/>
      <c r="M241" s="89"/>
      <c r="N241" s="89"/>
      <c r="O241" s="89"/>
      <c r="P241" s="89"/>
      <c r="Q241" s="89"/>
    </row>
  </sheetData>
  <mergeCells count="22">
    <mergeCell ref="B38:C38"/>
    <mergeCell ref="A1:Q1"/>
    <mergeCell ref="A3:Q3"/>
    <mergeCell ref="A4:Q4"/>
    <mergeCell ref="P36:Q36"/>
    <mergeCell ref="N11:Q11"/>
    <mergeCell ref="N13:Q13"/>
    <mergeCell ref="A15:A16"/>
    <mergeCell ref="B15:B16"/>
    <mergeCell ref="C15:C16"/>
    <mergeCell ref="E15:E16"/>
    <mergeCell ref="F15:F16"/>
    <mergeCell ref="D15:D16"/>
    <mergeCell ref="A34:F34"/>
    <mergeCell ref="C6:Q6"/>
    <mergeCell ref="C7:Q7"/>
    <mergeCell ref="G15:G16"/>
    <mergeCell ref="M15:M16"/>
    <mergeCell ref="A12:C12"/>
    <mergeCell ref="A13:C13"/>
    <mergeCell ref="C8:Q8"/>
    <mergeCell ref="C9:Q9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0" fitToHeight="0" orientation="portrait" blackAndWhite="1" r:id="rId1"/>
  <headerFooter>
    <oddFooter>&amp;R&amp;"Times New Roman,Regular"&amp;10&amp;P. lpp. no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244"/>
  <sheetViews>
    <sheetView showZeros="0" topLeftCell="A34" zoomScale="90" zoomScaleNormal="90" workbookViewId="0">
      <selection activeCell="A46" sqref="A46"/>
    </sheetView>
  </sheetViews>
  <sheetFormatPr defaultColWidth="9.140625" defaultRowHeight="15" outlineLevelRow="1" outlineLevelCol="1" x14ac:dyDescent="0.25"/>
  <cols>
    <col min="1" max="1" width="8.7109375" style="88" customWidth="1"/>
    <col min="2" max="2" width="15.7109375" style="88" customWidth="1"/>
    <col min="3" max="3" width="44.7109375" style="88" customWidth="1"/>
    <col min="4" max="4" width="14.5703125" style="88" customWidth="1"/>
    <col min="5" max="5" width="9.7109375" style="88" customWidth="1"/>
    <col min="6" max="6" width="9.7109375" style="163" customWidth="1"/>
    <col min="7" max="7" width="24" style="163" customWidth="1"/>
    <col min="8" max="11" width="8.7109375" style="163" hidden="1" customWidth="1" outlineLevel="1"/>
    <col min="12" max="12" width="8.7109375" style="88" hidden="1" customWidth="1" outlineLevel="1"/>
    <col min="13" max="13" width="22.28515625" style="88" customWidth="1" collapsed="1"/>
    <col min="14" max="32" width="0" style="88" hidden="1" customWidth="1"/>
    <col min="33" max="33" width="9.140625" style="613"/>
    <col min="34" max="16384" width="9.140625" style="88"/>
  </cols>
  <sheetData>
    <row r="1" spans="1:13" ht="20.25" x14ac:dyDescent="0.3">
      <c r="A1" s="581" t="str">
        <f>"Lokālā tāme Nr. "&amp;KOPS2!B28</f>
        <v>Lokālā tāme Nr. 1-3</v>
      </c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</row>
    <row r="3" spans="1:13" ht="20.25" x14ac:dyDescent="0.3">
      <c r="A3" s="582" t="str">
        <f>KOPS2!C28</f>
        <v>Sienas, ēku karkasu konstrukcijas, pārsegumi</v>
      </c>
      <c r="B3" s="582"/>
      <c r="C3" s="582"/>
      <c r="D3" s="583"/>
      <c r="E3" s="582"/>
      <c r="F3" s="582"/>
      <c r="G3" s="582"/>
      <c r="H3" s="582"/>
      <c r="I3" s="582"/>
      <c r="J3" s="582"/>
      <c r="K3" s="582"/>
      <c r="L3" s="582"/>
      <c r="M3" s="582"/>
    </row>
    <row r="4" spans="1:13" x14ac:dyDescent="0.25">
      <c r="A4" s="584" t="s">
        <v>0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</row>
    <row r="5" spans="1:13" x14ac:dyDescent="0.25">
      <c r="A5" s="89"/>
      <c r="B5" s="89"/>
      <c r="C5" s="89"/>
      <c r="D5" s="89"/>
      <c r="E5" s="89"/>
      <c r="F5" s="90"/>
      <c r="G5" s="90"/>
      <c r="H5" s="90"/>
      <c r="I5" s="90"/>
      <c r="J5" s="90"/>
      <c r="K5" s="90"/>
      <c r="L5" s="89"/>
      <c r="M5" s="89"/>
    </row>
    <row r="6" spans="1:13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  <c r="I6" s="578"/>
      <c r="J6" s="578"/>
      <c r="K6" s="578"/>
      <c r="L6" s="578"/>
      <c r="M6" s="578"/>
    </row>
    <row r="7" spans="1:13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  <c r="I7" s="578"/>
      <c r="J7" s="578"/>
      <c r="K7" s="578"/>
      <c r="L7" s="578"/>
      <c r="M7" s="578"/>
    </row>
    <row r="8" spans="1:13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  <c r="I8" s="578"/>
      <c r="J8" s="578"/>
      <c r="K8" s="578"/>
      <c r="L8" s="578"/>
      <c r="M8" s="578"/>
    </row>
    <row r="9" spans="1:13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  <c r="I9" s="578"/>
      <c r="J9" s="578"/>
      <c r="K9" s="578"/>
      <c r="L9" s="578"/>
      <c r="M9" s="578"/>
    </row>
    <row r="10" spans="1:13" x14ac:dyDescent="0.25">
      <c r="A10" s="89"/>
      <c r="B10" s="89"/>
      <c r="C10" s="89"/>
      <c r="D10" s="89"/>
      <c r="E10" s="89"/>
      <c r="F10" s="90"/>
      <c r="G10" s="90"/>
      <c r="H10" s="90"/>
      <c r="I10" s="90"/>
      <c r="J10" s="90"/>
      <c r="K10" s="90"/>
      <c r="L10" s="89"/>
    </row>
    <row r="11" spans="1:13" x14ac:dyDescent="0.25">
      <c r="A11" s="89" t="s">
        <v>117</v>
      </c>
      <c r="B11" s="89"/>
      <c r="C11" s="89"/>
      <c r="D11" s="89"/>
      <c r="E11" s="89"/>
      <c r="F11" s="90"/>
      <c r="G11" s="90"/>
      <c r="H11" s="90"/>
      <c r="I11" s="90"/>
      <c r="J11" s="90"/>
      <c r="K11" s="90"/>
      <c r="L11" s="89"/>
    </row>
    <row r="12" spans="1:13" x14ac:dyDescent="0.25">
      <c r="A12" s="577" t="s">
        <v>477</v>
      </c>
      <c r="B12" s="577"/>
      <c r="C12" s="577"/>
      <c r="D12" s="536"/>
      <c r="E12" s="89"/>
      <c r="F12" s="90"/>
      <c r="G12" s="90"/>
      <c r="H12" s="90"/>
      <c r="I12" s="90"/>
      <c r="J12" s="90"/>
      <c r="K12" s="90"/>
      <c r="L12" s="89"/>
      <c r="M12" s="89"/>
    </row>
    <row r="13" spans="1:13" x14ac:dyDescent="0.25">
      <c r="A13" s="577" t="str">
        <f>KOPS2!F21</f>
        <v>Tāme sastādīta 2017.gada 29. septembrī</v>
      </c>
      <c r="B13" s="577"/>
      <c r="C13" s="577"/>
      <c r="D13" s="536"/>
      <c r="E13" s="89"/>
      <c r="F13" s="90"/>
      <c r="G13" s="90"/>
      <c r="H13" s="90"/>
      <c r="I13" s="90"/>
      <c r="J13" s="90"/>
      <c r="K13" s="90"/>
      <c r="L13" s="89"/>
    </row>
    <row r="15" spans="1:13" ht="15" customHeight="1" x14ac:dyDescent="0.25">
      <c r="A15" s="588" t="s">
        <v>5</v>
      </c>
      <c r="B15" s="588" t="s">
        <v>6</v>
      </c>
      <c r="C15" s="589" t="s">
        <v>396</v>
      </c>
      <c r="D15" s="590" t="s">
        <v>484</v>
      </c>
      <c r="E15" s="589" t="s">
        <v>7</v>
      </c>
      <c r="F15" s="589" t="s">
        <v>8</v>
      </c>
      <c r="G15" s="575" t="s">
        <v>475</v>
      </c>
      <c r="H15" s="423"/>
      <c r="I15" s="423"/>
      <c r="J15" s="423"/>
      <c r="K15" s="423"/>
      <c r="L15" s="423"/>
      <c r="M15" s="575" t="s">
        <v>476</v>
      </c>
    </row>
    <row r="16" spans="1:13" x14ac:dyDescent="0.25">
      <c r="A16" s="588"/>
      <c r="B16" s="588"/>
      <c r="C16" s="589"/>
      <c r="D16" s="576"/>
      <c r="E16" s="589"/>
      <c r="F16" s="589"/>
      <c r="G16" s="576"/>
      <c r="H16" s="534"/>
      <c r="I16" s="534"/>
      <c r="J16" s="534"/>
      <c r="K16" s="534"/>
      <c r="L16" s="534"/>
      <c r="M16" s="576"/>
    </row>
    <row r="17" spans="1:16" ht="15.75" thickBot="1" x14ac:dyDescent="0.3">
      <c r="A17" s="91">
        <v>1</v>
      </c>
      <c r="B17" s="91">
        <v>2</v>
      </c>
      <c r="C17" s="92" t="s">
        <v>60</v>
      </c>
      <c r="D17" s="92"/>
      <c r="E17" s="91" t="s">
        <v>61</v>
      </c>
      <c r="F17" s="93">
        <v>5</v>
      </c>
      <c r="G17" s="93">
        <v>6</v>
      </c>
      <c r="H17" s="93">
        <v>7</v>
      </c>
      <c r="I17" s="93">
        <v>8</v>
      </c>
      <c r="J17" s="93">
        <v>9</v>
      </c>
      <c r="K17" s="93">
        <v>10</v>
      </c>
      <c r="L17" s="93">
        <v>11</v>
      </c>
      <c r="M17" s="93">
        <v>7</v>
      </c>
    </row>
    <row r="18" spans="1:16" ht="15.75" thickTop="1" x14ac:dyDescent="0.25">
      <c r="A18" s="133"/>
      <c r="B18" s="142"/>
      <c r="C18" s="96" t="s">
        <v>375</v>
      </c>
      <c r="D18" s="444"/>
      <c r="E18" s="391"/>
      <c r="F18" s="391"/>
      <c r="G18" s="392"/>
      <c r="H18" s="357"/>
      <c r="I18" s="169">
        <f t="shared" ref="I18:I21" si="0">ROUND(G18*H18,2)</f>
        <v>0</v>
      </c>
      <c r="J18" s="393"/>
      <c r="K18" s="393"/>
      <c r="L18" s="194">
        <f t="shared" ref="L18:L47" si="1">I18+J18+K18</f>
        <v>0</v>
      </c>
      <c r="M18" s="146">
        <f t="shared" ref="M18:M47" si="2">ROUND(F18*G18,2)</f>
        <v>0</v>
      </c>
      <c r="O18" s="394"/>
      <c r="P18" s="394"/>
    </row>
    <row r="19" spans="1:16" x14ac:dyDescent="0.25">
      <c r="A19" s="141"/>
      <c r="B19" s="175"/>
      <c r="C19" s="395" t="s">
        <v>302</v>
      </c>
      <c r="D19" s="395"/>
      <c r="E19" s="391"/>
      <c r="F19" s="391"/>
      <c r="G19" s="392"/>
      <c r="H19" s="357"/>
      <c r="I19" s="169">
        <f t="shared" si="0"/>
        <v>0</v>
      </c>
      <c r="J19" s="396"/>
      <c r="K19" s="396"/>
      <c r="L19" s="194">
        <f t="shared" si="1"/>
        <v>0</v>
      </c>
      <c r="M19" s="146">
        <f t="shared" si="2"/>
        <v>0</v>
      </c>
      <c r="O19" s="394"/>
      <c r="P19" s="394"/>
    </row>
    <row r="20" spans="1:16" x14ac:dyDescent="0.25">
      <c r="A20" s="141"/>
      <c r="B20" s="397" t="s">
        <v>299</v>
      </c>
      <c r="C20" s="398" t="s">
        <v>105</v>
      </c>
      <c r="D20" s="445"/>
      <c r="E20" s="399"/>
      <c r="F20" s="399"/>
      <c r="G20" s="400"/>
      <c r="H20" s="400"/>
      <c r="I20" s="169">
        <f t="shared" si="0"/>
        <v>0</v>
      </c>
      <c r="J20" s="401"/>
      <c r="K20" s="401"/>
      <c r="L20" s="194">
        <f t="shared" si="1"/>
        <v>0</v>
      </c>
      <c r="M20" s="146">
        <f t="shared" si="2"/>
        <v>0</v>
      </c>
      <c r="O20" s="394"/>
      <c r="P20" s="394"/>
    </row>
    <row r="21" spans="1:16" ht="21" x14ac:dyDescent="0.25">
      <c r="A21" s="141"/>
      <c r="B21" s="402" t="s">
        <v>303</v>
      </c>
      <c r="C21" s="395" t="s">
        <v>297</v>
      </c>
      <c r="D21" s="454"/>
      <c r="E21" s="399"/>
      <c r="F21" s="399"/>
      <c r="G21" s="400"/>
      <c r="H21" s="400"/>
      <c r="I21" s="169">
        <f t="shared" si="0"/>
        <v>0</v>
      </c>
      <c r="J21" s="401"/>
      <c r="K21" s="401"/>
      <c r="L21" s="194">
        <f t="shared" si="1"/>
        <v>0</v>
      </c>
      <c r="M21" s="146">
        <f t="shared" si="2"/>
        <v>0</v>
      </c>
      <c r="O21" s="394"/>
      <c r="P21" s="394"/>
    </row>
    <row r="22" spans="1:16" ht="25.5" x14ac:dyDescent="0.25">
      <c r="A22" s="141">
        <v>1</v>
      </c>
      <c r="B22" s="113" t="s">
        <v>407</v>
      </c>
      <c r="C22" s="458" t="s">
        <v>486</v>
      </c>
      <c r="D22" s="430"/>
      <c r="E22" s="391" t="s">
        <v>68</v>
      </c>
      <c r="F22" s="403">
        <v>8.58</v>
      </c>
      <c r="G22" s="99"/>
      <c r="H22" s="131"/>
      <c r="I22" s="369"/>
      <c r="J22" s="121"/>
      <c r="K22" s="121"/>
      <c r="L22" s="194">
        <f t="shared" si="1"/>
        <v>0</v>
      </c>
      <c r="M22" s="146">
        <f t="shared" si="2"/>
        <v>0</v>
      </c>
      <c r="O22" s="394"/>
      <c r="P22" s="394"/>
    </row>
    <row r="23" spans="1:16" ht="38.25" x14ac:dyDescent="0.25">
      <c r="A23" s="141">
        <f>1+A22</f>
        <v>2</v>
      </c>
      <c r="B23" s="113" t="s">
        <v>407</v>
      </c>
      <c r="C23" s="118" t="s">
        <v>111</v>
      </c>
      <c r="D23" s="430"/>
      <c r="E23" s="391" t="s">
        <v>107</v>
      </c>
      <c r="F23" s="404">
        <v>1.9103000000000001</v>
      </c>
      <c r="G23" s="99"/>
      <c r="H23" s="131"/>
      <c r="I23" s="120"/>
      <c r="J23" s="121"/>
      <c r="K23" s="121"/>
      <c r="L23" s="194">
        <f t="shared" si="1"/>
        <v>0</v>
      </c>
      <c r="M23" s="146">
        <f t="shared" si="2"/>
        <v>0</v>
      </c>
      <c r="O23" s="405" t="e">
        <f>SUM(#REF!)</f>
        <v>#REF!</v>
      </c>
      <c r="P23" s="405" t="e">
        <f>O23/F22</f>
        <v>#REF!</v>
      </c>
    </row>
    <row r="24" spans="1:16" ht="21" x14ac:dyDescent="0.25">
      <c r="A24" s="141"/>
      <c r="B24" s="402" t="s">
        <v>304</v>
      </c>
      <c r="C24" s="395" t="s">
        <v>298</v>
      </c>
      <c r="D24" s="453"/>
      <c r="E24" s="399"/>
      <c r="F24" s="406"/>
      <c r="G24" s="110"/>
      <c r="H24" s="110"/>
      <c r="I24" s="169"/>
      <c r="J24" s="346"/>
      <c r="K24" s="401"/>
      <c r="L24" s="194">
        <f t="shared" si="1"/>
        <v>0</v>
      </c>
      <c r="M24" s="146">
        <f t="shared" si="2"/>
        <v>0</v>
      </c>
      <c r="O24" s="394"/>
      <c r="P24" s="394"/>
    </row>
    <row r="25" spans="1:16" ht="25.5" x14ac:dyDescent="0.25">
      <c r="A25" s="141">
        <f>1+A23</f>
        <v>3</v>
      </c>
      <c r="B25" s="113" t="s">
        <v>407</v>
      </c>
      <c r="C25" s="458" t="s">
        <v>486</v>
      </c>
      <c r="D25" s="430"/>
      <c r="E25" s="391" t="s">
        <v>68</v>
      </c>
      <c r="F25" s="403">
        <v>8.5</v>
      </c>
      <c r="G25" s="99"/>
      <c r="H25" s="131"/>
      <c r="I25" s="369"/>
      <c r="J25" s="121"/>
      <c r="K25" s="121"/>
      <c r="L25" s="194">
        <f t="shared" si="1"/>
        <v>0</v>
      </c>
      <c r="M25" s="146">
        <f t="shared" si="2"/>
        <v>0</v>
      </c>
      <c r="O25" s="394"/>
      <c r="P25" s="394"/>
    </row>
    <row r="26" spans="1:16" ht="38.25" x14ac:dyDescent="0.25">
      <c r="A26" s="141">
        <f>1+A25</f>
        <v>4</v>
      </c>
      <c r="B26" s="113" t="s">
        <v>407</v>
      </c>
      <c r="C26" s="118" t="s">
        <v>111</v>
      </c>
      <c r="D26" s="430"/>
      <c r="E26" s="391" t="s">
        <v>107</v>
      </c>
      <c r="F26" s="407">
        <v>1.2876000000000001</v>
      </c>
      <c r="G26" s="99"/>
      <c r="H26" s="131"/>
      <c r="I26" s="120"/>
      <c r="J26" s="121"/>
      <c r="K26" s="121"/>
      <c r="L26" s="194">
        <f t="shared" si="1"/>
        <v>0</v>
      </c>
      <c r="M26" s="146">
        <f t="shared" si="2"/>
        <v>0</v>
      </c>
      <c r="O26" s="405" t="e">
        <f>SUM(#REF!)</f>
        <v>#REF!</v>
      </c>
      <c r="P26" s="405" t="e">
        <f>O26/F25</f>
        <v>#REF!</v>
      </c>
    </row>
    <row r="27" spans="1:16" x14ac:dyDescent="0.25">
      <c r="A27" s="133"/>
      <c r="B27" s="142"/>
      <c r="C27" s="96" t="s">
        <v>375</v>
      </c>
      <c r="D27" s="444"/>
      <c r="E27" s="391"/>
      <c r="F27" s="391"/>
      <c r="G27" s="392"/>
      <c r="H27" s="357"/>
      <c r="I27" s="169"/>
      <c r="J27" s="393"/>
      <c r="K27" s="393"/>
      <c r="L27" s="194">
        <f t="shared" si="1"/>
        <v>0</v>
      </c>
      <c r="M27" s="146">
        <f t="shared" si="2"/>
        <v>0</v>
      </c>
      <c r="O27" s="394"/>
      <c r="P27" s="394"/>
    </row>
    <row r="28" spans="1:16" x14ac:dyDescent="0.25">
      <c r="A28" s="133"/>
      <c r="B28" s="142"/>
      <c r="C28" s="395" t="s">
        <v>302</v>
      </c>
      <c r="D28" s="395"/>
      <c r="E28" s="391"/>
      <c r="F28" s="391"/>
      <c r="G28" s="392"/>
      <c r="H28" s="357"/>
      <c r="I28" s="169"/>
      <c r="J28" s="393"/>
      <c r="K28" s="393"/>
      <c r="L28" s="194">
        <f t="shared" si="1"/>
        <v>0</v>
      </c>
      <c r="M28" s="146">
        <f t="shared" si="2"/>
        <v>0</v>
      </c>
      <c r="O28" s="394"/>
      <c r="P28" s="394"/>
    </row>
    <row r="29" spans="1:16" x14ac:dyDescent="0.25">
      <c r="A29" s="141"/>
      <c r="B29" s="397" t="s">
        <v>299</v>
      </c>
      <c r="C29" s="408" t="s">
        <v>70</v>
      </c>
      <c r="D29" s="408"/>
      <c r="E29" s="409"/>
      <c r="F29" s="391"/>
      <c r="G29" s="357"/>
      <c r="H29" s="357"/>
      <c r="I29" s="169"/>
      <c r="J29" s="339"/>
      <c r="K29" s="339"/>
      <c r="L29" s="194">
        <f t="shared" si="1"/>
        <v>0</v>
      </c>
      <c r="M29" s="146">
        <f t="shared" si="2"/>
        <v>0</v>
      </c>
    </row>
    <row r="30" spans="1:16" ht="21" x14ac:dyDescent="0.25">
      <c r="A30" s="141"/>
      <c r="B30" s="402" t="s">
        <v>303</v>
      </c>
      <c r="C30" s="395" t="s">
        <v>305</v>
      </c>
      <c r="D30" s="395"/>
      <c r="E30" s="409"/>
      <c r="F30" s="391"/>
      <c r="G30" s="357"/>
      <c r="H30" s="357"/>
      <c r="I30" s="169"/>
      <c r="J30" s="339"/>
      <c r="K30" s="339"/>
      <c r="L30" s="194">
        <f t="shared" si="1"/>
        <v>0</v>
      </c>
      <c r="M30" s="146">
        <f t="shared" si="2"/>
        <v>0</v>
      </c>
    </row>
    <row r="31" spans="1:16" ht="25.5" x14ac:dyDescent="0.25">
      <c r="A31" s="141">
        <f>1+A26</f>
        <v>5</v>
      </c>
      <c r="B31" s="113" t="s">
        <v>407</v>
      </c>
      <c r="C31" s="455" t="s">
        <v>487</v>
      </c>
      <c r="D31" s="430"/>
      <c r="E31" s="391" t="s">
        <v>68</v>
      </c>
      <c r="F31" s="624">
        <f>((34*2*8.68)-163)*0.25+(25.4*2*8.68-12.75*8.68)*0.2</f>
        <v>172.86</v>
      </c>
      <c r="G31" s="99"/>
      <c r="H31" s="131"/>
      <c r="I31" s="369"/>
      <c r="J31" s="121"/>
      <c r="K31" s="121"/>
      <c r="L31" s="194">
        <f t="shared" si="1"/>
        <v>0</v>
      </c>
      <c r="M31" s="146">
        <f t="shared" si="2"/>
        <v>0</v>
      </c>
    </row>
    <row r="32" spans="1:16" ht="38.25" x14ac:dyDescent="0.25">
      <c r="A32" s="141">
        <f>1+A31</f>
        <v>6</v>
      </c>
      <c r="B32" s="113" t="s">
        <v>407</v>
      </c>
      <c r="C32" s="118" t="s">
        <v>111</v>
      </c>
      <c r="D32" s="430"/>
      <c r="E32" s="391" t="s">
        <v>107</v>
      </c>
      <c r="F32" s="499">
        <v>22.82</v>
      </c>
      <c r="G32" s="99"/>
      <c r="H32" s="131"/>
      <c r="I32" s="120"/>
      <c r="J32" s="121"/>
      <c r="K32" s="121"/>
      <c r="L32" s="194">
        <f t="shared" si="1"/>
        <v>0</v>
      </c>
      <c r="M32" s="146">
        <f t="shared" si="2"/>
        <v>0</v>
      </c>
      <c r="O32" s="405" t="e">
        <f>SUM(#REF!)</f>
        <v>#REF!</v>
      </c>
      <c r="P32" s="405" t="e">
        <f>O32/F31</f>
        <v>#REF!</v>
      </c>
    </row>
    <row r="33" spans="1:33" x14ac:dyDescent="0.25">
      <c r="A33" s="141"/>
      <c r="B33" s="142"/>
      <c r="C33" s="96" t="s">
        <v>375</v>
      </c>
      <c r="D33" s="444"/>
      <c r="E33" s="391"/>
      <c r="F33" s="391"/>
      <c r="G33" s="392"/>
      <c r="H33" s="357"/>
      <c r="I33" s="169"/>
      <c r="J33" s="393"/>
      <c r="K33" s="393"/>
      <c r="L33" s="194">
        <f t="shared" si="1"/>
        <v>0</v>
      </c>
      <c r="M33" s="146">
        <f t="shared" si="2"/>
        <v>0</v>
      </c>
      <c r="O33" s="394"/>
      <c r="P33" s="394"/>
    </row>
    <row r="34" spans="1:33" x14ac:dyDescent="0.25">
      <c r="A34" s="141"/>
      <c r="B34" s="142"/>
      <c r="C34" s="395" t="s">
        <v>302</v>
      </c>
      <c r="D34" s="395"/>
      <c r="E34" s="391"/>
      <c r="F34" s="391"/>
      <c r="G34" s="392"/>
      <c r="H34" s="357"/>
      <c r="I34" s="169"/>
      <c r="J34" s="393"/>
      <c r="K34" s="393"/>
      <c r="L34" s="194">
        <f t="shared" si="1"/>
        <v>0</v>
      </c>
      <c r="M34" s="146">
        <f t="shared" si="2"/>
        <v>0</v>
      </c>
      <c r="O34" s="394"/>
      <c r="P34" s="394"/>
    </row>
    <row r="35" spans="1:33" x14ac:dyDescent="0.25">
      <c r="A35" s="133"/>
      <c r="B35" s="397" t="s">
        <v>299</v>
      </c>
      <c r="C35" s="395" t="s">
        <v>106</v>
      </c>
      <c r="D35" s="395"/>
      <c r="E35" s="391"/>
      <c r="F35" s="391"/>
      <c r="G35" s="392"/>
      <c r="H35" s="357"/>
      <c r="I35" s="169"/>
      <c r="J35" s="393"/>
      <c r="K35" s="393"/>
      <c r="L35" s="194">
        <f t="shared" si="1"/>
        <v>0</v>
      </c>
      <c r="M35" s="146">
        <f t="shared" si="2"/>
        <v>0</v>
      </c>
      <c r="O35" s="394"/>
      <c r="P35" s="394"/>
    </row>
    <row r="36" spans="1:33" ht="21" x14ac:dyDescent="0.25">
      <c r="A36" s="133"/>
      <c r="B36" s="402" t="s">
        <v>306</v>
      </c>
      <c r="C36" s="623" t="s">
        <v>297</v>
      </c>
      <c r="D36" s="485"/>
      <c r="E36" s="485"/>
      <c r="F36" s="485"/>
      <c r="G36" s="492"/>
      <c r="H36" s="357"/>
      <c r="I36" s="169"/>
      <c r="J36" s="393"/>
      <c r="K36" s="393"/>
      <c r="L36" s="194">
        <f t="shared" si="1"/>
        <v>0</v>
      </c>
      <c r="M36" s="146"/>
      <c r="O36" s="394"/>
      <c r="P36" s="394"/>
      <c r="AG36" s="613" t="s">
        <v>493</v>
      </c>
    </row>
    <row r="37" spans="1:33" ht="25.5" x14ac:dyDescent="0.25">
      <c r="A37" s="410">
        <f>1+A32</f>
        <v>7</v>
      </c>
      <c r="B37" s="113" t="s">
        <v>407</v>
      </c>
      <c r="C37" s="455" t="s">
        <v>488</v>
      </c>
      <c r="D37" s="485" t="s">
        <v>68</v>
      </c>
      <c r="E37" s="486">
        <v>266</v>
      </c>
      <c r="F37" s="485"/>
      <c r="G37" s="488"/>
      <c r="H37" s="131"/>
      <c r="I37" s="369"/>
      <c r="J37" s="121"/>
      <c r="K37" s="121"/>
      <c r="L37" s="194">
        <f t="shared" si="1"/>
        <v>0</v>
      </c>
      <c r="M37" s="146">
        <f t="shared" si="2"/>
        <v>0</v>
      </c>
    </row>
    <row r="38" spans="1:33" ht="38.25" x14ac:dyDescent="0.25">
      <c r="A38" s="133">
        <f t="shared" ref="A38:A40" si="3">A37+1</f>
        <v>8</v>
      </c>
      <c r="B38" s="113" t="s">
        <v>407</v>
      </c>
      <c r="C38" s="455" t="s">
        <v>111</v>
      </c>
      <c r="D38" s="115" t="s">
        <v>107</v>
      </c>
      <c r="E38" s="487">
        <v>27.024999999999999</v>
      </c>
      <c r="F38" s="625"/>
      <c r="G38" s="488"/>
      <c r="H38" s="131"/>
      <c r="I38" s="120"/>
      <c r="J38" s="121"/>
      <c r="K38" s="121"/>
      <c r="L38" s="194">
        <f t="shared" si="1"/>
        <v>0</v>
      </c>
      <c r="M38" s="146">
        <f t="shared" si="2"/>
        <v>0</v>
      </c>
      <c r="O38" s="405" t="e">
        <f>SUM(#REF!)</f>
        <v>#REF!</v>
      </c>
      <c r="P38" s="405" t="e">
        <f>O38/F37</f>
        <v>#REF!</v>
      </c>
    </row>
    <row r="39" spans="1:33" x14ac:dyDescent="0.25">
      <c r="A39" s="627">
        <f t="shared" si="3"/>
        <v>9</v>
      </c>
      <c r="B39" s="516" t="s">
        <v>407</v>
      </c>
      <c r="C39" s="478" t="s">
        <v>495</v>
      </c>
      <c r="D39" s="489" t="s">
        <v>483</v>
      </c>
      <c r="E39" s="490" t="s">
        <v>455</v>
      </c>
      <c r="F39" s="491">
        <v>33</v>
      </c>
      <c r="G39" s="488"/>
      <c r="H39" s="483"/>
      <c r="I39" s="456"/>
      <c r="J39" s="393"/>
      <c r="K39" s="393"/>
      <c r="L39" s="194"/>
      <c r="M39" s="484"/>
      <c r="O39" s="394"/>
      <c r="P39" s="394"/>
      <c r="AG39" s="613" t="s">
        <v>493</v>
      </c>
    </row>
    <row r="40" spans="1:33" x14ac:dyDescent="0.25">
      <c r="A40" s="627">
        <f t="shared" si="3"/>
        <v>10</v>
      </c>
      <c r="B40" s="516" t="s">
        <v>407</v>
      </c>
      <c r="C40" s="478" t="s">
        <v>494</v>
      </c>
      <c r="D40" s="489"/>
      <c r="E40" s="490" t="s">
        <v>455</v>
      </c>
      <c r="F40" s="491">
        <v>14</v>
      </c>
      <c r="G40" s="488"/>
      <c r="H40" s="483"/>
      <c r="I40" s="456"/>
      <c r="J40" s="393"/>
      <c r="K40" s="393"/>
      <c r="L40" s="194"/>
      <c r="M40" s="484"/>
      <c r="O40" s="394"/>
      <c r="P40" s="394"/>
      <c r="AG40" s="613" t="s">
        <v>493</v>
      </c>
    </row>
    <row r="41" spans="1:33" x14ac:dyDescent="0.25">
      <c r="A41" s="133"/>
      <c r="B41" s="459"/>
      <c r="C41" s="481"/>
      <c r="D41" s="482"/>
      <c r="E41" s="115"/>
      <c r="F41" s="379"/>
      <c r="G41" s="457"/>
      <c r="H41" s="483"/>
      <c r="I41" s="456"/>
      <c r="J41" s="393"/>
      <c r="K41" s="393"/>
      <c r="L41" s="194"/>
      <c r="M41" s="484"/>
      <c r="O41" s="394"/>
      <c r="P41" s="394"/>
    </row>
    <row r="42" spans="1:33" x14ac:dyDescent="0.25">
      <c r="A42" s="133"/>
      <c r="B42" s="142"/>
      <c r="C42" s="96" t="s">
        <v>375</v>
      </c>
      <c r="D42" s="444"/>
      <c r="E42" s="391"/>
      <c r="F42" s="391"/>
      <c r="G42" s="392"/>
      <c r="H42" s="357"/>
      <c r="I42" s="169"/>
      <c r="J42" s="393"/>
      <c r="K42" s="393"/>
      <c r="L42" s="194">
        <f t="shared" si="1"/>
        <v>0</v>
      </c>
      <c r="M42" s="146">
        <f t="shared" si="2"/>
        <v>0</v>
      </c>
      <c r="O42" s="394"/>
      <c r="P42" s="394"/>
    </row>
    <row r="43" spans="1:33" x14ac:dyDescent="0.25">
      <c r="A43" s="133"/>
      <c r="B43" s="397" t="s">
        <v>299</v>
      </c>
      <c r="C43" s="395" t="s">
        <v>302</v>
      </c>
      <c r="D43" s="395"/>
      <c r="E43" s="391"/>
      <c r="F43" s="391"/>
      <c r="G43" s="392"/>
      <c r="H43" s="357"/>
      <c r="I43" s="169"/>
      <c r="J43" s="393"/>
      <c r="K43" s="393"/>
      <c r="L43" s="194">
        <f t="shared" si="1"/>
        <v>0</v>
      </c>
      <c r="M43" s="146">
        <f t="shared" si="2"/>
        <v>0</v>
      </c>
      <c r="O43" s="394"/>
      <c r="P43" s="394"/>
    </row>
    <row r="44" spans="1:33" ht="21" x14ac:dyDescent="0.25">
      <c r="A44" s="133"/>
      <c r="B44" s="402" t="s">
        <v>307</v>
      </c>
      <c r="C44" s="395" t="s">
        <v>337</v>
      </c>
      <c r="D44" s="395"/>
      <c r="E44" s="391"/>
      <c r="F44" s="391"/>
      <c r="G44" s="392"/>
      <c r="H44" s="357"/>
      <c r="I44" s="169"/>
      <c r="J44" s="393"/>
      <c r="K44" s="393"/>
      <c r="L44" s="194">
        <f t="shared" si="1"/>
        <v>0</v>
      </c>
      <c r="M44" s="146">
        <f t="shared" si="2"/>
        <v>0</v>
      </c>
      <c r="O44" s="394"/>
      <c r="P44" s="394"/>
    </row>
    <row r="45" spans="1:33" ht="25.5" x14ac:dyDescent="0.25">
      <c r="A45" s="105">
        <f>1+A40</f>
        <v>11</v>
      </c>
      <c r="B45" s="113" t="s">
        <v>409</v>
      </c>
      <c r="C45" s="116" t="s">
        <v>301</v>
      </c>
      <c r="D45" s="430"/>
      <c r="E45" s="411" t="s">
        <v>107</v>
      </c>
      <c r="F45" s="412">
        <v>29.492000000000001</v>
      </c>
      <c r="G45" s="413"/>
      <c r="H45" s="132"/>
      <c r="I45" s="169"/>
      <c r="J45" s="413"/>
      <c r="K45" s="413"/>
      <c r="L45" s="194">
        <f t="shared" si="1"/>
        <v>0</v>
      </c>
      <c r="M45" s="146">
        <f t="shared" si="2"/>
        <v>0</v>
      </c>
      <c r="O45" s="394"/>
      <c r="P45" s="394"/>
    </row>
    <row r="46" spans="1:33" ht="25.5" x14ac:dyDescent="0.25">
      <c r="A46" s="105">
        <f>1+A45</f>
        <v>12</v>
      </c>
      <c r="B46" s="113" t="s">
        <v>409</v>
      </c>
      <c r="C46" s="414" t="s">
        <v>108</v>
      </c>
      <c r="D46" s="430"/>
      <c r="E46" s="411" t="s">
        <v>67</v>
      </c>
      <c r="F46" s="415">
        <v>766.8</v>
      </c>
      <c r="G46" s="169"/>
      <c r="H46" s="132"/>
      <c r="I46" s="169"/>
      <c r="J46" s="169"/>
      <c r="K46" s="169"/>
      <c r="L46" s="194">
        <f t="shared" si="1"/>
        <v>0</v>
      </c>
      <c r="M46" s="146">
        <f t="shared" si="2"/>
        <v>0</v>
      </c>
      <c r="O46" s="394"/>
      <c r="P46" s="394"/>
    </row>
    <row r="47" spans="1:33" ht="24.75" customHeight="1" x14ac:dyDescent="0.25">
      <c r="A47" s="105">
        <f t="shared" ref="A47" si="4">A46+1</f>
        <v>13</v>
      </c>
      <c r="B47" s="113" t="s">
        <v>410</v>
      </c>
      <c r="C47" s="116" t="s">
        <v>300</v>
      </c>
      <c r="D47" s="430" t="s">
        <v>483</v>
      </c>
      <c r="E47" s="411" t="s">
        <v>67</v>
      </c>
      <c r="F47" s="108">
        <v>930</v>
      </c>
      <c r="G47" s="99"/>
      <c r="H47" s="131"/>
      <c r="I47" s="369"/>
      <c r="J47" s="121"/>
      <c r="K47" s="121"/>
      <c r="L47" s="194">
        <f t="shared" si="1"/>
        <v>0</v>
      </c>
      <c r="M47" s="146">
        <f t="shared" si="2"/>
        <v>0</v>
      </c>
    </row>
    <row r="48" spans="1:33" ht="15.75" thickBot="1" x14ac:dyDescent="0.3">
      <c r="A48" s="364"/>
      <c r="B48" s="175"/>
      <c r="C48" s="225"/>
      <c r="D48" s="225"/>
      <c r="E48" s="226"/>
      <c r="F48" s="227"/>
      <c r="G48" s="365"/>
      <c r="H48" s="365"/>
      <c r="I48" s="365"/>
      <c r="J48" s="365"/>
      <c r="K48" s="365"/>
      <c r="L48" s="228"/>
      <c r="M48" s="228"/>
    </row>
    <row r="49" spans="1:13" ht="15.75" thickTop="1" x14ac:dyDescent="0.25">
      <c r="A49" s="147"/>
      <c r="B49" s="147"/>
      <c r="C49" s="148"/>
      <c r="D49" s="148"/>
      <c r="E49" s="149"/>
      <c r="F49" s="150"/>
      <c r="G49" s="179"/>
      <c r="H49" s="179"/>
      <c r="I49" s="179"/>
      <c r="J49" s="179"/>
      <c r="K49" s="179"/>
      <c r="L49" s="151"/>
      <c r="M49" s="151"/>
    </row>
    <row r="50" spans="1:13" x14ac:dyDescent="0.25">
      <c r="A50" s="425"/>
      <c r="B50" s="426"/>
      <c r="C50" s="426"/>
      <c r="D50" s="446"/>
      <c r="E50" s="535" t="s">
        <v>9</v>
      </c>
      <c r="F50" s="626"/>
      <c r="G50" s="428"/>
      <c r="H50" s="426"/>
      <c r="I50" s="426"/>
      <c r="J50" s="426"/>
      <c r="K50" s="427"/>
      <c r="L50" s="152"/>
      <c r="M50" s="152">
        <f>SUM(M18:M49)</f>
        <v>0</v>
      </c>
    </row>
    <row r="51" spans="1:13" outlineLevel="1" x14ac:dyDescent="0.25">
      <c r="A51" s="89"/>
      <c r="B51" s="89"/>
      <c r="C51" s="89"/>
      <c r="D51" s="89"/>
      <c r="E51" s="89"/>
      <c r="F51" s="90"/>
      <c r="G51" s="90"/>
      <c r="H51" s="90"/>
      <c r="I51" s="90"/>
      <c r="J51" s="90"/>
      <c r="K51" s="90"/>
      <c r="L51" s="89"/>
      <c r="M51" s="89"/>
    </row>
    <row r="52" spans="1:13" outlineLevel="1" x14ac:dyDescent="0.25">
      <c r="E52" s="89"/>
      <c r="F52" s="90"/>
      <c r="H52" s="90"/>
      <c r="I52" s="329"/>
      <c r="J52" s="154"/>
      <c r="K52" s="329"/>
      <c r="L52" s="153"/>
      <c r="M52" s="155"/>
    </row>
    <row r="53" spans="1:13" outlineLevel="1" x14ac:dyDescent="0.25">
      <c r="A53" s="88" t="str">
        <f>"Sastādīja: "&amp;KOPS2!$B$59</f>
        <v>Sastādīja: _________________ Olga  Jasāne /29.09.2017./</v>
      </c>
      <c r="E53" s="533"/>
      <c r="F53" s="158"/>
      <c r="G53" s="159"/>
    </row>
    <row r="54" spans="1:13" outlineLevel="1" x14ac:dyDescent="0.25">
      <c r="B54" s="580" t="s">
        <v>13</v>
      </c>
      <c r="C54" s="580"/>
      <c r="D54" s="531"/>
      <c r="E54" s="89"/>
      <c r="F54" s="532"/>
      <c r="G54" s="531"/>
    </row>
    <row r="55" spans="1:13" outlineLevel="1" x14ac:dyDescent="0.25">
      <c r="A55" s="89"/>
      <c r="B55" s="162"/>
      <c r="C55" s="532"/>
      <c r="D55" s="532"/>
      <c r="E55" s="89"/>
      <c r="F55" s="90"/>
      <c r="G55" s="88"/>
    </row>
    <row r="56" spans="1:13" x14ac:dyDescent="0.25">
      <c r="A56" s="533" t="str">
        <f>"Pārbaudīja: "&amp;KOPS2!$F$59</f>
        <v>Pārbaudīja: _________________ Aleksejs Providenko /29.09.2017./</v>
      </c>
      <c r="B56" s="158"/>
      <c r="C56" s="159"/>
      <c r="D56" s="159"/>
      <c r="E56" s="159"/>
      <c r="F56" s="154"/>
      <c r="G56" s="88"/>
      <c r="H56" s="88"/>
      <c r="I56" s="90"/>
      <c r="J56" s="90"/>
      <c r="K56" s="90"/>
      <c r="L56" s="89"/>
      <c r="M56" s="89"/>
    </row>
    <row r="57" spans="1:13" x14ac:dyDescent="0.25">
      <c r="A57" s="89"/>
      <c r="B57" s="532" t="s">
        <v>13</v>
      </c>
      <c r="C57" s="531"/>
      <c r="D57" s="531"/>
      <c r="E57" s="531"/>
      <c r="F57" s="532"/>
      <c r="G57" s="88"/>
      <c r="H57" s="88"/>
      <c r="I57" s="90"/>
      <c r="J57" s="90"/>
      <c r="K57" s="90"/>
      <c r="L57" s="89"/>
      <c r="M57" s="89"/>
    </row>
    <row r="58" spans="1:13" x14ac:dyDescent="0.25">
      <c r="A58" s="89" t="str">
        <f>"Sertifikāta Nr.: "&amp;KOPS2!$F$61</f>
        <v>Sertifikāta Nr.: 5-00770</v>
      </c>
      <c r="B58" s="90"/>
      <c r="E58" s="89"/>
      <c r="G58" s="88"/>
      <c r="H58" s="88"/>
      <c r="I58" s="90"/>
      <c r="J58" s="90"/>
      <c r="K58" s="90"/>
      <c r="L58" s="89"/>
      <c r="M58" s="89"/>
    </row>
    <row r="59" spans="1:13" x14ac:dyDescent="0.25">
      <c r="A59" s="89"/>
      <c r="B59" s="89"/>
      <c r="C59" s="89"/>
      <c r="D59" s="89"/>
      <c r="E59" s="89"/>
      <c r="F59" s="90"/>
      <c r="G59" s="90"/>
      <c r="H59" s="90"/>
      <c r="I59" s="90"/>
      <c r="J59" s="90"/>
      <c r="K59" s="90"/>
      <c r="L59" s="89"/>
      <c r="M59" s="89"/>
    </row>
    <row r="60" spans="1:13" x14ac:dyDescent="0.25">
      <c r="A60" s="89"/>
      <c r="B60" s="89"/>
      <c r="C60" s="89"/>
      <c r="D60" s="89"/>
      <c r="E60" s="89"/>
      <c r="F60" s="90"/>
      <c r="G60" s="90"/>
      <c r="H60" s="90"/>
      <c r="I60" s="90"/>
      <c r="J60" s="90"/>
      <c r="K60" s="90"/>
      <c r="L60" s="89"/>
      <c r="M60" s="89"/>
    </row>
    <row r="61" spans="1:13" x14ac:dyDescent="0.25">
      <c r="A61" s="89"/>
      <c r="B61" s="89"/>
      <c r="C61" s="89"/>
      <c r="D61" s="89"/>
      <c r="E61" s="89"/>
      <c r="F61" s="90"/>
      <c r="G61" s="90"/>
      <c r="H61" s="90"/>
      <c r="I61" s="90"/>
      <c r="J61" s="90"/>
      <c r="K61" s="90"/>
      <c r="L61" s="89"/>
      <c r="M61" s="89"/>
    </row>
    <row r="62" spans="1:13" x14ac:dyDescent="0.25">
      <c r="A62" s="89"/>
      <c r="B62" s="89"/>
      <c r="C62" s="89"/>
      <c r="D62" s="89"/>
      <c r="E62" s="89"/>
      <c r="F62" s="90"/>
      <c r="G62" s="90"/>
      <c r="H62" s="90"/>
      <c r="I62" s="90"/>
      <c r="J62" s="90"/>
      <c r="K62" s="90"/>
      <c r="L62" s="89"/>
      <c r="M62" s="89"/>
    </row>
    <row r="63" spans="1:13" x14ac:dyDescent="0.25">
      <c r="A63" s="89"/>
      <c r="B63" s="89"/>
      <c r="C63" s="89"/>
      <c r="D63" s="89"/>
      <c r="E63" s="89"/>
      <c r="F63" s="90"/>
      <c r="G63" s="90"/>
      <c r="H63" s="90"/>
      <c r="I63" s="90"/>
      <c r="J63" s="90"/>
      <c r="K63" s="90"/>
      <c r="L63" s="89"/>
      <c r="M63" s="89"/>
    </row>
    <row r="64" spans="1:13" x14ac:dyDescent="0.25">
      <c r="A64" s="89"/>
      <c r="B64" s="89"/>
      <c r="C64" s="89"/>
      <c r="D64" s="89"/>
      <c r="E64" s="89"/>
      <c r="F64" s="90"/>
      <c r="G64" s="90"/>
      <c r="H64" s="90"/>
      <c r="I64" s="90"/>
      <c r="J64" s="90"/>
      <c r="K64" s="90"/>
      <c r="L64" s="89"/>
      <c r="M64" s="89"/>
    </row>
    <row r="65" spans="1:13" x14ac:dyDescent="0.25">
      <c r="A65" s="89"/>
      <c r="B65" s="89"/>
      <c r="C65" s="89"/>
      <c r="D65" s="89"/>
      <c r="E65" s="89"/>
      <c r="F65" s="90"/>
      <c r="G65" s="90"/>
      <c r="H65" s="90"/>
      <c r="I65" s="90"/>
      <c r="J65" s="90"/>
      <c r="K65" s="90"/>
      <c r="L65" s="89"/>
      <c r="M65" s="89"/>
    </row>
    <row r="66" spans="1:13" x14ac:dyDescent="0.25">
      <c r="A66" s="89"/>
      <c r="B66" s="89"/>
      <c r="C66" s="89"/>
      <c r="D66" s="89"/>
      <c r="E66" s="89"/>
      <c r="F66" s="90"/>
      <c r="G66" s="90"/>
      <c r="H66" s="90"/>
      <c r="I66" s="90"/>
      <c r="J66" s="90"/>
      <c r="K66" s="90"/>
      <c r="L66" s="89"/>
      <c r="M66" s="89"/>
    </row>
    <row r="67" spans="1:13" x14ac:dyDescent="0.25">
      <c r="A67" s="89"/>
      <c r="B67" s="89"/>
      <c r="C67" s="89"/>
      <c r="D67" s="89"/>
      <c r="E67" s="89"/>
      <c r="F67" s="90"/>
      <c r="G67" s="90"/>
      <c r="H67" s="90"/>
      <c r="I67" s="90"/>
      <c r="J67" s="90"/>
      <c r="K67" s="90"/>
      <c r="L67" s="89"/>
      <c r="M67" s="89"/>
    </row>
    <row r="68" spans="1:13" x14ac:dyDescent="0.25">
      <c r="A68" s="89"/>
      <c r="B68" s="89"/>
      <c r="C68" s="89"/>
      <c r="D68" s="89"/>
      <c r="E68" s="89"/>
      <c r="F68" s="90"/>
      <c r="G68" s="90"/>
      <c r="H68" s="90"/>
      <c r="I68" s="90"/>
      <c r="J68" s="90"/>
      <c r="K68" s="90"/>
      <c r="L68" s="89"/>
      <c r="M68" s="89"/>
    </row>
    <row r="69" spans="1:13" x14ac:dyDescent="0.25">
      <c r="A69" s="89"/>
      <c r="B69" s="89"/>
      <c r="C69" s="89"/>
      <c r="D69" s="89"/>
      <c r="E69" s="89"/>
      <c r="F69" s="90"/>
      <c r="G69" s="90"/>
      <c r="H69" s="90"/>
      <c r="I69" s="90"/>
      <c r="J69" s="90"/>
      <c r="K69" s="90"/>
      <c r="L69" s="89"/>
      <c r="M69" s="89"/>
    </row>
    <row r="70" spans="1:13" x14ac:dyDescent="0.25">
      <c r="A70" s="89"/>
      <c r="B70" s="89"/>
      <c r="C70" s="89"/>
      <c r="D70" s="89"/>
      <c r="E70" s="89"/>
      <c r="F70" s="90"/>
      <c r="G70" s="90"/>
      <c r="H70" s="90"/>
      <c r="I70" s="90"/>
      <c r="J70" s="90"/>
      <c r="K70" s="90"/>
      <c r="L70" s="89"/>
      <c r="M70" s="89"/>
    </row>
    <row r="71" spans="1:13" x14ac:dyDescent="0.25">
      <c r="A71" s="89"/>
      <c r="B71" s="89"/>
      <c r="C71" s="89"/>
      <c r="D71" s="89"/>
      <c r="E71" s="89"/>
      <c r="F71" s="90"/>
      <c r="G71" s="90"/>
      <c r="H71" s="90"/>
      <c r="I71" s="90"/>
      <c r="J71" s="90"/>
      <c r="K71" s="90"/>
      <c r="L71" s="89"/>
      <c r="M71" s="89"/>
    </row>
    <row r="72" spans="1:13" x14ac:dyDescent="0.25">
      <c r="A72" s="89"/>
      <c r="B72" s="89"/>
      <c r="C72" s="89"/>
      <c r="D72" s="89"/>
      <c r="E72" s="89"/>
      <c r="F72" s="90"/>
      <c r="G72" s="90"/>
      <c r="H72" s="90"/>
      <c r="I72" s="90"/>
      <c r="J72" s="90"/>
      <c r="K72" s="90"/>
      <c r="L72" s="89"/>
      <c r="M72" s="89"/>
    </row>
    <row r="73" spans="1:13" x14ac:dyDescent="0.25">
      <c r="A73" s="89"/>
      <c r="B73" s="89"/>
      <c r="C73" s="89"/>
      <c r="D73" s="89"/>
      <c r="E73" s="89"/>
      <c r="F73" s="90"/>
      <c r="G73" s="90"/>
      <c r="H73" s="90"/>
      <c r="I73" s="90"/>
      <c r="J73" s="90"/>
      <c r="K73" s="90"/>
      <c r="L73" s="89"/>
      <c r="M73" s="89"/>
    </row>
    <row r="74" spans="1:13" x14ac:dyDescent="0.25">
      <c r="A74" s="89"/>
      <c r="B74" s="89"/>
      <c r="C74" s="89"/>
      <c r="D74" s="89"/>
      <c r="E74" s="89"/>
      <c r="F74" s="90"/>
      <c r="G74" s="90"/>
      <c r="H74" s="90"/>
      <c r="I74" s="90"/>
      <c r="J74" s="90"/>
      <c r="K74" s="90"/>
      <c r="L74" s="89"/>
      <c r="M74" s="89"/>
    </row>
    <row r="75" spans="1:13" x14ac:dyDescent="0.25">
      <c r="A75" s="89"/>
      <c r="B75" s="89"/>
      <c r="C75" s="89"/>
      <c r="D75" s="89"/>
      <c r="E75" s="89"/>
      <c r="F75" s="90"/>
      <c r="G75" s="90"/>
      <c r="H75" s="90"/>
      <c r="I75" s="90"/>
      <c r="J75" s="90"/>
      <c r="K75" s="90"/>
      <c r="L75" s="89"/>
      <c r="M75" s="89"/>
    </row>
    <row r="76" spans="1:13" x14ac:dyDescent="0.25">
      <c r="A76" s="89"/>
      <c r="B76" s="89"/>
      <c r="C76" s="89"/>
      <c r="D76" s="89"/>
      <c r="E76" s="89"/>
      <c r="F76" s="90"/>
      <c r="G76" s="90"/>
      <c r="H76" s="90"/>
      <c r="I76" s="90"/>
      <c r="J76" s="90"/>
      <c r="K76" s="90"/>
      <c r="L76" s="89"/>
      <c r="M76" s="89"/>
    </row>
    <row r="77" spans="1:13" x14ac:dyDescent="0.25">
      <c r="A77" s="89"/>
      <c r="B77" s="89"/>
      <c r="C77" s="89"/>
      <c r="D77" s="89"/>
      <c r="E77" s="89"/>
      <c r="F77" s="90"/>
      <c r="G77" s="90"/>
      <c r="H77" s="90"/>
      <c r="I77" s="90"/>
      <c r="J77" s="90"/>
      <c r="K77" s="90"/>
      <c r="L77" s="89"/>
      <c r="M77" s="89"/>
    </row>
    <row r="78" spans="1:13" x14ac:dyDescent="0.25">
      <c r="A78" s="89"/>
      <c r="B78" s="89"/>
      <c r="C78" s="89"/>
      <c r="D78" s="89"/>
      <c r="E78" s="89"/>
      <c r="F78" s="90"/>
      <c r="G78" s="90"/>
      <c r="H78" s="90"/>
      <c r="I78" s="90"/>
      <c r="J78" s="90"/>
      <c r="K78" s="90"/>
      <c r="L78" s="89"/>
      <c r="M78" s="89"/>
    </row>
    <row r="79" spans="1:13" x14ac:dyDescent="0.25">
      <c r="A79" s="89"/>
      <c r="B79" s="89"/>
      <c r="C79" s="89"/>
      <c r="D79" s="89"/>
      <c r="E79" s="89"/>
      <c r="F79" s="90"/>
      <c r="G79" s="90"/>
      <c r="H79" s="90"/>
      <c r="I79" s="90"/>
      <c r="J79" s="90"/>
      <c r="K79" s="90"/>
      <c r="L79" s="89"/>
      <c r="M79" s="89"/>
    </row>
    <row r="80" spans="1:13" x14ac:dyDescent="0.25">
      <c r="A80" s="89"/>
      <c r="B80" s="89"/>
      <c r="C80" s="89"/>
      <c r="D80" s="89"/>
      <c r="E80" s="89"/>
      <c r="F80" s="90"/>
      <c r="G80" s="90"/>
      <c r="H80" s="90"/>
      <c r="I80" s="90"/>
      <c r="J80" s="90"/>
      <c r="K80" s="90"/>
      <c r="L80" s="89"/>
      <c r="M80" s="89"/>
    </row>
    <row r="81" spans="1:13" x14ac:dyDescent="0.25">
      <c r="A81" s="89"/>
      <c r="B81" s="89"/>
      <c r="C81" s="89"/>
      <c r="D81" s="89"/>
      <c r="E81" s="89"/>
      <c r="F81" s="90"/>
      <c r="G81" s="90"/>
      <c r="H81" s="90"/>
      <c r="I81" s="90"/>
      <c r="J81" s="90"/>
      <c r="K81" s="90"/>
      <c r="L81" s="89"/>
      <c r="M81" s="89"/>
    </row>
    <row r="82" spans="1:13" x14ac:dyDescent="0.25">
      <c r="A82" s="89"/>
      <c r="B82" s="89"/>
      <c r="C82" s="89"/>
      <c r="D82" s="89"/>
      <c r="E82" s="89"/>
      <c r="F82" s="90"/>
      <c r="G82" s="90"/>
      <c r="H82" s="90"/>
      <c r="I82" s="90"/>
      <c r="J82" s="90"/>
      <c r="K82" s="90"/>
      <c r="L82" s="89"/>
      <c r="M82" s="89"/>
    </row>
    <row r="83" spans="1:13" x14ac:dyDescent="0.25">
      <c r="A83" s="89"/>
      <c r="B83" s="89"/>
      <c r="C83" s="89"/>
      <c r="D83" s="89"/>
      <c r="E83" s="89"/>
      <c r="F83" s="90"/>
      <c r="G83" s="90"/>
      <c r="H83" s="90"/>
      <c r="I83" s="90"/>
      <c r="J83" s="90"/>
      <c r="K83" s="90"/>
      <c r="L83" s="89"/>
      <c r="M83" s="89"/>
    </row>
    <row r="84" spans="1:13" x14ac:dyDescent="0.25">
      <c r="A84" s="89"/>
      <c r="B84" s="89"/>
      <c r="C84" s="89"/>
      <c r="D84" s="89"/>
      <c r="E84" s="89"/>
      <c r="F84" s="90"/>
      <c r="G84" s="90"/>
      <c r="H84" s="90"/>
      <c r="I84" s="90"/>
      <c r="J84" s="90"/>
      <c r="K84" s="90"/>
      <c r="L84" s="89"/>
      <c r="M84" s="89"/>
    </row>
    <row r="85" spans="1:13" x14ac:dyDescent="0.25">
      <c r="A85" s="89"/>
      <c r="B85" s="89"/>
      <c r="C85" s="89"/>
      <c r="D85" s="89"/>
      <c r="E85" s="89"/>
      <c r="F85" s="90"/>
      <c r="G85" s="90"/>
      <c r="H85" s="90"/>
      <c r="I85" s="90"/>
      <c r="J85" s="90"/>
      <c r="K85" s="90"/>
      <c r="L85" s="89"/>
      <c r="M85" s="89"/>
    </row>
    <row r="86" spans="1:13" x14ac:dyDescent="0.25">
      <c r="A86" s="89"/>
      <c r="B86" s="89"/>
      <c r="C86" s="89"/>
      <c r="D86" s="89"/>
      <c r="E86" s="89"/>
      <c r="F86" s="90"/>
      <c r="G86" s="90"/>
      <c r="H86" s="90"/>
      <c r="I86" s="90"/>
      <c r="J86" s="90"/>
      <c r="K86" s="90"/>
      <c r="L86" s="89"/>
      <c r="M86" s="89"/>
    </row>
    <row r="87" spans="1:13" x14ac:dyDescent="0.25">
      <c r="A87" s="89"/>
      <c r="B87" s="89"/>
      <c r="C87" s="89"/>
      <c r="D87" s="89"/>
      <c r="E87" s="89"/>
      <c r="F87" s="90"/>
      <c r="G87" s="90"/>
      <c r="H87" s="90"/>
      <c r="I87" s="90"/>
      <c r="J87" s="90"/>
      <c r="K87" s="90"/>
      <c r="L87" s="89"/>
      <c r="M87" s="89"/>
    </row>
    <row r="88" spans="1:13" x14ac:dyDescent="0.25">
      <c r="A88" s="89"/>
      <c r="B88" s="89"/>
      <c r="C88" s="89"/>
      <c r="D88" s="89"/>
      <c r="E88" s="89"/>
      <c r="F88" s="90"/>
      <c r="G88" s="90"/>
      <c r="H88" s="90"/>
      <c r="I88" s="90"/>
      <c r="J88" s="90"/>
      <c r="K88" s="90"/>
      <c r="L88" s="89"/>
      <c r="M88" s="89"/>
    </row>
    <row r="89" spans="1:13" x14ac:dyDescent="0.25">
      <c r="A89" s="89"/>
      <c r="B89" s="89"/>
      <c r="C89" s="89"/>
      <c r="D89" s="89"/>
      <c r="E89" s="89"/>
      <c r="F89" s="90"/>
      <c r="G89" s="90"/>
      <c r="H89" s="90"/>
      <c r="I89" s="90"/>
      <c r="J89" s="90"/>
      <c r="K89" s="90"/>
      <c r="L89" s="89"/>
      <c r="M89" s="89"/>
    </row>
    <row r="90" spans="1:13" x14ac:dyDescent="0.25">
      <c r="A90" s="89"/>
      <c r="B90" s="89"/>
      <c r="C90" s="89"/>
      <c r="D90" s="89"/>
      <c r="E90" s="89"/>
      <c r="F90" s="90"/>
      <c r="G90" s="90"/>
      <c r="H90" s="90"/>
      <c r="I90" s="90"/>
      <c r="J90" s="90"/>
      <c r="K90" s="90"/>
      <c r="L90" s="89"/>
      <c r="M90" s="89"/>
    </row>
    <row r="91" spans="1:13" x14ac:dyDescent="0.25">
      <c r="A91" s="89"/>
      <c r="B91" s="89"/>
      <c r="C91" s="89"/>
      <c r="D91" s="89"/>
      <c r="E91" s="89"/>
      <c r="F91" s="90"/>
      <c r="G91" s="90"/>
      <c r="H91" s="90"/>
      <c r="I91" s="90"/>
      <c r="J91" s="90"/>
      <c r="K91" s="90"/>
      <c r="L91" s="89"/>
      <c r="M91" s="89"/>
    </row>
    <row r="92" spans="1:13" x14ac:dyDescent="0.25">
      <c r="A92" s="89"/>
      <c r="B92" s="89"/>
      <c r="C92" s="89"/>
      <c r="D92" s="89"/>
      <c r="E92" s="89"/>
      <c r="F92" s="90"/>
      <c r="G92" s="90"/>
      <c r="H92" s="90"/>
      <c r="I92" s="90"/>
      <c r="J92" s="90"/>
      <c r="K92" s="90"/>
      <c r="L92" s="89"/>
      <c r="M92" s="89"/>
    </row>
    <row r="93" spans="1:13" x14ac:dyDescent="0.25">
      <c r="A93" s="89"/>
      <c r="B93" s="89"/>
      <c r="C93" s="89"/>
      <c r="D93" s="89"/>
      <c r="E93" s="89"/>
      <c r="F93" s="90"/>
      <c r="G93" s="90"/>
      <c r="H93" s="90"/>
      <c r="I93" s="90"/>
      <c r="J93" s="90"/>
      <c r="K93" s="90"/>
      <c r="L93" s="89"/>
      <c r="M93" s="89"/>
    </row>
    <row r="94" spans="1:13" x14ac:dyDescent="0.25">
      <c r="A94" s="89"/>
      <c r="B94" s="89"/>
      <c r="C94" s="89"/>
      <c r="D94" s="89"/>
      <c r="E94" s="89"/>
      <c r="F94" s="90"/>
      <c r="G94" s="90"/>
      <c r="H94" s="90"/>
      <c r="I94" s="90"/>
      <c r="J94" s="90"/>
      <c r="K94" s="90"/>
      <c r="L94" s="89"/>
      <c r="M94" s="89"/>
    </row>
    <row r="95" spans="1:13" x14ac:dyDescent="0.25">
      <c r="A95" s="89"/>
      <c r="B95" s="89"/>
      <c r="C95" s="89"/>
      <c r="D95" s="89"/>
      <c r="E95" s="89"/>
      <c r="F95" s="90"/>
      <c r="G95" s="90"/>
      <c r="H95" s="90"/>
      <c r="I95" s="90"/>
      <c r="J95" s="90"/>
      <c r="K95" s="90"/>
      <c r="L95" s="89"/>
      <c r="M95" s="89"/>
    </row>
    <row r="96" spans="1:13" x14ac:dyDescent="0.25">
      <c r="A96" s="89"/>
      <c r="B96" s="89"/>
      <c r="C96" s="89"/>
      <c r="D96" s="89"/>
      <c r="E96" s="89"/>
      <c r="F96" s="90"/>
      <c r="G96" s="90"/>
      <c r="H96" s="90"/>
      <c r="I96" s="90"/>
      <c r="J96" s="90"/>
      <c r="K96" s="90"/>
      <c r="L96" s="89"/>
      <c r="M96" s="89"/>
    </row>
    <row r="97" spans="1:13" x14ac:dyDescent="0.25">
      <c r="A97" s="89"/>
      <c r="B97" s="89"/>
      <c r="C97" s="89"/>
      <c r="D97" s="89"/>
      <c r="E97" s="89"/>
      <c r="F97" s="90"/>
      <c r="G97" s="90"/>
      <c r="H97" s="90"/>
      <c r="I97" s="90"/>
      <c r="J97" s="90"/>
      <c r="K97" s="90"/>
      <c r="L97" s="89"/>
      <c r="M97" s="89"/>
    </row>
    <row r="98" spans="1:13" x14ac:dyDescent="0.25">
      <c r="A98" s="89"/>
      <c r="B98" s="89"/>
      <c r="C98" s="89"/>
      <c r="D98" s="89"/>
      <c r="E98" s="89"/>
      <c r="F98" s="90"/>
      <c r="G98" s="90"/>
      <c r="H98" s="90"/>
      <c r="I98" s="90"/>
      <c r="J98" s="90"/>
      <c r="K98" s="90"/>
      <c r="L98" s="89"/>
      <c r="M98" s="89"/>
    </row>
    <row r="99" spans="1:13" x14ac:dyDescent="0.25">
      <c r="A99" s="89"/>
      <c r="B99" s="89"/>
      <c r="C99" s="89"/>
      <c r="D99" s="89"/>
      <c r="E99" s="89"/>
      <c r="F99" s="90"/>
      <c r="G99" s="90"/>
      <c r="H99" s="90"/>
      <c r="I99" s="90"/>
      <c r="J99" s="90"/>
      <c r="K99" s="90"/>
      <c r="L99" s="89"/>
      <c r="M99" s="89"/>
    </row>
    <row r="100" spans="1:13" x14ac:dyDescent="0.25">
      <c r="A100" s="89"/>
      <c r="B100" s="89"/>
      <c r="C100" s="89"/>
      <c r="D100" s="89"/>
      <c r="E100" s="89"/>
      <c r="F100" s="90"/>
      <c r="G100" s="90"/>
      <c r="H100" s="90"/>
      <c r="I100" s="90"/>
      <c r="J100" s="90"/>
      <c r="K100" s="90"/>
      <c r="L100" s="89"/>
      <c r="M100" s="89"/>
    </row>
    <row r="101" spans="1:13" x14ac:dyDescent="0.25">
      <c r="A101" s="89"/>
      <c r="B101" s="89"/>
      <c r="C101" s="89"/>
      <c r="D101" s="89"/>
      <c r="E101" s="89"/>
      <c r="F101" s="90"/>
      <c r="G101" s="90"/>
      <c r="H101" s="90"/>
      <c r="I101" s="90"/>
      <c r="J101" s="90"/>
      <c r="K101" s="90"/>
      <c r="L101" s="89"/>
      <c r="M101" s="89"/>
    </row>
    <row r="102" spans="1:13" x14ac:dyDescent="0.25">
      <c r="A102" s="89"/>
      <c r="B102" s="89"/>
      <c r="C102" s="89"/>
      <c r="D102" s="89"/>
      <c r="E102" s="89"/>
      <c r="F102" s="90"/>
      <c r="G102" s="90"/>
      <c r="H102" s="90"/>
      <c r="I102" s="90"/>
      <c r="J102" s="90"/>
      <c r="K102" s="90"/>
      <c r="L102" s="89"/>
      <c r="M102" s="89"/>
    </row>
    <row r="103" spans="1:13" x14ac:dyDescent="0.25">
      <c r="A103" s="89"/>
      <c r="B103" s="89"/>
      <c r="C103" s="89"/>
      <c r="D103" s="89"/>
      <c r="E103" s="89"/>
      <c r="F103" s="90"/>
      <c r="G103" s="90"/>
      <c r="H103" s="90"/>
      <c r="I103" s="90"/>
      <c r="J103" s="90"/>
      <c r="K103" s="90"/>
      <c r="L103" s="89"/>
      <c r="M103" s="89"/>
    </row>
    <row r="104" spans="1:13" x14ac:dyDescent="0.25">
      <c r="A104" s="89"/>
      <c r="B104" s="89"/>
      <c r="C104" s="89"/>
      <c r="D104" s="89"/>
      <c r="E104" s="89"/>
      <c r="F104" s="90"/>
      <c r="G104" s="90"/>
      <c r="H104" s="90"/>
      <c r="I104" s="90"/>
      <c r="J104" s="90"/>
      <c r="K104" s="90"/>
      <c r="L104" s="89"/>
      <c r="M104" s="89"/>
    </row>
    <row r="105" spans="1:13" x14ac:dyDescent="0.25">
      <c r="A105" s="89"/>
      <c r="B105" s="89"/>
      <c r="C105" s="89"/>
      <c r="D105" s="89"/>
      <c r="E105" s="89"/>
      <c r="F105" s="90"/>
      <c r="G105" s="90"/>
      <c r="H105" s="90"/>
      <c r="I105" s="90"/>
      <c r="J105" s="90"/>
      <c r="K105" s="90"/>
      <c r="L105" s="89"/>
      <c r="M105" s="89"/>
    </row>
    <row r="106" spans="1:13" x14ac:dyDescent="0.25">
      <c r="A106" s="89"/>
      <c r="B106" s="89"/>
      <c r="C106" s="89"/>
      <c r="D106" s="89"/>
      <c r="E106" s="89"/>
      <c r="F106" s="90"/>
      <c r="G106" s="90"/>
      <c r="H106" s="90"/>
      <c r="I106" s="90"/>
      <c r="J106" s="90"/>
      <c r="K106" s="90"/>
      <c r="L106" s="89"/>
      <c r="M106" s="89"/>
    </row>
    <row r="107" spans="1:13" x14ac:dyDescent="0.25">
      <c r="A107" s="89"/>
      <c r="B107" s="89"/>
      <c r="C107" s="89"/>
      <c r="D107" s="89"/>
      <c r="E107" s="89"/>
      <c r="F107" s="90"/>
      <c r="G107" s="90"/>
      <c r="H107" s="90"/>
      <c r="I107" s="90"/>
      <c r="J107" s="90"/>
      <c r="K107" s="90"/>
      <c r="L107" s="89"/>
      <c r="M107" s="89"/>
    </row>
    <row r="108" spans="1:13" x14ac:dyDescent="0.25">
      <c r="A108" s="89"/>
      <c r="B108" s="89"/>
      <c r="C108" s="89"/>
      <c r="D108" s="89"/>
      <c r="E108" s="89"/>
      <c r="F108" s="90"/>
      <c r="G108" s="90"/>
      <c r="H108" s="90"/>
      <c r="I108" s="90"/>
      <c r="J108" s="90"/>
      <c r="K108" s="90"/>
      <c r="L108" s="89"/>
      <c r="M108" s="89"/>
    </row>
    <row r="109" spans="1:13" x14ac:dyDescent="0.25">
      <c r="A109" s="89"/>
      <c r="B109" s="89"/>
      <c r="C109" s="89"/>
      <c r="D109" s="89"/>
      <c r="E109" s="89"/>
      <c r="F109" s="90"/>
      <c r="G109" s="90"/>
      <c r="H109" s="90"/>
      <c r="I109" s="90"/>
      <c r="J109" s="90"/>
      <c r="K109" s="90"/>
      <c r="L109" s="89"/>
      <c r="M109" s="89"/>
    </row>
    <row r="110" spans="1:13" x14ac:dyDescent="0.25">
      <c r="A110" s="89"/>
      <c r="B110" s="89"/>
      <c r="C110" s="89"/>
      <c r="D110" s="89"/>
      <c r="E110" s="89"/>
      <c r="F110" s="90"/>
      <c r="G110" s="90"/>
      <c r="H110" s="90"/>
      <c r="I110" s="90"/>
      <c r="J110" s="90"/>
      <c r="K110" s="90"/>
      <c r="L110" s="89"/>
      <c r="M110" s="89"/>
    </row>
    <row r="111" spans="1:13" x14ac:dyDescent="0.25">
      <c r="A111" s="89"/>
      <c r="B111" s="89"/>
      <c r="C111" s="89"/>
      <c r="D111" s="89"/>
      <c r="E111" s="89"/>
      <c r="F111" s="90"/>
      <c r="G111" s="90"/>
      <c r="H111" s="90"/>
      <c r="I111" s="90"/>
      <c r="J111" s="90"/>
      <c r="K111" s="90"/>
      <c r="L111" s="89"/>
      <c r="M111" s="89"/>
    </row>
    <row r="112" spans="1:13" x14ac:dyDescent="0.25">
      <c r="A112" s="89"/>
      <c r="B112" s="89"/>
      <c r="C112" s="89"/>
      <c r="D112" s="89"/>
      <c r="E112" s="89"/>
      <c r="F112" s="90"/>
      <c r="G112" s="90"/>
      <c r="H112" s="90"/>
      <c r="I112" s="90"/>
      <c r="J112" s="90"/>
      <c r="K112" s="90"/>
      <c r="L112" s="89"/>
      <c r="M112" s="89"/>
    </row>
    <row r="113" spans="1:13" x14ac:dyDescent="0.25">
      <c r="A113" s="89"/>
      <c r="B113" s="89"/>
      <c r="C113" s="89"/>
      <c r="D113" s="89"/>
      <c r="E113" s="89"/>
      <c r="F113" s="90"/>
      <c r="G113" s="90"/>
      <c r="H113" s="90"/>
      <c r="I113" s="90"/>
      <c r="J113" s="90"/>
      <c r="K113" s="90"/>
      <c r="L113" s="89"/>
      <c r="M113" s="89"/>
    </row>
    <row r="114" spans="1:13" x14ac:dyDescent="0.25">
      <c r="A114" s="89"/>
      <c r="B114" s="89"/>
      <c r="C114" s="89"/>
      <c r="D114" s="89"/>
      <c r="E114" s="89"/>
      <c r="F114" s="90"/>
      <c r="G114" s="90"/>
      <c r="H114" s="90"/>
      <c r="I114" s="90"/>
      <c r="J114" s="90"/>
      <c r="K114" s="90"/>
      <c r="L114" s="89"/>
      <c r="M114" s="89"/>
    </row>
    <row r="115" spans="1:13" x14ac:dyDescent="0.25">
      <c r="A115" s="89"/>
      <c r="B115" s="89"/>
      <c r="C115" s="89"/>
      <c r="D115" s="89"/>
      <c r="E115" s="89"/>
      <c r="F115" s="90"/>
      <c r="G115" s="90"/>
      <c r="H115" s="90"/>
      <c r="I115" s="90"/>
      <c r="J115" s="90"/>
      <c r="K115" s="90"/>
      <c r="L115" s="89"/>
      <c r="M115" s="89"/>
    </row>
    <row r="116" spans="1:13" x14ac:dyDescent="0.25">
      <c r="A116" s="89"/>
      <c r="B116" s="89"/>
      <c r="C116" s="89"/>
      <c r="D116" s="89"/>
      <c r="E116" s="89"/>
      <c r="F116" s="90"/>
      <c r="G116" s="90"/>
      <c r="H116" s="90"/>
      <c r="I116" s="90"/>
      <c r="J116" s="90"/>
      <c r="K116" s="90"/>
      <c r="L116" s="89"/>
      <c r="M116" s="89"/>
    </row>
    <row r="117" spans="1:13" x14ac:dyDescent="0.25">
      <c r="A117" s="89"/>
      <c r="B117" s="89"/>
      <c r="C117" s="89"/>
      <c r="D117" s="89"/>
      <c r="E117" s="89"/>
      <c r="F117" s="90"/>
      <c r="G117" s="90"/>
      <c r="H117" s="90"/>
      <c r="I117" s="90"/>
      <c r="J117" s="90"/>
      <c r="K117" s="90"/>
      <c r="L117" s="89"/>
      <c r="M117" s="89"/>
    </row>
    <row r="118" spans="1:13" x14ac:dyDescent="0.25">
      <c r="A118" s="89"/>
      <c r="B118" s="89"/>
      <c r="C118" s="89"/>
      <c r="D118" s="89"/>
      <c r="E118" s="89"/>
      <c r="F118" s="90"/>
      <c r="G118" s="90"/>
      <c r="H118" s="90"/>
      <c r="I118" s="90"/>
      <c r="J118" s="90"/>
      <c r="K118" s="90"/>
      <c r="L118" s="89"/>
      <c r="M118" s="89"/>
    </row>
    <row r="119" spans="1:13" x14ac:dyDescent="0.25">
      <c r="A119" s="89"/>
      <c r="B119" s="89"/>
      <c r="C119" s="89"/>
      <c r="D119" s="89"/>
      <c r="E119" s="89"/>
      <c r="F119" s="90"/>
      <c r="G119" s="90"/>
      <c r="H119" s="90"/>
      <c r="I119" s="90"/>
      <c r="J119" s="90"/>
      <c r="K119" s="90"/>
      <c r="L119" s="89"/>
      <c r="M119" s="89"/>
    </row>
    <row r="120" spans="1:13" x14ac:dyDescent="0.25">
      <c r="A120" s="89"/>
      <c r="B120" s="89"/>
      <c r="C120" s="89"/>
      <c r="D120" s="89"/>
      <c r="E120" s="89"/>
      <c r="F120" s="90"/>
      <c r="G120" s="90"/>
      <c r="H120" s="90"/>
      <c r="I120" s="90"/>
      <c r="J120" s="90"/>
      <c r="K120" s="90"/>
      <c r="L120" s="89"/>
      <c r="M120" s="89"/>
    </row>
    <row r="121" spans="1:13" x14ac:dyDescent="0.25">
      <c r="A121" s="89"/>
      <c r="B121" s="89"/>
      <c r="C121" s="89"/>
      <c r="D121" s="89"/>
      <c r="E121" s="89"/>
      <c r="F121" s="90"/>
      <c r="G121" s="90"/>
      <c r="H121" s="90"/>
      <c r="I121" s="90"/>
      <c r="J121" s="90"/>
      <c r="K121" s="90"/>
      <c r="L121" s="89"/>
      <c r="M121" s="89"/>
    </row>
    <row r="122" spans="1:13" x14ac:dyDescent="0.25">
      <c r="A122" s="89"/>
      <c r="B122" s="89"/>
      <c r="C122" s="89"/>
      <c r="D122" s="89"/>
      <c r="E122" s="89"/>
      <c r="F122" s="90"/>
      <c r="G122" s="90"/>
      <c r="H122" s="90"/>
      <c r="I122" s="90"/>
      <c r="J122" s="90"/>
      <c r="K122" s="90"/>
      <c r="L122" s="89"/>
      <c r="M122" s="89"/>
    </row>
    <row r="123" spans="1:13" x14ac:dyDescent="0.25">
      <c r="A123" s="89"/>
      <c r="B123" s="89"/>
      <c r="C123" s="89"/>
      <c r="D123" s="89"/>
      <c r="E123" s="89"/>
      <c r="F123" s="90"/>
      <c r="G123" s="90"/>
      <c r="H123" s="90"/>
      <c r="I123" s="90"/>
      <c r="J123" s="90"/>
      <c r="K123" s="90"/>
      <c r="L123" s="89"/>
      <c r="M123" s="89"/>
    </row>
    <row r="124" spans="1:13" x14ac:dyDescent="0.25">
      <c r="A124" s="89"/>
      <c r="B124" s="89"/>
      <c r="C124" s="89"/>
      <c r="D124" s="89"/>
      <c r="E124" s="89"/>
      <c r="F124" s="90"/>
      <c r="G124" s="90"/>
      <c r="H124" s="90"/>
      <c r="I124" s="90"/>
      <c r="J124" s="90"/>
      <c r="K124" s="90"/>
      <c r="L124" s="89"/>
      <c r="M124" s="89"/>
    </row>
    <row r="125" spans="1:13" x14ac:dyDescent="0.25">
      <c r="A125" s="89"/>
      <c r="B125" s="89"/>
      <c r="C125" s="89"/>
      <c r="D125" s="89"/>
      <c r="E125" s="89"/>
      <c r="F125" s="90"/>
      <c r="G125" s="90"/>
      <c r="H125" s="90"/>
      <c r="I125" s="90"/>
      <c r="J125" s="90"/>
      <c r="K125" s="90"/>
      <c r="L125" s="89"/>
      <c r="M125" s="89"/>
    </row>
    <row r="126" spans="1:13" x14ac:dyDescent="0.25">
      <c r="A126" s="89"/>
      <c r="B126" s="89"/>
      <c r="C126" s="89"/>
      <c r="D126" s="89"/>
      <c r="E126" s="89"/>
      <c r="F126" s="90"/>
      <c r="G126" s="90"/>
      <c r="H126" s="90"/>
      <c r="I126" s="90"/>
      <c r="J126" s="90"/>
      <c r="K126" s="90"/>
      <c r="L126" s="89"/>
      <c r="M126" s="89"/>
    </row>
    <row r="127" spans="1:13" x14ac:dyDescent="0.25">
      <c r="A127" s="89"/>
      <c r="B127" s="89"/>
      <c r="C127" s="89"/>
      <c r="D127" s="89"/>
      <c r="E127" s="89"/>
      <c r="F127" s="90"/>
      <c r="G127" s="90"/>
      <c r="H127" s="90"/>
      <c r="I127" s="90"/>
      <c r="J127" s="90"/>
      <c r="K127" s="90"/>
      <c r="L127" s="89"/>
      <c r="M127" s="89"/>
    </row>
    <row r="128" spans="1:13" x14ac:dyDescent="0.25">
      <c r="A128" s="89"/>
      <c r="B128" s="89"/>
      <c r="C128" s="89"/>
      <c r="D128" s="89"/>
      <c r="E128" s="89"/>
      <c r="F128" s="90"/>
      <c r="G128" s="90"/>
      <c r="H128" s="90"/>
      <c r="I128" s="90"/>
      <c r="J128" s="90"/>
      <c r="K128" s="90"/>
      <c r="L128" s="89"/>
      <c r="M128" s="89"/>
    </row>
    <row r="129" spans="1:13" x14ac:dyDescent="0.25">
      <c r="A129" s="89"/>
      <c r="B129" s="89"/>
      <c r="C129" s="89"/>
      <c r="D129" s="89"/>
      <c r="E129" s="89"/>
      <c r="F129" s="90"/>
      <c r="G129" s="90"/>
      <c r="H129" s="90"/>
      <c r="I129" s="90"/>
      <c r="J129" s="90"/>
      <c r="K129" s="90"/>
      <c r="L129" s="89"/>
      <c r="M129" s="89"/>
    </row>
    <row r="130" spans="1:13" x14ac:dyDescent="0.25">
      <c r="A130" s="89"/>
      <c r="B130" s="89"/>
      <c r="C130" s="89"/>
      <c r="D130" s="89"/>
      <c r="E130" s="89"/>
      <c r="F130" s="90"/>
      <c r="G130" s="90"/>
      <c r="H130" s="90"/>
      <c r="I130" s="90"/>
      <c r="J130" s="90"/>
      <c r="K130" s="90"/>
      <c r="L130" s="89"/>
      <c r="M130" s="89"/>
    </row>
    <row r="131" spans="1:13" x14ac:dyDescent="0.25">
      <c r="A131" s="89"/>
      <c r="B131" s="89"/>
      <c r="C131" s="89"/>
      <c r="D131" s="89"/>
      <c r="E131" s="89"/>
      <c r="F131" s="90"/>
      <c r="G131" s="90"/>
      <c r="H131" s="90"/>
      <c r="I131" s="90"/>
      <c r="J131" s="90"/>
      <c r="K131" s="90"/>
      <c r="L131" s="89"/>
      <c r="M131" s="89"/>
    </row>
    <row r="132" spans="1:13" x14ac:dyDescent="0.25">
      <c r="A132" s="89"/>
      <c r="B132" s="89"/>
      <c r="C132" s="89"/>
      <c r="D132" s="89"/>
      <c r="E132" s="89"/>
      <c r="F132" s="90"/>
      <c r="G132" s="90"/>
      <c r="H132" s="90"/>
      <c r="I132" s="90"/>
      <c r="J132" s="90"/>
      <c r="K132" s="90"/>
      <c r="L132" s="89"/>
      <c r="M132" s="89"/>
    </row>
    <row r="133" spans="1:13" x14ac:dyDescent="0.25">
      <c r="A133" s="89"/>
      <c r="B133" s="89"/>
      <c r="C133" s="89"/>
      <c r="D133" s="89"/>
      <c r="E133" s="89"/>
      <c r="F133" s="90"/>
      <c r="G133" s="90"/>
      <c r="H133" s="90"/>
      <c r="I133" s="90"/>
      <c r="J133" s="90"/>
      <c r="K133" s="90"/>
      <c r="L133" s="89"/>
      <c r="M133" s="89"/>
    </row>
    <row r="134" spans="1:13" x14ac:dyDescent="0.25">
      <c r="A134" s="89"/>
      <c r="B134" s="89"/>
      <c r="C134" s="89"/>
      <c r="D134" s="89"/>
      <c r="E134" s="89"/>
      <c r="F134" s="90"/>
      <c r="G134" s="90"/>
      <c r="H134" s="90"/>
      <c r="I134" s="90"/>
      <c r="J134" s="90"/>
      <c r="K134" s="90"/>
      <c r="L134" s="89"/>
      <c r="M134" s="89"/>
    </row>
    <row r="135" spans="1:13" x14ac:dyDescent="0.25">
      <c r="A135" s="89"/>
      <c r="B135" s="89"/>
      <c r="C135" s="89"/>
      <c r="D135" s="89"/>
      <c r="E135" s="89"/>
      <c r="F135" s="90"/>
      <c r="G135" s="90"/>
      <c r="H135" s="90"/>
      <c r="I135" s="90"/>
      <c r="J135" s="90"/>
      <c r="K135" s="90"/>
      <c r="L135" s="89"/>
      <c r="M135" s="89"/>
    </row>
    <row r="136" spans="1:13" x14ac:dyDescent="0.25">
      <c r="A136" s="89"/>
      <c r="B136" s="89"/>
      <c r="C136" s="89"/>
      <c r="D136" s="89"/>
      <c r="E136" s="89"/>
      <c r="F136" s="90"/>
      <c r="G136" s="90"/>
      <c r="H136" s="90"/>
      <c r="I136" s="90"/>
      <c r="J136" s="90"/>
      <c r="K136" s="90"/>
      <c r="L136" s="89"/>
      <c r="M136" s="89"/>
    </row>
    <row r="137" spans="1:13" x14ac:dyDescent="0.25">
      <c r="A137" s="89"/>
      <c r="B137" s="89"/>
      <c r="C137" s="89"/>
      <c r="D137" s="89"/>
      <c r="E137" s="89"/>
      <c r="F137" s="90"/>
      <c r="G137" s="90"/>
      <c r="H137" s="90"/>
      <c r="I137" s="90"/>
      <c r="J137" s="90"/>
      <c r="K137" s="90"/>
      <c r="L137" s="89"/>
      <c r="M137" s="89"/>
    </row>
    <row r="138" spans="1:13" x14ac:dyDescent="0.25">
      <c r="A138" s="89"/>
      <c r="B138" s="89"/>
      <c r="C138" s="89"/>
      <c r="D138" s="89"/>
      <c r="E138" s="89"/>
      <c r="F138" s="90"/>
      <c r="G138" s="90"/>
      <c r="H138" s="90"/>
      <c r="I138" s="90"/>
      <c r="J138" s="90"/>
      <c r="K138" s="90"/>
      <c r="L138" s="89"/>
      <c r="M138" s="89"/>
    </row>
    <row r="139" spans="1:13" x14ac:dyDescent="0.25">
      <c r="A139" s="89"/>
      <c r="B139" s="89"/>
      <c r="C139" s="89"/>
      <c r="D139" s="89"/>
      <c r="E139" s="89"/>
      <c r="F139" s="90"/>
      <c r="G139" s="90"/>
      <c r="H139" s="90"/>
      <c r="I139" s="90"/>
      <c r="J139" s="90"/>
      <c r="K139" s="90"/>
      <c r="L139" s="89"/>
      <c r="M139" s="89"/>
    </row>
    <row r="140" spans="1:13" x14ac:dyDescent="0.25">
      <c r="A140" s="89"/>
      <c r="B140" s="89"/>
      <c r="C140" s="89"/>
      <c r="D140" s="89"/>
      <c r="E140" s="89"/>
      <c r="F140" s="90"/>
      <c r="G140" s="90"/>
      <c r="H140" s="90"/>
      <c r="I140" s="90"/>
      <c r="J140" s="90"/>
      <c r="K140" s="90"/>
      <c r="L140" s="89"/>
      <c r="M140" s="89"/>
    </row>
    <row r="141" spans="1:13" x14ac:dyDescent="0.25">
      <c r="A141" s="89"/>
      <c r="B141" s="89"/>
      <c r="C141" s="89"/>
      <c r="D141" s="89"/>
      <c r="E141" s="89"/>
      <c r="F141" s="90"/>
      <c r="G141" s="90"/>
      <c r="H141" s="90"/>
      <c r="I141" s="90"/>
      <c r="J141" s="90"/>
      <c r="K141" s="90"/>
      <c r="L141" s="89"/>
      <c r="M141" s="89"/>
    </row>
    <row r="142" spans="1:13" x14ac:dyDescent="0.25">
      <c r="A142" s="89"/>
      <c r="B142" s="89"/>
      <c r="C142" s="89"/>
      <c r="D142" s="89"/>
      <c r="E142" s="89"/>
      <c r="F142" s="90"/>
      <c r="G142" s="90"/>
      <c r="H142" s="90"/>
      <c r="I142" s="90"/>
      <c r="J142" s="90"/>
      <c r="K142" s="90"/>
      <c r="L142" s="89"/>
      <c r="M142" s="89"/>
    </row>
    <row r="143" spans="1:13" x14ac:dyDescent="0.25">
      <c r="A143" s="89"/>
      <c r="B143" s="89"/>
      <c r="C143" s="89"/>
      <c r="D143" s="89"/>
      <c r="E143" s="89"/>
      <c r="F143" s="90"/>
      <c r="G143" s="90"/>
      <c r="H143" s="90"/>
      <c r="I143" s="90"/>
      <c r="J143" s="90"/>
      <c r="K143" s="90"/>
      <c r="L143" s="89"/>
      <c r="M143" s="89"/>
    </row>
    <row r="144" spans="1:13" x14ac:dyDescent="0.25">
      <c r="A144" s="89"/>
      <c r="B144" s="89"/>
      <c r="C144" s="89"/>
      <c r="D144" s="89"/>
      <c r="E144" s="89"/>
      <c r="F144" s="90"/>
      <c r="G144" s="90"/>
      <c r="H144" s="90"/>
      <c r="I144" s="90"/>
      <c r="J144" s="90"/>
      <c r="K144" s="90"/>
      <c r="L144" s="89"/>
      <c r="M144" s="89"/>
    </row>
    <row r="145" spans="1:13" x14ac:dyDescent="0.25">
      <c r="A145" s="89"/>
      <c r="B145" s="89"/>
      <c r="C145" s="89"/>
      <c r="D145" s="89"/>
      <c r="E145" s="89"/>
      <c r="F145" s="90"/>
      <c r="G145" s="90"/>
      <c r="H145" s="90"/>
      <c r="I145" s="90"/>
      <c r="J145" s="90"/>
      <c r="K145" s="90"/>
      <c r="L145" s="89"/>
      <c r="M145" s="89"/>
    </row>
    <row r="146" spans="1:13" x14ac:dyDescent="0.25">
      <c r="A146" s="89"/>
      <c r="B146" s="89"/>
      <c r="C146" s="89"/>
      <c r="D146" s="89"/>
      <c r="E146" s="89"/>
      <c r="F146" s="90"/>
      <c r="G146" s="90"/>
      <c r="H146" s="90"/>
      <c r="I146" s="90"/>
      <c r="J146" s="90"/>
      <c r="K146" s="90"/>
      <c r="L146" s="89"/>
      <c r="M146" s="89"/>
    </row>
    <row r="147" spans="1:13" x14ac:dyDescent="0.25">
      <c r="A147" s="89"/>
      <c r="B147" s="89"/>
      <c r="C147" s="89"/>
      <c r="D147" s="89"/>
      <c r="E147" s="89"/>
      <c r="F147" s="90"/>
      <c r="G147" s="90"/>
      <c r="H147" s="90"/>
      <c r="I147" s="90"/>
      <c r="J147" s="90"/>
      <c r="K147" s="90"/>
      <c r="L147" s="89"/>
      <c r="M147" s="89"/>
    </row>
    <row r="148" spans="1:13" x14ac:dyDescent="0.25">
      <c r="A148" s="89"/>
      <c r="B148" s="89"/>
      <c r="C148" s="89"/>
      <c r="D148" s="89"/>
      <c r="E148" s="89"/>
      <c r="F148" s="90"/>
      <c r="G148" s="90"/>
      <c r="H148" s="90"/>
      <c r="I148" s="90"/>
      <c r="J148" s="90"/>
      <c r="K148" s="90"/>
      <c r="L148" s="89"/>
      <c r="M148" s="89"/>
    </row>
    <row r="149" spans="1:13" x14ac:dyDescent="0.25">
      <c r="A149" s="89"/>
      <c r="B149" s="89"/>
      <c r="C149" s="89"/>
      <c r="D149" s="89"/>
      <c r="E149" s="89"/>
      <c r="F149" s="90"/>
      <c r="G149" s="90"/>
      <c r="H149" s="90"/>
      <c r="I149" s="90"/>
      <c r="J149" s="90"/>
      <c r="K149" s="90"/>
      <c r="L149" s="89"/>
      <c r="M149" s="89"/>
    </row>
    <row r="150" spans="1:13" x14ac:dyDescent="0.25">
      <c r="A150" s="89"/>
      <c r="B150" s="89"/>
      <c r="C150" s="89"/>
      <c r="D150" s="89"/>
      <c r="E150" s="89"/>
      <c r="F150" s="90"/>
      <c r="G150" s="90"/>
      <c r="H150" s="90"/>
      <c r="I150" s="90"/>
      <c r="J150" s="90"/>
      <c r="K150" s="90"/>
      <c r="L150" s="89"/>
      <c r="M150" s="89"/>
    </row>
    <row r="151" spans="1:13" x14ac:dyDescent="0.25">
      <c r="A151" s="89"/>
      <c r="B151" s="89"/>
      <c r="C151" s="89"/>
      <c r="D151" s="89"/>
      <c r="E151" s="89"/>
      <c r="F151" s="90"/>
      <c r="G151" s="90"/>
      <c r="H151" s="90"/>
      <c r="I151" s="90"/>
      <c r="J151" s="90"/>
      <c r="K151" s="90"/>
      <c r="L151" s="89"/>
      <c r="M151" s="89"/>
    </row>
    <row r="152" spans="1:13" x14ac:dyDescent="0.25">
      <c r="A152" s="89"/>
      <c r="B152" s="89"/>
      <c r="C152" s="89"/>
      <c r="D152" s="89"/>
      <c r="E152" s="89"/>
      <c r="F152" s="90"/>
      <c r="G152" s="90"/>
      <c r="H152" s="90"/>
      <c r="I152" s="90"/>
      <c r="J152" s="90"/>
      <c r="K152" s="90"/>
      <c r="L152" s="89"/>
      <c r="M152" s="89"/>
    </row>
    <row r="153" spans="1:13" x14ac:dyDescent="0.25">
      <c r="A153" s="89"/>
      <c r="B153" s="89"/>
      <c r="C153" s="89"/>
      <c r="D153" s="89"/>
      <c r="E153" s="89"/>
      <c r="F153" s="90"/>
      <c r="G153" s="90"/>
      <c r="H153" s="90"/>
      <c r="I153" s="90"/>
      <c r="J153" s="90"/>
      <c r="K153" s="90"/>
      <c r="L153" s="89"/>
      <c r="M153" s="89"/>
    </row>
    <row r="154" spans="1:13" x14ac:dyDescent="0.25">
      <c r="A154" s="89"/>
      <c r="B154" s="89"/>
      <c r="C154" s="89"/>
      <c r="D154" s="89"/>
      <c r="E154" s="89"/>
      <c r="F154" s="90"/>
      <c r="G154" s="90"/>
      <c r="H154" s="90"/>
      <c r="I154" s="90"/>
      <c r="J154" s="90"/>
      <c r="K154" s="90"/>
      <c r="L154" s="89"/>
      <c r="M154" s="89"/>
    </row>
    <row r="155" spans="1:13" x14ac:dyDescent="0.25">
      <c r="A155" s="89"/>
      <c r="B155" s="89"/>
      <c r="C155" s="89"/>
      <c r="D155" s="89"/>
      <c r="E155" s="89"/>
      <c r="F155" s="90"/>
      <c r="G155" s="90"/>
      <c r="H155" s="90"/>
      <c r="I155" s="90"/>
      <c r="J155" s="90"/>
      <c r="K155" s="90"/>
      <c r="L155" s="89"/>
      <c r="M155" s="89"/>
    </row>
    <row r="156" spans="1:13" x14ac:dyDescent="0.25">
      <c r="A156" s="89"/>
      <c r="B156" s="89"/>
      <c r="C156" s="89"/>
      <c r="D156" s="89"/>
      <c r="E156" s="89"/>
      <c r="F156" s="90"/>
      <c r="G156" s="90"/>
      <c r="H156" s="90"/>
      <c r="I156" s="90"/>
      <c r="J156" s="90"/>
      <c r="K156" s="90"/>
      <c r="L156" s="89"/>
      <c r="M156" s="89"/>
    </row>
    <row r="157" spans="1:13" x14ac:dyDescent="0.25">
      <c r="A157" s="89"/>
      <c r="B157" s="89"/>
      <c r="C157" s="89"/>
      <c r="D157" s="89"/>
      <c r="E157" s="89"/>
      <c r="F157" s="90"/>
      <c r="G157" s="90"/>
      <c r="H157" s="90"/>
      <c r="I157" s="90"/>
      <c r="J157" s="90"/>
      <c r="K157" s="90"/>
      <c r="L157" s="89"/>
      <c r="M157" s="89"/>
    </row>
    <row r="158" spans="1:13" x14ac:dyDescent="0.25">
      <c r="A158" s="89"/>
      <c r="B158" s="89"/>
      <c r="C158" s="89"/>
      <c r="D158" s="89"/>
      <c r="E158" s="89"/>
      <c r="F158" s="90"/>
      <c r="G158" s="90"/>
      <c r="H158" s="90"/>
      <c r="I158" s="90"/>
      <c r="J158" s="90"/>
      <c r="K158" s="90"/>
      <c r="L158" s="89"/>
      <c r="M158" s="89"/>
    </row>
    <row r="159" spans="1:13" x14ac:dyDescent="0.25">
      <c r="A159" s="89"/>
      <c r="B159" s="89"/>
      <c r="C159" s="89"/>
      <c r="D159" s="89"/>
      <c r="E159" s="89"/>
      <c r="F159" s="90"/>
      <c r="G159" s="90"/>
      <c r="H159" s="90"/>
      <c r="I159" s="90"/>
      <c r="J159" s="90"/>
      <c r="K159" s="90"/>
      <c r="L159" s="89"/>
      <c r="M159" s="89"/>
    </row>
    <row r="160" spans="1:13" x14ac:dyDescent="0.25">
      <c r="A160" s="89"/>
      <c r="B160" s="89"/>
      <c r="C160" s="89"/>
      <c r="D160" s="89"/>
      <c r="E160" s="89"/>
      <c r="F160" s="90"/>
      <c r="G160" s="90"/>
      <c r="H160" s="90"/>
      <c r="I160" s="90"/>
      <c r="J160" s="90"/>
      <c r="K160" s="90"/>
      <c r="L160" s="89"/>
      <c r="M160" s="89"/>
    </row>
    <row r="161" spans="1:13" x14ac:dyDescent="0.25">
      <c r="A161" s="89"/>
      <c r="B161" s="89"/>
      <c r="C161" s="89"/>
      <c r="D161" s="89"/>
      <c r="E161" s="89"/>
      <c r="F161" s="90"/>
      <c r="G161" s="90"/>
      <c r="H161" s="90"/>
      <c r="I161" s="90"/>
      <c r="J161" s="90"/>
      <c r="K161" s="90"/>
      <c r="L161" s="89"/>
      <c r="M161" s="89"/>
    </row>
    <row r="162" spans="1:13" x14ac:dyDescent="0.25">
      <c r="A162" s="89"/>
      <c r="B162" s="89"/>
      <c r="C162" s="89"/>
      <c r="D162" s="89"/>
      <c r="E162" s="89"/>
      <c r="F162" s="90"/>
      <c r="G162" s="90"/>
      <c r="H162" s="90"/>
      <c r="I162" s="90"/>
      <c r="J162" s="90"/>
      <c r="K162" s="90"/>
      <c r="L162" s="89"/>
      <c r="M162" s="89"/>
    </row>
    <row r="163" spans="1:13" x14ac:dyDescent="0.25">
      <c r="A163" s="89"/>
      <c r="B163" s="89"/>
      <c r="C163" s="89"/>
      <c r="D163" s="89"/>
      <c r="E163" s="89"/>
      <c r="F163" s="90"/>
      <c r="G163" s="90"/>
      <c r="H163" s="90"/>
      <c r="I163" s="90"/>
      <c r="J163" s="90"/>
      <c r="K163" s="90"/>
      <c r="L163" s="89"/>
      <c r="M163" s="89"/>
    </row>
    <row r="164" spans="1:13" x14ac:dyDescent="0.25">
      <c r="A164" s="89"/>
      <c r="B164" s="89"/>
      <c r="C164" s="89"/>
      <c r="D164" s="89"/>
      <c r="E164" s="89"/>
      <c r="F164" s="90"/>
      <c r="G164" s="90"/>
      <c r="H164" s="90"/>
      <c r="I164" s="90"/>
      <c r="J164" s="90"/>
      <c r="K164" s="90"/>
      <c r="L164" s="89"/>
      <c r="M164" s="89"/>
    </row>
    <row r="165" spans="1:13" x14ac:dyDescent="0.25">
      <c r="A165" s="89"/>
      <c r="B165" s="89"/>
      <c r="C165" s="89"/>
      <c r="D165" s="89"/>
      <c r="E165" s="89"/>
      <c r="F165" s="90"/>
      <c r="G165" s="90"/>
      <c r="H165" s="90"/>
      <c r="I165" s="90"/>
      <c r="J165" s="90"/>
      <c r="K165" s="90"/>
      <c r="L165" s="89"/>
      <c r="M165" s="89"/>
    </row>
    <row r="166" spans="1:13" x14ac:dyDescent="0.25">
      <c r="A166" s="89"/>
      <c r="B166" s="89"/>
      <c r="C166" s="89"/>
      <c r="D166" s="89"/>
      <c r="E166" s="89"/>
      <c r="F166" s="90"/>
      <c r="G166" s="90"/>
      <c r="H166" s="90"/>
      <c r="I166" s="90"/>
      <c r="J166" s="90"/>
      <c r="K166" s="90"/>
      <c r="L166" s="89"/>
      <c r="M166" s="89"/>
    </row>
    <row r="167" spans="1:13" x14ac:dyDescent="0.25">
      <c r="A167" s="89"/>
      <c r="B167" s="89"/>
      <c r="C167" s="89"/>
      <c r="D167" s="89"/>
      <c r="E167" s="89"/>
      <c r="F167" s="90"/>
      <c r="G167" s="90"/>
      <c r="H167" s="90"/>
      <c r="I167" s="90"/>
      <c r="J167" s="90"/>
      <c r="K167" s="90"/>
      <c r="L167" s="89"/>
      <c r="M167" s="89"/>
    </row>
    <row r="168" spans="1:13" x14ac:dyDescent="0.25">
      <c r="A168" s="89"/>
      <c r="B168" s="89"/>
      <c r="C168" s="89"/>
      <c r="D168" s="89"/>
      <c r="E168" s="89"/>
      <c r="F168" s="90"/>
      <c r="G168" s="90"/>
      <c r="H168" s="90"/>
      <c r="I168" s="90"/>
      <c r="J168" s="90"/>
      <c r="K168" s="90"/>
      <c r="L168" s="89"/>
      <c r="M168" s="89"/>
    </row>
    <row r="169" spans="1:13" x14ac:dyDescent="0.25">
      <c r="A169" s="89"/>
      <c r="B169" s="89"/>
      <c r="C169" s="89"/>
      <c r="D169" s="89"/>
      <c r="E169" s="89"/>
      <c r="F169" s="90"/>
      <c r="G169" s="90"/>
      <c r="H169" s="90"/>
      <c r="I169" s="90"/>
      <c r="J169" s="90"/>
      <c r="K169" s="90"/>
      <c r="L169" s="89"/>
      <c r="M169" s="89"/>
    </row>
    <row r="170" spans="1:13" x14ac:dyDescent="0.25">
      <c r="A170" s="89"/>
      <c r="B170" s="89"/>
      <c r="C170" s="89"/>
      <c r="D170" s="89"/>
      <c r="E170" s="89"/>
      <c r="F170" s="90"/>
      <c r="G170" s="90"/>
      <c r="H170" s="90"/>
      <c r="I170" s="90"/>
      <c r="J170" s="90"/>
      <c r="K170" s="90"/>
      <c r="L170" s="89"/>
      <c r="M170" s="89"/>
    </row>
    <row r="171" spans="1:13" x14ac:dyDescent="0.25">
      <c r="A171" s="89"/>
      <c r="B171" s="89"/>
      <c r="C171" s="89"/>
      <c r="D171" s="89"/>
      <c r="E171" s="89"/>
      <c r="F171" s="90"/>
      <c r="G171" s="90"/>
      <c r="H171" s="90"/>
      <c r="I171" s="90"/>
      <c r="J171" s="90"/>
      <c r="K171" s="90"/>
      <c r="L171" s="89"/>
      <c r="M171" s="89"/>
    </row>
    <row r="172" spans="1:13" x14ac:dyDescent="0.25">
      <c r="A172" s="89"/>
      <c r="B172" s="89"/>
      <c r="C172" s="89"/>
      <c r="D172" s="89"/>
      <c r="E172" s="89"/>
      <c r="F172" s="90"/>
      <c r="G172" s="90"/>
      <c r="H172" s="90"/>
      <c r="I172" s="90"/>
      <c r="J172" s="90"/>
      <c r="K172" s="90"/>
      <c r="L172" s="89"/>
      <c r="M172" s="89"/>
    </row>
    <row r="173" spans="1:13" x14ac:dyDescent="0.25">
      <c r="A173" s="89"/>
      <c r="B173" s="89"/>
      <c r="C173" s="89"/>
      <c r="D173" s="89"/>
      <c r="E173" s="89"/>
      <c r="F173" s="90"/>
      <c r="G173" s="90"/>
      <c r="H173" s="90"/>
      <c r="I173" s="90"/>
      <c r="J173" s="90"/>
      <c r="K173" s="90"/>
      <c r="L173" s="89"/>
      <c r="M173" s="89"/>
    </row>
    <row r="174" spans="1:13" x14ac:dyDescent="0.25">
      <c r="A174" s="89"/>
      <c r="B174" s="89"/>
      <c r="C174" s="89"/>
      <c r="D174" s="89"/>
      <c r="E174" s="89"/>
      <c r="F174" s="90"/>
      <c r="G174" s="90"/>
      <c r="H174" s="90"/>
      <c r="I174" s="90"/>
      <c r="J174" s="90"/>
      <c r="K174" s="90"/>
      <c r="L174" s="89"/>
      <c r="M174" s="89"/>
    </row>
    <row r="175" spans="1:13" x14ac:dyDescent="0.25">
      <c r="A175" s="89"/>
      <c r="B175" s="89"/>
      <c r="C175" s="89"/>
      <c r="D175" s="89"/>
      <c r="E175" s="89"/>
      <c r="F175" s="90"/>
      <c r="G175" s="90"/>
      <c r="H175" s="90"/>
      <c r="I175" s="90"/>
      <c r="J175" s="90"/>
      <c r="K175" s="90"/>
      <c r="L175" s="89"/>
      <c r="M175" s="89"/>
    </row>
    <row r="176" spans="1:13" x14ac:dyDescent="0.25">
      <c r="A176" s="89"/>
      <c r="B176" s="89"/>
      <c r="C176" s="89"/>
      <c r="D176" s="89"/>
      <c r="E176" s="89"/>
      <c r="F176" s="90"/>
      <c r="G176" s="90"/>
      <c r="H176" s="90"/>
      <c r="I176" s="90"/>
      <c r="J176" s="90"/>
      <c r="K176" s="90"/>
      <c r="L176" s="89"/>
      <c r="M176" s="89"/>
    </row>
    <row r="177" spans="1:13" x14ac:dyDescent="0.25">
      <c r="A177" s="89"/>
      <c r="B177" s="89"/>
      <c r="C177" s="89"/>
      <c r="D177" s="89"/>
      <c r="E177" s="89"/>
      <c r="F177" s="90"/>
      <c r="G177" s="90"/>
      <c r="H177" s="90"/>
      <c r="I177" s="90"/>
      <c r="J177" s="90"/>
      <c r="K177" s="90"/>
      <c r="L177" s="89"/>
      <c r="M177" s="89"/>
    </row>
    <row r="178" spans="1:13" x14ac:dyDescent="0.25">
      <c r="A178" s="89"/>
      <c r="B178" s="89"/>
      <c r="C178" s="89"/>
      <c r="D178" s="89"/>
      <c r="E178" s="89"/>
      <c r="F178" s="90"/>
      <c r="G178" s="90"/>
      <c r="H178" s="90"/>
      <c r="I178" s="90"/>
      <c r="J178" s="90"/>
      <c r="K178" s="90"/>
      <c r="L178" s="89"/>
      <c r="M178" s="89"/>
    </row>
    <row r="179" spans="1:13" x14ac:dyDescent="0.25">
      <c r="A179" s="89"/>
      <c r="B179" s="89"/>
      <c r="C179" s="89"/>
      <c r="D179" s="89"/>
      <c r="E179" s="89"/>
      <c r="F179" s="90"/>
      <c r="G179" s="90"/>
      <c r="H179" s="90"/>
      <c r="I179" s="90"/>
      <c r="J179" s="90"/>
      <c r="K179" s="90"/>
      <c r="L179" s="89"/>
      <c r="M179" s="89"/>
    </row>
    <row r="180" spans="1:13" x14ac:dyDescent="0.25">
      <c r="A180" s="89"/>
      <c r="B180" s="89"/>
      <c r="C180" s="89"/>
      <c r="D180" s="89"/>
      <c r="E180" s="89"/>
      <c r="F180" s="90"/>
      <c r="G180" s="90"/>
      <c r="H180" s="90"/>
      <c r="I180" s="90"/>
      <c r="J180" s="90"/>
      <c r="K180" s="90"/>
      <c r="L180" s="89"/>
      <c r="M180" s="89"/>
    </row>
    <row r="181" spans="1:13" x14ac:dyDescent="0.25">
      <c r="A181" s="89"/>
      <c r="B181" s="89"/>
      <c r="C181" s="89"/>
      <c r="D181" s="89"/>
      <c r="E181" s="89"/>
      <c r="F181" s="90"/>
      <c r="G181" s="90"/>
      <c r="H181" s="90"/>
      <c r="I181" s="90"/>
      <c r="J181" s="90"/>
      <c r="K181" s="90"/>
      <c r="L181" s="89"/>
      <c r="M181" s="89"/>
    </row>
    <row r="182" spans="1:13" x14ac:dyDescent="0.25">
      <c r="A182" s="89"/>
      <c r="B182" s="89"/>
      <c r="C182" s="89"/>
      <c r="D182" s="89"/>
      <c r="E182" s="89"/>
      <c r="F182" s="90"/>
      <c r="G182" s="90"/>
      <c r="H182" s="90"/>
      <c r="I182" s="90"/>
      <c r="J182" s="90"/>
      <c r="K182" s="90"/>
      <c r="L182" s="89"/>
      <c r="M182" s="89"/>
    </row>
    <row r="183" spans="1:13" x14ac:dyDescent="0.25">
      <c r="A183" s="89"/>
      <c r="B183" s="89"/>
      <c r="C183" s="89"/>
      <c r="D183" s="89"/>
      <c r="E183" s="89"/>
      <c r="F183" s="90"/>
      <c r="G183" s="90"/>
      <c r="H183" s="90"/>
      <c r="I183" s="90"/>
      <c r="J183" s="90"/>
      <c r="K183" s="90"/>
      <c r="L183" s="89"/>
      <c r="M183" s="89"/>
    </row>
    <row r="184" spans="1:13" x14ac:dyDescent="0.25">
      <c r="A184" s="89"/>
      <c r="B184" s="89"/>
      <c r="C184" s="89"/>
      <c r="D184" s="89"/>
      <c r="E184" s="89"/>
      <c r="F184" s="90"/>
      <c r="G184" s="90"/>
      <c r="H184" s="90"/>
      <c r="I184" s="90"/>
      <c r="J184" s="90"/>
      <c r="K184" s="90"/>
      <c r="L184" s="89"/>
      <c r="M184" s="89"/>
    </row>
    <row r="185" spans="1:13" x14ac:dyDescent="0.25">
      <c r="A185" s="89"/>
      <c r="B185" s="89"/>
      <c r="C185" s="89"/>
      <c r="D185" s="89"/>
      <c r="E185" s="89"/>
      <c r="F185" s="90"/>
      <c r="G185" s="90"/>
      <c r="H185" s="90"/>
      <c r="I185" s="90"/>
      <c r="J185" s="90"/>
      <c r="K185" s="90"/>
      <c r="L185" s="89"/>
      <c r="M185" s="89"/>
    </row>
    <row r="186" spans="1:13" x14ac:dyDescent="0.25">
      <c r="A186" s="89"/>
      <c r="B186" s="89"/>
      <c r="C186" s="89"/>
      <c r="D186" s="89"/>
      <c r="E186" s="89"/>
      <c r="F186" s="90"/>
      <c r="G186" s="90"/>
      <c r="H186" s="90"/>
      <c r="I186" s="90"/>
      <c r="J186" s="90"/>
      <c r="K186" s="90"/>
      <c r="L186" s="89"/>
      <c r="M186" s="89"/>
    </row>
    <row r="187" spans="1:13" x14ac:dyDescent="0.25">
      <c r="A187" s="89"/>
      <c r="B187" s="89"/>
      <c r="C187" s="89"/>
      <c r="D187" s="89"/>
      <c r="E187" s="89"/>
      <c r="F187" s="90"/>
      <c r="G187" s="90"/>
      <c r="H187" s="90"/>
      <c r="I187" s="90"/>
      <c r="J187" s="90"/>
      <c r="K187" s="90"/>
      <c r="L187" s="89"/>
      <c r="M187" s="89"/>
    </row>
    <row r="188" spans="1:13" x14ac:dyDescent="0.25">
      <c r="A188" s="89"/>
      <c r="B188" s="89"/>
      <c r="C188" s="89"/>
      <c r="D188" s="89"/>
      <c r="E188" s="89"/>
      <c r="F188" s="90"/>
      <c r="G188" s="90"/>
      <c r="H188" s="90"/>
      <c r="I188" s="90"/>
      <c r="J188" s="90"/>
      <c r="K188" s="90"/>
      <c r="L188" s="89"/>
      <c r="M188" s="89"/>
    </row>
    <row r="189" spans="1:13" x14ac:dyDescent="0.25">
      <c r="A189" s="89"/>
      <c r="B189" s="89"/>
      <c r="C189" s="89"/>
      <c r="D189" s="89"/>
      <c r="E189" s="89"/>
      <c r="F189" s="90"/>
      <c r="G189" s="90"/>
      <c r="H189" s="90"/>
      <c r="I189" s="90"/>
      <c r="J189" s="90"/>
      <c r="K189" s="90"/>
      <c r="L189" s="89"/>
      <c r="M189" s="89"/>
    </row>
    <row r="190" spans="1:13" x14ac:dyDescent="0.25">
      <c r="A190" s="89"/>
      <c r="B190" s="89"/>
      <c r="C190" s="89"/>
      <c r="D190" s="89"/>
      <c r="E190" s="89"/>
      <c r="F190" s="90"/>
      <c r="G190" s="90"/>
      <c r="H190" s="90"/>
      <c r="I190" s="90"/>
      <c r="J190" s="90"/>
      <c r="K190" s="90"/>
      <c r="L190" s="89"/>
      <c r="M190" s="89"/>
    </row>
    <row r="191" spans="1:13" x14ac:dyDescent="0.25">
      <c r="A191" s="89"/>
      <c r="B191" s="89"/>
      <c r="C191" s="89"/>
      <c r="D191" s="89"/>
      <c r="E191" s="89"/>
      <c r="F191" s="90"/>
      <c r="G191" s="90"/>
      <c r="H191" s="90"/>
      <c r="I191" s="90"/>
      <c r="J191" s="90"/>
      <c r="K191" s="90"/>
      <c r="L191" s="89"/>
      <c r="M191" s="89"/>
    </row>
    <row r="192" spans="1:13" x14ac:dyDescent="0.25">
      <c r="A192" s="89"/>
      <c r="B192" s="89"/>
      <c r="C192" s="89"/>
      <c r="D192" s="89"/>
      <c r="E192" s="89"/>
      <c r="F192" s="90"/>
      <c r="G192" s="90"/>
      <c r="H192" s="90"/>
      <c r="I192" s="90"/>
      <c r="J192" s="90"/>
      <c r="K192" s="90"/>
      <c r="L192" s="89"/>
      <c r="M192" s="89"/>
    </row>
    <row r="193" spans="1:13" x14ac:dyDescent="0.25">
      <c r="A193" s="89"/>
      <c r="B193" s="89"/>
      <c r="C193" s="89"/>
      <c r="D193" s="89"/>
      <c r="E193" s="89"/>
      <c r="F193" s="90"/>
      <c r="G193" s="90"/>
      <c r="H193" s="90"/>
      <c r="I193" s="90"/>
      <c r="J193" s="90"/>
      <c r="K193" s="90"/>
      <c r="L193" s="89"/>
      <c r="M193" s="89"/>
    </row>
    <row r="194" spans="1:13" x14ac:dyDescent="0.25">
      <c r="A194" s="89"/>
      <c r="B194" s="89"/>
      <c r="C194" s="89"/>
      <c r="D194" s="89"/>
      <c r="E194" s="89"/>
      <c r="F194" s="90"/>
      <c r="G194" s="90"/>
      <c r="H194" s="90"/>
      <c r="I194" s="90"/>
      <c r="J194" s="90"/>
      <c r="K194" s="90"/>
      <c r="L194" s="89"/>
      <c r="M194" s="89"/>
    </row>
    <row r="195" spans="1:13" x14ac:dyDescent="0.25">
      <c r="A195" s="89"/>
      <c r="B195" s="89"/>
      <c r="C195" s="89"/>
      <c r="D195" s="89"/>
      <c r="E195" s="89"/>
      <c r="F195" s="90"/>
      <c r="G195" s="90"/>
      <c r="H195" s="90"/>
      <c r="I195" s="90"/>
      <c r="J195" s="90"/>
      <c r="K195" s="90"/>
      <c r="L195" s="89"/>
      <c r="M195" s="89"/>
    </row>
    <row r="196" spans="1:13" x14ac:dyDescent="0.25">
      <c r="A196" s="89"/>
      <c r="B196" s="89"/>
      <c r="C196" s="89"/>
      <c r="D196" s="89"/>
      <c r="E196" s="89"/>
      <c r="F196" s="90"/>
      <c r="G196" s="90"/>
      <c r="H196" s="90"/>
      <c r="I196" s="90"/>
      <c r="J196" s="90"/>
      <c r="K196" s="90"/>
      <c r="L196" s="89"/>
      <c r="M196" s="89"/>
    </row>
    <row r="197" spans="1:13" x14ac:dyDescent="0.25">
      <c r="A197" s="89"/>
      <c r="B197" s="89"/>
      <c r="C197" s="89"/>
      <c r="D197" s="89"/>
      <c r="E197" s="89"/>
      <c r="F197" s="90"/>
      <c r="G197" s="90"/>
      <c r="H197" s="90"/>
      <c r="I197" s="90"/>
      <c r="J197" s="90"/>
      <c r="K197" s="90"/>
      <c r="L197" s="89"/>
      <c r="M197" s="89"/>
    </row>
    <row r="198" spans="1:13" x14ac:dyDescent="0.25">
      <c r="A198" s="89"/>
      <c r="B198" s="89"/>
      <c r="C198" s="89"/>
      <c r="D198" s="89"/>
      <c r="E198" s="89"/>
      <c r="F198" s="90"/>
      <c r="G198" s="90"/>
      <c r="H198" s="90"/>
      <c r="I198" s="90"/>
      <c r="J198" s="90"/>
      <c r="K198" s="90"/>
      <c r="L198" s="89"/>
      <c r="M198" s="89"/>
    </row>
    <row r="199" spans="1:13" x14ac:dyDescent="0.25">
      <c r="A199" s="89"/>
      <c r="B199" s="89"/>
      <c r="C199" s="89"/>
      <c r="D199" s="89"/>
      <c r="E199" s="89"/>
      <c r="F199" s="90"/>
      <c r="G199" s="90"/>
      <c r="H199" s="90"/>
      <c r="I199" s="90"/>
      <c r="J199" s="90"/>
      <c r="K199" s="90"/>
      <c r="L199" s="89"/>
      <c r="M199" s="89"/>
    </row>
    <row r="200" spans="1:13" x14ac:dyDescent="0.25">
      <c r="A200" s="89"/>
      <c r="B200" s="89"/>
      <c r="C200" s="89"/>
      <c r="D200" s="89"/>
      <c r="E200" s="89"/>
      <c r="F200" s="90"/>
      <c r="G200" s="90"/>
      <c r="H200" s="90"/>
      <c r="I200" s="90"/>
      <c r="J200" s="90"/>
      <c r="K200" s="90"/>
      <c r="L200" s="89"/>
      <c r="M200" s="89"/>
    </row>
    <row r="201" spans="1:13" x14ac:dyDescent="0.25">
      <c r="A201" s="89"/>
      <c r="B201" s="89"/>
      <c r="C201" s="89"/>
      <c r="D201" s="89"/>
      <c r="E201" s="89"/>
      <c r="F201" s="90"/>
      <c r="G201" s="90"/>
      <c r="H201" s="90"/>
      <c r="I201" s="90"/>
      <c r="J201" s="90"/>
      <c r="K201" s="90"/>
      <c r="L201" s="89"/>
      <c r="M201" s="89"/>
    </row>
    <row r="202" spans="1:13" x14ac:dyDescent="0.25">
      <c r="A202" s="89"/>
      <c r="B202" s="89"/>
      <c r="C202" s="89"/>
      <c r="D202" s="89"/>
      <c r="E202" s="89"/>
      <c r="F202" s="90"/>
      <c r="G202" s="90"/>
      <c r="H202" s="90"/>
      <c r="I202" s="90"/>
      <c r="J202" s="90"/>
      <c r="K202" s="90"/>
      <c r="L202" s="89"/>
      <c r="M202" s="89"/>
    </row>
    <row r="203" spans="1:13" x14ac:dyDescent="0.25">
      <c r="A203" s="89"/>
      <c r="B203" s="89"/>
      <c r="C203" s="89"/>
      <c r="D203" s="89"/>
      <c r="E203" s="89"/>
      <c r="F203" s="90"/>
      <c r="G203" s="90"/>
      <c r="H203" s="90"/>
      <c r="I203" s="90"/>
      <c r="J203" s="90"/>
      <c r="K203" s="90"/>
      <c r="L203" s="89"/>
      <c r="M203" s="89"/>
    </row>
    <row r="204" spans="1:13" x14ac:dyDescent="0.25">
      <c r="A204" s="89"/>
      <c r="B204" s="89"/>
      <c r="C204" s="89"/>
      <c r="D204" s="89"/>
      <c r="E204" s="89"/>
      <c r="F204" s="90"/>
      <c r="G204" s="90"/>
      <c r="H204" s="90"/>
      <c r="I204" s="90"/>
      <c r="J204" s="90"/>
      <c r="K204" s="90"/>
      <c r="L204" s="89"/>
      <c r="M204" s="89"/>
    </row>
    <row r="205" spans="1:13" x14ac:dyDescent="0.25">
      <c r="A205" s="89"/>
      <c r="B205" s="89"/>
      <c r="C205" s="89"/>
      <c r="D205" s="89"/>
      <c r="E205" s="89"/>
      <c r="F205" s="90"/>
      <c r="G205" s="90"/>
      <c r="H205" s="90"/>
      <c r="I205" s="90"/>
      <c r="J205" s="90"/>
      <c r="K205" s="90"/>
      <c r="L205" s="89"/>
      <c r="M205" s="89"/>
    </row>
    <row r="206" spans="1:13" x14ac:dyDescent="0.25">
      <c r="A206" s="89"/>
      <c r="B206" s="89"/>
      <c r="C206" s="89"/>
      <c r="D206" s="89"/>
      <c r="E206" s="89"/>
      <c r="F206" s="90"/>
      <c r="G206" s="90"/>
      <c r="H206" s="90"/>
      <c r="I206" s="90"/>
      <c r="J206" s="90"/>
      <c r="K206" s="90"/>
      <c r="L206" s="89"/>
      <c r="M206" s="89"/>
    </row>
    <row r="207" spans="1:13" x14ac:dyDescent="0.25">
      <c r="A207" s="89"/>
      <c r="B207" s="89"/>
      <c r="C207" s="89"/>
      <c r="D207" s="89"/>
      <c r="E207" s="89"/>
      <c r="F207" s="90"/>
      <c r="G207" s="90"/>
      <c r="H207" s="90"/>
      <c r="I207" s="90"/>
      <c r="J207" s="90"/>
      <c r="K207" s="90"/>
      <c r="L207" s="89"/>
      <c r="M207" s="89"/>
    </row>
    <row r="208" spans="1:13" x14ac:dyDescent="0.25">
      <c r="A208" s="89"/>
      <c r="B208" s="89"/>
      <c r="C208" s="89"/>
      <c r="D208" s="89"/>
      <c r="E208" s="89"/>
      <c r="F208" s="90"/>
      <c r="G208" s="90"/>
      <c r="H208" s="90"/>
      <c r="I208" s="90"/>
      <c r="J208" s="90"/>
      <c r="K208" s="90"/>
      <c r="L208" s="89"/>
      <c r="M208" s="89"/>
    </row>
    <row r="209" spans="1:13" x14ac:dyDescent="0.25">
      <c r="A209" s="89"/>
      <c r="B209" s="89"/>
      <c r="C209" s="89"/>
      <c r="D209" s="89"/>
      <c r="E209" s="89"/>
      <c r="F209" s="90"/>
      <c r="G209" s="90"/>
      <c r="H209" s="90"/>
      <c r="I209" s="90"/>
      <c r="J209" s="90"/>
      <c r="K209" s="90"/>
      <c r="L209" s="89"/>
      <c r="M209" s="89"/>
    </row>
    <row r="210" spans="1:13" x14ac:dyDescent="0.25">
      <c r="A210" s="89"/>
      <c r="B210" s="89"/>
      <c r="C210" s="89"/>
      <c r="D210" s="89"/>
      <c r="E210" s="89"/>
      <c r="F210" s="90"/>
      <c r="G210" s="90"/>
      <c r="H210" s="90"/>
      <c r="I210" s="90"/>
      <c r="J210" s="90"/>
      <c r="K210" s="90"/>
      <c r="L210" s="89"/>
      <c r="M210" s="89"/>
    </row>
    <row r="211" spans="1:13" x14ac:dyDescent="0.25">
      <c r="A211" s="89"/>
      <c r="B211" s="89"/>
      <c r="C211" s="89"/>
      <c r="D211" s="89"/>
      <c r="E211" s="89"/>
      <c r="F211" s="90"/>
      <c r="G211" s="90"/>
      <c r="H211" s="90"/>
      <c r="I211" s="90"/>
      <c r="J211" s="90"/>
      <c r="K211" s="90"/>
      <c r="L211" s="89"/>
      <c r="M211" s="89"/>
    </row>
    <row r="212" spans="1:13" x14ac:dyDescent="0.25">
      <c r="A212" s="89"/>
      <c r="B212" s="89"/>
      <c r="C212" s="89"/>
      <c r="D212" s="89"/>
      <c r="E212" s="89"/>
      <c r="F212" s="90"/>
      <c r="G212" s="90"/>
      <c r="H212" s="90"/>
      <c r="I212" s="90"/>
      <c r="J212" s="90"/>
      <c r="K212" s="90"/>
      <c r="L212" s="89"/>
      <c r="M212" s="89"/>
    </row>
    <row r="213" spans="1:13" x14ac:dyDescent="0.25">
      <c r="A213" s="89"/>
      <c r="B213" s="89"/>
      <c r="C213" s="89"/>
      <c r="D213" s="89"/>
      <c r="E213" s="89"/>
      <c r="F213" s="90"/>
      <c r="G213" s="90"/>
      <c r="H213" s="90"/>
      <c r="I213" s="90"/>
      <c r="J213" s="90"/>
      <c r="K213" s="90"/>
      <c r="L213" s="89"/>
      <c r="M213" s="89"/>
    </row>
    <row r="214" spans="1:13" x14ac:dyDescent="0.25">
      <c r="A214" s="89"/>
      <c r="B214" s="89"/>
      <c r="C214" s="89"/>
      <c r="D214" s="89"/>
      <c r="E214" s="89"/>
      <c r="F214" s="90"/>
      <c r="G214" s="90"/>
      <c r="H214" s="90"/>
      <c r="I214" s="90"/>
      <c r="J214" s="90"/>
      <c r="K214" s="90"/>
      <c r="L214" s="89"/>
      <c r="M214" s="89"/>
    </row>
    <row r="215" spans="1:13" x14ac:dyDescent="0.25">
      <c r="A215" s="89"/>
      <c r="B215" s="89"/>
      <c r="C215" s="89"/>
      <c r="D215" s="89"/>
      <c r="E215" s="89"/>
      <c r="F215" s="90"/>
      <c r="G215" s="90"/>
      <c r="H215" s="90"/>
      <c r="I215" s="90"/>
      <c r="J215" s="90"/>
      <c r="K215" s="90"/>
      <c r="L215" s="89"/>
      <c r="M215" s="89"/>
    </row>
    <row r="216" spans="1:13" x14ac:dyDescent="0.25">
      <c r="A216" s="89"/>
      <c r="B216" s="89"/>
      <c r="C216" s="89"/>
      <c r="D216" s="89"/>
      <c r="E216" s="89"/>
      <c r="F216" s="90"/>
      <c r="G216" s="90"/>
      <c r="H216" s="90"/>
      <c r="I216" s="90"/>
      <c r="J216" s="90"/>
      <c r="K216" s="90"/>
      <c r="L216" s="89"/>
      <c r="M216" s="89"/>
    </row>
    <row r="217" spans="1:13" x14ac:dyDescent="0.25">
      <c r="A217" s="89"/>
      <c r="B217" s="89"/>
      <c r="C217" s="89"/>
      <c r="D217" s="89"/>
      <c r="E217" s="89"/>
      <c r="F217" s="90"/>
      <c r="G217" s="90"/>
      <c r="H217" s="90"/>
      <c r="I217" s="90"/>
      <c r="J217" s="90"/>
      <c r="K217" s="90"/>
      <c r="L217" s="89"/>
      <c r="M217" s="89"/>
    </row>
    <row r="218" spans="1:13" x14ac:dyDescent="0.25">
      <c r="A218" s="89"/>
      <c r="B218" s="89"/>
      <c r="C218" s="89"/>
      <c r="D218" s="89"/>
      <c r="E218" s="89"/>
      <c r="F218" s="90"/>
      <c r="G218" s="90"/>
      <c r="H218" s="90"/>
      <c r="I218" s="90"/>
      <c r="J218" s="90"/>
      <c r="K218" s="90"/>
      <c r="L218" s="89"/>
      <c r="M218" s="89"/>
    </row>
    <row r="219" spans="1:13" x14ac:dyDescent="0.25">
      <c r="A219" s="89"/>
      <c r="B219" s="89"/>
      <c r="C219" s="89"/>
      <c r="D219" s="89"/>
      <c r="E219" s="89"/>
      <c r="F219" s="90"/>
      <c r="G219" s="90"/>
      <c r="H219" s="90"/>
      <c r="I219" s="90"/>
      <c r="J219" s="90"/>
      <c r="K219" s="90"/>
      <c r="L219" s="89"/>
      <c r="M219" s="89"/>
    </row>
    <row r="220" spans="1:13" x14ac:dyDescent="0.25">
      <c r="A220" s="89"/>
      <c r="B220" s="89"/>
      <c r="C220" s="89"/>
      <c r="D220" s="89"/>
      <c r="E220" s="89"/>
      <c r="F220" s="90"/>
      <c r="G220" s="90"/>
      <c r="H220" s="90"/>
      <c r="I220" s="90"/>
      <c r="J220" s="90"/>
      <c r="K220" s="90"/>
      <c r="L220" s="89"/>
      <c r="M220" s="89"/>
    </row>
    <row r="221" spans="1:13" x14ac:dyDescent="0.25">
      <c r="A221" s="89"/>
      <c r="B221" s="89"/>
      <c r="C221" s="89"/>
      <c r="D221" s="89"/>
      <c r="E221" s="89"/>
      <c r="F221" s="90"/>
      <c r="G221" s="90"/>
      <c r="H221" s="90"/>
      <c r="I221" s="90"/>
      <c r="J221" s="90"/>
      <c r="K221" s="90"/>
      <c r="L221" s="89"/>
      <c r="M221" s="89"/>
    </row>
    <row r="222" spans="1:13" x14ac:dyDescent="0.25">
      <c r="A222" s="89"/>
      <c r="B222" s="89"/>
      <c r="C222" s="89"/>
      <c r="D222" s="89"/>
      <c r="E222" s="89"/>
      <c r="F222" s="90"/>
      <c r="G222" s="90"/>
      <c r="H222" s="90"/>
      <c r="I222" s="90"/>
      <c r="J222" s="90"/>
      <c r="K222" s="90"/>
      <c r="L222" s="89"/>
      <c r="M222" s="89"/>
    </row>
    <row r="223" spans="1:13" x14ac:dyDescent="0.25">
      <c r="A223" s="89"/>
      <c r="B223" s="89"/>
      <c r="C223" s="89"/>
      <c r="D223" s="89"/>
      <c r="E223" s="89"/>
      <c r="F223" s="90"/>
      <c r="G223" s="90"/>
      <c r="H223" s="90"/>
      <c r="I223" s="90"/>
      <c r="J223" s="90"/>
      <c r="K223" s="90"/>
      <c r="L223" s="89"/>
      <c r="M223" s="89"/>
    </row>
    <row r="224" spans="1:13" x14ac:dyDescent="0.25">
      <c r="A224" s="89"/>
      <c r="B224" s="89"/>
      <c r="C224" s="89"/>
      <c r="D224" s="89"/>
      <c r="E224" s="89"/>
      <c r="F224" s="90"/>
      <c r="G224" s="90"/>
      <c r="H224" s="90"/>
      <c r="I224" s="90"/>
      <c r="J224" s="90"/>
      <c r="K224" s="90"/>
      <c r="L224" s="89"/>
      <c r="M224" s="89"/>
    </row>
    <row r="225" spans="1:13" x14ac:dyDescent="0.25">
      <c r="A225" s="89"/>
      <c r="B225" s="89"/>
      <c r="C225" s="89"/>
      <c r="D225" s="89"/>
      <c r="E225" s="89"/>
      <c r="F225" s="90"/>
      <c r="G225" s="90"/>
      <c r="H225" s="90"/>
      <c r="I225" s="90"/>
      <c r="J225" s="90"/>
      <c r="K225" s="90"/>
      <c r="L225" s="89"/>
      <c r="M225" s="89"/>
    </row>
    <row r="226" spans="1:13" x14ac:dyDescent="0.25">
      <c r="A226" s="89"/>
      <c r="B226" s="89"/>
      <c r="C226" s="89"/>
      <c r="D226" s="89"/>
      <c r="E226" s="89"/>
      <c r="F226" s="90"/>
      <c r="G226" s="90"/>
      <c r="H226" s="90"/>
      <c r="I226" s="90"/>
      <c r="J226" s="90"/>
      <c r="K226" s="90"/>
      <c r="L226" s="89"/>
      <c r="M226" s="89"/>
    </row>
    <row r="227" spans="1:13" x14ac:dyDescent="0.25">
      <c r="A227" s="89"/>
      <c r="B227" s="89"/>
      <c r="C227" s="89"/>
      <c r="D227" s="89"/>
      <c r="E227" s="89"/>
      <c r="F227" s="90"/>
      <c r="G227" s="90"/>
      <c r="H227" s="90"/>
      <c r="I227" s="90"/>
      <c r="J227" s="90"/>
      <c r="K227" s="90"/>
      <c r="L227" s="89"/>
      <c r="M227" s="89"/>
    </row>
    <row r="228" spans="1:13" x14ac:dyDescent="0.25">
      <c r="A228" s="89"/>
      <c r="B228" s="89"/>
      <c r="C228" s="89"/>
      <c r="D228" s="89"/>
      <c r="E228" s="89"/>
      <c r="F228" s="90"/>
      <c r="G228" s="90"/>
      <c r="H228" s="90"/>
      <c r="I228" s="90"/>
      <c r="J228" s="90"/>
      <c r="K228" s="90"/>
      <c r="L228" s="89"/>
      <c r="M228" s="89"/>
    </row>
    <row r="229" spans="1:13" x14ac:dyDescent="0.25">
      <c r="A229" s="89"/>
      <c r="B229" s="89"/>
      <c r="C229" s="89"/>
      <c r="D229" s="89"/>
      <c r="E229" s="89"/>
      <c r="F229" s="90"/>
      <c r="G229" s="90"/>
      <c r="H229" s="90"/>
      <c r="I229" s="90"/>
      <c r="J229" s="90"/>
      <c r="K229" s="90"/>
      <c r="L229" s="89"/>
      <c r="M229" s="89"/>
    </row>
    <row r="230" spans="1:13" x14ac:dyDescent="0.25">
      <c r="A230" s="89"/>
      <c r="B230" s="89"/>
      <c r="C230" s="89"/>
      <c r="D230" s="89"/>
      <c r="E230" s="89"/>
      <c r="F230" s="90"/>
      <c r="G230" s="90"/>
      <c r="H230" s="90"/>
      <c r="I230" s="90"/>
      <c r="J230" s="90"/>
      <c r="K230" s="90"/>
      <c r="L230" s="89"/>
      <c r="M230" s="89"/>
    </row>
    <row r="231" spans="1:13" x14ac:dyDescent="0.25">
      <c r="A231" s="89"/>
      <c r="B231" s="89"/>
      <c r="C231" s="89"/>
      <c r="D231" s="89"/>
      <c r="E231" s="89"/>
      <c r="F231" s="90"/>
      <c r="G231" s="90"/>
      <c r="H231" s="90"/>
      <c r="I231" s="90"/>
      <c r="J231" s="90"/>
      <c r="K231" s="90"/>
      <c r="L231" s="89"/>
      <c r="M231" s="89"/>
    </row>
    <row r="232" spans="1:13" x14ac:dyDescent="0.25">
      <c r="A232" s="89"/>
      <c r="B232" s="89"/>
      <c r="C232" s="89"/>
      <c r="D232" s="89"/>
      <c r="E232" s="89"/>
      <c r="F232" s="90"/>
      <c r="G232" s="90"/>
      <c r="H232" s="90"/>
      <c r="I232" s="90"/>
      <c r="J232" s="90"/>
      <c r="K232" s="90"/>
      <c r="L232" s="89"/>
      <c r="M232" s="89"/>
    </row>
    <row r="233" spans="1:13" x14ac:dyDescent="0.25">
      <c r="A233" s="89"/>
      <c r="B233" s="89"/>
      <c r="C233" s="89"/>
      <c r="D233" s="89"/>
      <c r="E233" s="89"/>
      <c r="F233" s="90"/>
      <c r="G233" s="90"/>
      <c r="H233" s="90"/>
      <c r="I233" s="90"/>
      <c r="J233" s="90"/>
      <c r="K233" s="90"/>
      <c r="L233" s="89"/>
      <c r="M233" s="89"/>
    </row>
    <row r="234" spans="1:13" x14ac:dyDescent="0.25">
      <c r="A234" s="89"/>
      <c r="B234" s="89"/>
      <c r="C234" s="89"/>
      <c r="D234" s="89"/>
      <c r="E234" s="89"/>
      <c r="F234" s="90"/>
      <c r="G234" s="90"/>
      <c r="H234" s="90"/>
      <c r="I234" s="90"/>
      <c r="J234" s="90"/>
      <c r="K234" s="90"/>
      <c r="L234" s="89"/>
      <c r="M234" s="89"/>
    </row>
    <row r="235" spans="1:13" x14ac:dyDescent="0.25">
      <c r="A235" s="89"/>
      <c r="B235" s="89"/>
      <c r="C235" s="89"/>
      <c r="D235" s="89"/>
      <c r="E235" s="89"/>
      <c r="F235" s="90"/>
      <c r="G235" s="90"/>
      <c r="H235" s="90"/>
      <c r="I235" s="90"/>
      <c r="J235" s="90"/>
      <c r="K235" s="90"/>
      <c r="L235" s="89"/>
      <c r="M235" s="89"/>
    </row>
    <row r="236" spans="1:13" x14ac:dyDescent="0.25">
      <c r="A236" s="89"/>
      <c r="B236" s="89"/>
      <c r="C236" s="89"/>
      <c r="D236" s="89"/>
      <c r="E236" s="89"/>
      <c r="F236" s="90"/>
      <c r="G236" s="90"/>
      <c r="H236" s="90"/>
      <c r="I236" s="90"/>
      <c r="J236" s="90"/>
      <c r="K236" s="90"/>
      <c r="L236" s="89"/>
      <c r="M236" s="89"/>
    </row>
    <row r="237" spans="1:13" x14ac:dyDescent="0.25">
      <c r="A237" s="89"/>
      <c r="B237" s="89"/>
      <c r="C237" s="89"/>
      <c r="D237" s="89"/>
      <c r="E237" s="89"/>
      <c r="F237" s="90"/>
      <c r="G237" s="90"/>
      <c r="H237" s="90"/>
      <c r="I237" s="90"/>
      <c r="J237" s="90"/>
      <c r="K237" s="90"/>
      <c r="L237" s="89"/>
      <c r="M237" s="89"/>
    </row>
    <row r="238" spans="1:13" x14ac:dyDescent="0.25">
      <c r="A238" s="89"/>
      <c r="B238" s="89"/>
      <c r="C238" s="89"/>
      <c r="D238" s="89"/>
      <c r="E238" s="89"/>
      <c r="F238" s="90"/>
      <c r="G238" s="90"/>
      <c r="H238" s="90"/>
      <c r="I238" s="90"/>
      <c r="J238" s="90"/>
      <c r="K238" s="90"/>
      <c r="L238" s="89"/>
      <c r="M238" s="89"/>
    </row>
    <row r="239" spans="1:13" x14ac:dyDescent="0.25">
      <c r="A239" s="89"/>
      <c r="B239" s="89"/>
      <c r="C239" s="89"/>
      <c r="D239" s="89"/>
      <c r="E239" s="89"/>
      <c r="F239" s="90"/>
      <c r="G239" s="90"/>
      <c r="H239" s="90"/>
      <c r="I239" s="90"/>
      <c r="J239" s="90"/>
      <c r="K239" s="90"/>
      <c r="L239" s="89"/>
      <c r="M239" s="89"/>
    </row>
    <row r="240" spans="1:13" x14ac:dyDescent="0.25">
      <c r="A240" s="89"/>
      <c r="B240" s="89"/>
      <c r="C240" s="89"/>
      <c r="D240" s="89"/>
      <c r="E240" s="89"/>
      <c r="F240" s="90"/>
      <c r="G240" s="90"/>
      <c r="H240" s="90"/>
      <c r="I240" s="90"/>
      <c r="J240" s="90"/>
      <c r="K240" s="90"/>
      <c r="L240" s="89"/>
      <c r="M240" s="89"/>
    </row>
    <row r="241" spans="1:13" x14ac:dyDescent="0.25">
      <c r="A241" s="89"/>
      <c r="B241" s="89"/>
      <c r="C241" s="89"/>
      <c r="D241" s="89"/>
      <c r="E241" s="89"/>
      <c r="F241" s="90"/>
      <c r="G241" s="90"/>
      <c r="H241" s="90"/>
      <c r="I241" s="90"/>
      <c r="J241" s="90"/>
      <c r="K241" s="90"/>
      <c r="L241" s="89"/>
      <c r="M241" s="89"/>
    </row>
    <row r="242" spans="1:13" x14ac:dyDescent="0.25">
      <c r="A242" s="89"/>
      <c r="B242" s="89"/>
      <c r="C242" s="89"/>
      <c r="D242" s="89"/>
      <c r="E242" s="89"/>
      <c r="F242" s="90"/>
      <c r="G242" s="90"/>
      <c r="H242" s="90"/>
      <c r="I242" s="90"/>
      <c r="J242" s="90"/>
      <c r="K242" s="90"/>
      <c r="L242" s="89"/>
      <c r="M242" s="89"/>
    </row>
    <row r="243" spans="1:13" x14ac:dyDescent="0.25">
      <c r="A243" s="89"/>
      <c r="B243" s="89"/>
      <c r="C243" s="89"/>
      <c r="D243" s="89"/>
      <c r="E243" s="89"/>
      <c r="F243" s="90"/>
      <c r="G243" s="90"/>
      <c r="H243" s="90"/>
      <c r="I243" s="90"/>
      <c r="J243" s="90"/>
      <c r="K243" s="90"/>
      <c r="L243" s="89"/>
      <c r="M243" s="89"/>
    </row>
    <row r="244" spans="1:13" x14ac:dyDescent="0.25">
      <c r="A244" s="89"/>
      <c r="B244" s="89"/>
      <c r="C244" s="89"/>
      <c r="D244" s="89"/>
      <c r="E244" s="89"/>
      <c r="F244" s="90"/>
      <c r="G244" s="90"/>
      <c r="H244" s="90"/>
      <c r="I244" s="90"/>
      <c r="J244" s="90"/>
      <c r="K244" s="90"/>
      <c r="L244" s="89"/>
      <c r="M244" s="89"/>
    </row>
  </sheetData>
  <mergeCells count="18">
    <mergeCell ref="C8:M8"/>
    <mergeCell ref="C9:M9"/>
    <mergeCell ref="B54:C54"/>
    <mergeCell ref="A1:M1"/>
    <mergeCell ref="A3:M3"/>
    <mergeCell ref="A4:M4"/>
    <mergeCell ref="A15:A16"/>
    <mergeCell ref="B15:B16"/>
    <mergeCell ref="C15:C16"/>
    <mergeCell ref="E15:E16"/>
    <mergeCell ref="F15:F16"/>
    <mergeCell ref="D15:D16"/>
    <mergeCell ref="C6:M6"/>
    <mergeCell ref="C7:M7"/>
    <mergeCell ref="G15:G16"/>
    <mergeCell ref="M15:M16"/>
    <mergeCell ref="A12:C12"/>
    <mergeCell ref="A13:C13"/>
  </mergeCells>
  <printOptions horizontalCentered="1"/>
  <pageMargins left="1.1811023622047245" right="0.59055118110236227" top="0.78740157480314965" bottom="0.78740157480314965" header="0.31496062992125984" footer="0.39370078740157483"/>
  <pageSetup paperSize="9" scale="55" fitToHeight="0" orientation="portrait" blackAndWhite="1" r:id="rId1"/>
  <headerFooter>
    <oddFooter>&amp;R&amp;"Times New Roman,Regular"&amp;10&amp;P. lpp. no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43"/>
  <sheetViews>
    <sheetView showZeros="0" topLeftCell="A10" zoomScaleNormal="100" workbookViewId="0">
      <selection activeCell="D37" sqref="D37"/>
    </sheetView>
  </sheetViews>
  <sheetFormatPr defaultColWidth="9.140625" defaultRowHeight="15" outlineLevelRow="1" x14ac:dyDescent="0.25"/>
  <cols>
    <col min="1" max="2" width="8.7109375" style="88" customWidth="1"/>
    <col min="3" max="3" width="41" style="88" customWidth="1"/>
    <col min="4" max="4" width="14.5703125" style="88" customWidth="1"/>
    <col min="5" max="6" width="9.7109375" style="88" customWidth="1"/>
    <col min="7" max="7" width="18.42578125" style="88" customWidth="1"/>
    <col min="8" max="8" width="20.5703125" style="88" customWidth="1"/>
    <col min="9" max="16384" width="9.140625" style="88"/>
  </cols>
  <sheetData>
    <row r="1" spans="1:8" ht="20.25" x14ac:dyDescent="0.3">
      <c r="A1" s="581" t="str">
        <f>"Lokālā tāme Nr. "&amp;KOPS2!B29</f>
        <v>Lokālā tāme Nr. 1-4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KOPS2!C29</f>
        <v>Kāpņu konstrukcijas, kāpņu laukumi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89"/>
      <c r="D5" s="89"/>
      <c r="E5" s="89"/>
      <c r="F5" s="89"/>
      <c r="G5" s="89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89"/>
      <c r="D10" s="89"/>
      <c r="E10" s="89"/>
      <c r="F10" s="89"/>
      <c r="G10" s="89"/>
    </row>
    <row r="11" spans="1:8" x14ac:dyDescent="0.25">
      <c r="A11" s="89" t="s">
        <v>117</v>
      </c>
      <c r="B11" s="89"/>
      <c r="C11" s="89"/>
      <c r="D11" s="89"/>
      <c r="E11" s="89"/>
      <c r="F11" s="89"/>
      <c r="G11" s="89"/>
    </row>
    <row r="12" spans="1:8" x14ac:dyDescent="0.25">
      <c r="A12" s="577" t="s">
        <v>477</v>
      </c>
      <c r="B12" s="577"/>
      <c r="C12" s="577"/>
      <c r="D12" s="424"/>
      <c r="E12" s="89"/>
      <c r="F12" s="89"/>
      <c r="G12" s="89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24"/>
      <c r="E13" s="89"/>
      <c r="F13" s="89"/>
      <c r="G13" s="89"/>
    </row>
    <row r="15" spans="1:8" ht="15" customHeight="1" x14ac:dyDescent="0.25">
      <c r="A15" s="588" t="s">
        <v>5</v>
      </c>
      <c r="B15" s="588" t="s">
        <v>6</v>
      </c>
      <c r="C15" s="589" t="s">
        <v>396</v>
      </c>
      <c r="D15" s="590" t="s">
        <v>484</v>
      </c>
      <c r="E15" s="589" t="s">
        <v>7</v>
      </c>
      <c r="F15" s="589" t="s">
        <v>8</v>
      </c>
      <c r="G15" s="575" t="s">
        <v>475</v>
      </c>
      <c r="H15" s="575" t="s">
        <v>476</v>
      </c>
    </row>
    <row r="16" spans="1:8" x14ac:dyDescent="0.25">
      <c r="A16" s="588"/>
      <c r="B16" s="588"/>
      <c r="C16" s="589"/>
      <c r="D16" s="576"/>
      <c r="E16" s="589"/>
      <c r="F16" s="589"/>
      <c r="G16" s="576"/>
      <c r="H16" s="576"/>
    </row>
    <row r="17" spans="1:8" ht="15.75" thickBot="1" x14ac:dyDescent="0.3">
      <c r="A17" s="91">
        <v>1</v>
      </c>
      <c r="B17" s="91">
        <v>2</v>
      </c>
      <c r="C17" s="92" t="s">
        <v>60</v>
      </c>
      <c r="D17" s="92"/>
      <c r="E17" s="91" t="s">
        <v>61</v>
      </c>
      <c r="F17" s="93">
        <v>5</v>
      </c>
      <c r="G17" s="93">
        <v>6</v>
      </c>
      <c r="H17" s="93">
        <v>7</v>
      </c>
    </row>
    <row r="18" spans="1:8" ht="15.75" thickTop="1" x14ac:dyDescent="0.25">
      <c r="A18" s="128"/>
      <c r="B18" s="358"/>
      <c r="C18" s="366" t="s">
        <v>375</v>
      </c>
      <c r="D18" s="442"/>
      <c r="E18" s="367"/>
      <c r="F18" s="368"/>
      <c r="G18" s="362"/>
      <c r="H18" s="99">
        <f t="shared" ref="H18:H33" si="0">ROUND(G18*F18,1)</f>
        <v>0</v>
      </c>
    </row>
    <row r="19" spans="1:8" x14ac:dyDescent="0.25">
      <c r="A19" s="128"/>
      <c r="B19" s="358"/>
      <c r="C19" s="370" t="s">
        <v>302</v>
      </c>
      <c r="D19" s="395"/>
      <c r="E19" s="367"/>
      <c r="F19" s="368"/>
      <c r="G19" s="362"/>
      <c r="H19" s="99">
        <f t="shared" si="0"/>
        <v>0</v>
      </c>
    </row>
    <row r="20" spans="1:8" x14ac:dyDescent="0.25">
      <c r="A20" s="128"/>
      <c r="B20" s="358"/>
      <c r="C20" s="359" t="s">
        <v>385</v>
      </c>
      <c r="D20" s="355"/>
      <c r="E20" s="371"/>
      <c r="F20" s="371"/>
      <c r="G20" s="372"/>
      <c r="H20" s="99">
        <f t="shared" si="0"/>
        <v>0</v>
      </c>
    </row>
    <row r="21" spans="1:8" s="89" customFormat="1" ht="12.75" x14ac:dyDescent="0.2">
      <c r="A21" s="128"/>
      <c r="B21" s="373"/>
      <c r="C21" s="232" t="s">
        <v>382</v>
      </c>
      <c r="D21" s="443"/>
      <c r="E21" s="374"/>
      <c r="F21" s="129"/>
      <c r="G21" s="99"/>
      <c r="H21" s="99">
        <f t="shared" si="0"/>
        <v>0</v>
      </c>
    </row>
    <row r="22" spans="1:8" s="89" customFormat="1" ht="12.75" x14ac:dyDescent="0.2">
      <c r="A22" s="128">
        <v>1</v>
      </c>
      <c r="B22" s="113" t="s">
        <v>406</v>
      </c>
      <c r="C22" s="114" t="s">
        <v>458</v>
      </c>
      <c r="D22" s="430"/>
      <c r="E22" s="375" t="s">
        <v>66</v>
      </c>
      <c r="F22" s="376">
        <f>3.59*3.4*1.1</f>
        <v>13.4</v>
      </c>
      <c r="G22" s="99"/>
      <c r="H22" s="99">
        <f t="shared" si="0"/>
        <v>0</v>
      </c>
    </row>
    <row r="23" spans="1:8" x14ac:dyDescent="0.25">
      <c r="A23" s="128">
        <f t="shared" ref="A23:A27" si="1">A22+1</f>
        <v>2</v>
      </c>
      <c r="B23" s="113" t="s">
        <v>407</v>
      </c>
      <c r="C23" s="377" t="s">
        <v>380</v>
      </c>
      <c r="D23" s="430"/>
      <c r="E23" s="129" t="s">
        <v>68</v>
      </c>
      <c r="F23" s="327">
        <f>0.15*F22</f>
        <v>2.0099999999999998</v>
      </c>
      <c r="G23" s="369"/>
      <c r="H23" s="99">
        <f t="shared" si="0"/>
        <v>0</v>
      </c>
    </row>
    <row r="24" spans="1:8" s="89" customFormat="1" ht="25.5" x14ac:dyDescent="0.2">
      <c r="A24" s="128">
        <f t="shared" si="1"/>
        <v>3</v>
      </c>
      <c r="B24" s="113" t="s">
        <v>407</v>
      </c>
      <c r="C24" s="378" t="s">
        <v>381</v>
      </c>
      <c r="D24" s="430"/>
      <c r="E24" s="129" t="s">
        <v>68</v>
      </c>
      <c r="F24" s="129">
        <v>2.6</v>
      </c>
      <c r="G24" s="99"/>
      <c r="H24" s="99">
        <f t="shared" si="0"/>
        <v>0</v>
      </c>
    </row>
    <row r="25" spans="1:8" ht="51" x14ac:dyDescent="0.25">
      <c r="A25" s="133">
        <f t="shared" si="1"/>
        <v>4</v>
      </c>
      <c r="B25" s="113" t="s">
        <v>407</v>
      </c>
      <c r="C25" s="118" t="s">
        <v>111</v>
      </c>
      <c r="D25" s="430"/>
      <c r="E25" s="115" t="s">
        <v>107</v>
      </c>
      <c r="F25" s="379">
        <f>0.33*1.1</f>
        <v>0.36299999999999999</v>
      </c>
      <c r="G25" s="99"/>
      <c r="H25" s="99">
        <f t="shared" si="0"/>
        <v>0</v>
      </c>
    </row>
    <row r="26" spans="1:8" x14ac:dyDescent="0.25">
      <c r="A26" s="128">
        <f t="shared" si="1"/>
        <v>5</v>
      </c>
      <c r="B26" s="113" t="s">
        <v>407</v>
      </c>
      <c r="C26" s="378" t="s">
        <v>460</v>
      </c>
      <c r="D26" s="430"/>
      <c r="E26" s="129" t="s">
        <v>455</v>
      </c>
      <c r="F26" s="130">
        <v>4</v>
      </c>
      <c r="G26" s="99"/>
      <c r="H26" s="99">
        <f t="shared" si="0"/>
        <v>0</v>
      </c>
    </row>
    <row r="27" spans="1:8" x14ac:dyDescent="0.25">
      <c r="A27" s="128">
        <f t="shared" si="1"/>
        <v>6</v>
      </c>
      <c r="B27" s="113" t="s">
        <v>407</v>
      </c>
      <c r="C27" s="378" t="s">
        <v>461</v>
      </c>
      <c r="D27" s="430" t="s">
        <v>483</v>
      </c>
      <c r="E27" s="129" t="s">
        <v>455</v>
      </c>
      <c r="F27" s="130">
        <v>4</v>
      </c>
      <c r="G27" s="99"/>
      <c r="H27" s="99">
        <f t="shared" si="0"/>
        <v>0</v>
      </c>
    </row>
    <row r="28" spans="1:8" x14ac:dyDescent="0.25">
      <c r="A28" s="128"/>
      <c r="B28" s="358"/>
      <c r="C28" s="359" t="s">
        <v>344</v>
      </c>
      <c r="D28" s="355"/>
      <c r="E28" s="371"/>
      <c r="F28" s="371"/>
      <c r="G28" s="372"/>
      <c r="H28" s="99">
        <f t="shared" si="0"/>
        <v>0</v>
      </c>
    </row>
    <row r="29" spans="1:8" ht="38.25" x14ac:dyDescent="0.25">
      <c r="A29" s="128">
        <f>1+A27</f>
        <v>7</v>
      </c>
      <c r="B29" s="113" t="s">
        <v>409</v>
      </c>
      <c r="C29" s="378" t="s">
        <v>383</v>
      </c>
      <c r="D29" s="430"/>
      <c r="E29" s="380" t="s">
        <v>107</v>
      </c>
      <c r="F29" s="381">
        <f>(0.2025+0.133+0.665+0.15+0.118+0.06+0.025)*1.1</f>
        <v>1.4888999999999999</v>
      </c>
      <c r="G29" s="363"/>
      <c r="H29" s="99">
        <f t="shared" si="0"/>
        <v>0</v>
      </c>
    </row>
    <row r="30" spans="1:8" ht="25.5" x14ac:dyDescent="0.25">
      <c r="A30" s="128">
        <f t="shared" ref="A30:A33" si="2">A29+1</f>
        <v>8</v>
      </c>
      <c r="B30" s="113" t="s">
        <v>409</v>
      </c>
      <c r="C30" s="382" t="s">
        <v>108</v>
      </c>
      <c r="D30" s="430"/>
      <c r="E30" s="380" t="s">
        <v>67</v>
      </c>
      <c r="F30" s="383">
        <f>26*F29</f>
        <v>38.700000000000003</v>
      </c>
      <c r="G30" s="369"/>
      <c r="H30" s="99">
        <f t="shared" si="0"/>
        <v>0</v>
      </c>
    </row>
    <row r="31" spans="1:8" x14ac:dyDescent="0.25">
      <c r="A31" s="133">
        <f t="shared" si="2"/>
        <v>9</v>
      </c>
      <c r="B31" s="113" t="s">
        <v>410</v>
      </c>
      <c r="C31" s="384" t="s">
        <v>345</v>
      </c>
      <c r="D31" s="430"/>
      <c r="E31" s="385" t="s">
        <v>67</v>
      </c>
      <c r="F31" s="386">
        <v>6</v>
      </c>
      <c r="G31" s="387"/>
      <c r="H31" s="99">
        <f t="shared" si="0"/>
        <v>0</v>
      </c>
    </row>
    <row r="32" spans="1:8" x14ac:dyDescent="0.25">
      <c r="A32" s="94">
        <f t="shared" si="2"/>
        <v>10</v>
      </c>
      <c r="B32" s="113" t="s">
        <v>407</v>
      </c>
      <c r="C32" s="388" t="s">
        <v>346</v>
      </c>
      <c r="D32" s="430"/>
      <c r="E32" s="389" t="s">
        <v>455</v>
      </c>
      <c r="F32" s="389">
        <v>21</v>
      </c>
      <c r="G32" s="390"/>
      <c r="H32" s="99">
        <f t="shared" si="0"/>
        <v>0</v>
      </c>
    </row>
    <row r="33" spans="1:8" x14ac:dyDescent="0.25">
      <c r="A33" s="94">
        <f t="shared" si="2"/>
        <v>11</v>
      </c>
      <c r="B33" s="113" t="s">
        <v>407</v>
      </c>
      <c r="C33" s="388" t="s">
        <v>384</v>
      </c>
      <c r="D33" s="430" t="s">
        <v>483</v>
      </c>
      <c r="E33" s="389" t="s">
        <v>455</v>
      </c>
      <c r="F33" s="389">
        <v>4</v>
      </c>
      <c r="G33" s="390"/>
      <c r="H33" s="99">
        <f t="shared" si="0"/>
        <v>0</v>
      </c>
    </row>
    <row r="34" spans="1:8" ht="15.75" thickBot="1" x14ac:dyDescent="0.3">
      <c r="A34" s="141"/>
      <c r="B34" s="175"/>
      <c r="C34" s="143"/>
      <c r="D34" s="143"/>
      <c r="E34" s="144"/>
      <c r="F34" s="145"/>
      <c r="G34" s="146"/>
      <c r="H34" s="146"/>
    </row>
    <row r="35" spans="1:8" ht="15.75" thickTop="1" x14ac:dyDescent="0.25">
      <c r="A35" s="147"/>
      <c r="B35" s="147"/>
      <c r="C35" s="148"/>
      <c r="D35" s="148"/>
      <c r="E35" s="149"/>
      <c r="F35" s="150"/>
      <c r="G35" s="151"/>
      <c r="H35" s="151"/>
    </row>
    <row r="36" spans="1:8" x14ac:dyDescent="0.25">
      <c r="A36" s="591" t="s">
        <v>9</v>
      </c>
      <c r="B36" s="592"/>
      <c r="C36" s="592"/>
      <c r="D36" s="593"/>
      <c r="E36" s="592"/>
      <c r="F36" s="592"/>
      <c r="G36" s="426"/>
      <c r="H36" s="152">
        <f>SUM(H18:H35)</f>
        <v>0</v>
      </c>
    </row>
    <row r="37" spans="1:8" outlineLevel="1" x14ac:dyDescent="0.25">
      <c r="A37" s="89"/>
      <c r="B37" s="89"/>
      <c r="C37" s="89"/>
      <c r="D37" s="89"/>
      <c r="E37" s="89"/>
      <c r="F37" s="89"/>
      <c r="G37" s="89"/>
      <c r="H37" s="89"/>
    </row>
    <row r="38" spans="1:8" outlineLevel="1" x14ac:dyDescent="0.25">
      <c r="E38" s="89"/>
      <c r="F38" s="89"/>
      <c r="H38" s="155"/>
    </row>
    <row r="39" spans="1:8" outlineLevel="1" x14ac:dyDescent="0.25">
      <c r="A39" s="88" t="str">
        <f>"Sastādīja: "&amp;KOPS2!$B$59</f>
        <v>Sastādīja: _________________ Olga  Jasāne /29.09.2017./</v>
      </c>
      <c r="E39" s="157" t="str">
        <f>"Pārbaudīja: "&amp;KOPS2!$F$59</f>
        <v>Pārbaudīja: _________________ Aleksejs Providenko /29.09.2017./</v>
      </c>
      <c r="F39" s="158"/>
      <c r="G39" s="159"/>
    </row>
    <row r="40" spans="1:8" outlineLevel="1" x14ac:dyDescent="0.25">
      <c r="B40" s="580" t="s">
        <v>13</v>
      </c>
      <c r="C40" s="580"/>
      <c r="D40" s="416"/>
      <c r="E40" s="89"/>
      <c r="F40" s="160" t="s">
        <v>13</v>
      </c>
      <c r="G40" s="161"/>
    </row>
    <row r="41" spans="1:8" outlineLevel="1" x14ac:dyDescent="0.25">
      <c r="A41" s="89"/>
      <c r="B41" s="162"/>
      <c r="C41" s="160"/>
      <c r="D41" s="417"/>
      <c r="E41" s="89" t="str">
        <f>"Sertifikāta Nr.: "&amp;KOPS2!$F$61</f>
        <v>Sertifikāta Nr.: 5-00770</v>
      </c>
      <c r="F41" s="90"/>
    </row>
    <row r="42" spans="1:8" x14ac:dyDescent="0.25">
      <c r="E42" s="159"/>
      <c r="F42" s="159"/>
      <c r="H42" s="89"/>
    </row>
    <row r="43" spans="1:8" x14ac:dyDescent="0.25">
      <c r="E43" s="161"/>
      <c r="F43" s="161"/>
      <c r="H43" s="89"/>
    </row>
    <row r="44" spans="1:8" x14ac:dyDescent="0.25">
      <c r="E44" s="89"/>
      <c r="H44" s="89"/>
    </row>
    <row r="45" spans="1:8" x14ac:dyDescent="0.25">
      <c r="A45" s="89"/>
      <c r="B45" s="89"/>
      <c r="C45" s="89"/>
      <c r="D45" s="89"/>
      <c r="E45" s="89"/>
      <c r="F45" s="89"/>
      <c r="G45" s="89"/>
      <c r="H45" s="89"/>
    </row>
    <row r="46" spans="1:8" x14ac:dyDescent="0.25">
      <c r="A46" s="89"/>
      <c r="B46" s="89"/>
      <c r="C46" s="89"/>
      <c r="D46" s="89"/>
      <c r="E46" s="89"/>
      <c r="F46" s="89"/>
      <c r="G46" s="89"/>
      <c r="H46" s="89"/>
    </row>
    <row r="47" spans="1:8" x14ac:dyDescent="0.25">
      <c r="A47" s="89"/>
      <c r="B47" s="89"/>
      <c r="C47" s="89"/>
      <c r="D47" s="89"/>
      <c r="E47" s="89"/>
      <c r="F47" s="89"/>
      <c r="G47" s="89"/>
      <c r="H47" s="89"/>
    </row>
    <row r="48" spans="1:8" x14ac:dyDescent="0.25">
      <c r="A48" s="89"/>
      <c r="B48" s="89"/>
      <c r="C48" s="89"/>
      <c r="D48" s="89"/>
      <c r="E48" s="89"/>
      <c r="F48" s="89"/>
      <c r="G48" s="89"/>
      <c r="H48" s="89"/>
    </row>
    <row r="49" spans="1:8" x14ac:dyDescent="0.25">
      <c r="A49" s="89"/>
      <c r="B49" s="89"/>
      <c r="C49" s="89"/>
      <c r="D49" s="89"/>
      <c r="E49" s="89"/>
      <c r="F49" s="89"/>
      <c r="G49" s="89"/>
      <c r="H49" s="89"/>
    </row>
    <row r="50" spans="1:8" x14ac:dyDescent="0.25">
      <c r="A50" s="89"/>
      <c r="B50" s="89"/>
      <c r="C50" s="89"/>
      <c r="D50" s="89"/>
      <c r="E50" s="89"/>
      <c r="F50" s="89"/>
      <c r="G50" s="89"/>
      <c r="H50" s="89"/>
    </row>
    <row r="51" spans="1:8" x14ac:dyDescent="0.25">
      <c r="A51" s="89"/>
      <c r="B51" s="89"/>
      <c r="C51" s="89"/>
      <c r="D51" s="89"/>
      <c r="E51" s="89"/>
      <c r="F51" s="89"/>
      <c r="G51" s="89"/>
      <c r="H51" s="89"/>
    </row>
    <row r="52" spans="1:8" x14ac:dyDescent="0.25">
      <c r="A52" s="89"/>
      <c r="B52" s="89"/>
      <c r="C52" s="89"/>
      <c r="D52" s="89"/>
      <c r="E52" s="89"/>
      <c r="F52" s="89"/>
      <c r="G52" s="89"/>
      <c r="H52" s="89"/>
    </row>
    <row r="53" spans="1:8" x14ac:dyDescent="0.25">
      <c r="A53" s="89"/>
      <c r="B53" s="89"/>
      <c r="C53" s="89"/>
      <c r="D53" s="89"/>
      <c r="E53" s="89"/>
      <c r="F53" s="89"/>
      <c r="G53" s="89"/>
      <c r="H53" s="89"/>
    </row>
    <row r="54" spans="1:8" x14ac:dyDescent="0.25">
      <c r="A54" s="89"/>
      <c r="B54" s="89"/>
      <c r="C54" s="89"/>
      <c r="D54" s="89"/>
      <c r="E54" s="89"/>
      <c r="F54" s="89"/>
      <c r="G54" s="89"/>
      <c r="H54" s="89"/>
    </row>
    <row r="55" spans="1:8" x14ac:dyDescent="0.25">
      <c r="A55" s="89"/>
      <c r="B55" s="89"/>
      <c r="C55" s="89"/>
      <c r="D55" s="89"/>
      <c r="E55" s="89"/>
      <c r="F55" s="89"/>
      <c r="G55" s="89"/>
      <c r="H55" s="89"/>
    </row>
    <row r="56" spans="1:8" x14ac:dyDescent="0.25">
      <c r="A56" s="89"/>
      <c r="B56" s="89"/>
      <c r="C56" s="89"/>
      <c r="D56" s="89"/>
      <c r="E56" s="89"/>
      <c r="F56" s="89"/>
      <c r="G56" s="89"/>
      <c r="H56" s="89"/>
    </row>
    <row r="57" spans="1:8" x14ac:dyDescent="0.25">
      <c r="A57" s="89"/>
      <c r="B57" s="89"/>
      <c r="C57" s="89"/>
      <c r="D57" s="89"/>
      <c r="E57" s="89"/>
      <c r="F57" s="89"/>
      <c r="G57" s="89"/>
      <c r="H57" s="89"/>
    </row>
    <row r="58" spans="1:8" x14ac:dyDescent="0.25">
      <c r="A58" s="89"/>
      <c r="B58" s="89"/>
      <c r="C58" s="89"/>
      <c r="D58" s="89"/>
      <c r="E58" s="89"/>
      <c r="F58" s="89"/>
      <c r="G58" s="89"/>
      <c r="H58" s="89"/>
    </row>
    <row r="59" spans="1:8" x14ac:dyDescent="0.25">
      <c r="A59" s="89"/>
      <c r="B59" s="89"/>
      <c r="C59" s="89"/>
      <c r="D59" s="89"/>
      <c r="E59" s="89"/>
      <c r="F59" s="89"/>
      <c r="G59" s="89"/>
      <c r="H59" s="89"/>
    </row>
    <row r="60" spans="1:8" x14ac:dyDescent="0.25">
      <c r="A60" s="89"/>
      <c r="B60" s="89"/>
      <c r="C60" s="89"/>
      <c r="D60" s="89"/>
      <c r="E60" s="89"/>
      <c r="F60" s="89"/>
      <c r="G60" s="89"/>
      <c r="H60" s="89"/>
    </row>
    <row r="61" spans="1:8" x14ac:dyDescent="0.25">
      <c r="A61" s="89"/>
      <c r="B61" s="89"/>
      <c r="C61" s="89"/>
      <c r="D61" s="89"/>
      <c r="E61" s="89"/>
      <c r="F61" s="89"/>
      <c r="G61" s="89"/>
      <c r="H61" s="89"/>
    </row>
    <row r="62" spans="1:8" x14ac:dyDescent="0.25">
      <c r="A62" s="89"/>
      <c r="B62" s="89"/>
      <c r="C62" s="89"/>
      <c r="D62" s="89"/>
      <c r="E62" s="89"/>
      <c r="F62" s="89"/>
      <c r="G62" s="89"/>
      <c r="H62" s="89"/>
    </row>
    <row r="63" spans="1:8" x14ac:dyDescent="0.25">
      <c r="A63" s="89"/>
      <c r="B63" s="89"/>
      <c r="C63" s="89"/>
      <c r="D63" s="89"/>
      <c r="E63" s="89"/>
      <c r="F63" s="89"/>
      <c r="G63" s="89"/>
      <c r="H63" s="89"/>
    </row>
    <row r="64" spans="1:8" x14ac:dyDescent="0.25">
      <c r="A64" s="89"/>
      <c r="B64" s="89"/>
      <c r="C64" s="89"/>
      <c r="D64" s="89"/>
      <c r="E64" s="89"/>
      <c r="F64" s="89"/>
      <c r="G64" s="89"/>
      <c r="H64" s="89"/>
    </row>
    <row r="65" spans="1:8" x14ac:dyDescent="0.25">
      <c r="A65" s="89"/>
      <c r="B65" s="89"/>
      <c r="C65" s="89"/>
      <c r="D65" s="89"/>
      <c r="E65" s="89"/>
      <c r="F65" s="89"/>
      <c r="G65" s="89"/>
      <c r="H65" s="89"/>
    </row>
    <row r="66" spans="1:8" x14ac:dyDescent="0.25">
      <c r="A66" s="89"/>
      <c r="B66" s="89"/>
      <c r="C66" s="89"/>
      <c r="D66" s="89"/>
      <c r="E66" s="89"/>
      <c r="F66" s="89"/>
      <c r="G66" s="89"/>
      <c r="H66" s="89"/>
    </row>
    <row r="67" spans="1:8" x14ac:dyDescent="0.25">
      <c r="A67" s="89"/>
      <c r="B67" s="89"/>
      <c r="C67" s="89"/>
      <c r="D67" s="89"/>
      <c r="E67" s="89"/>
      <c r="F67" s="89"/>
      <c r="G67" s="89"/>
      <c r="H67" s="89"/>
    </row>
    <row r="68" spans="1:8" x14ac:dyDescent="0.25">
      <c r="A68" s="89"/>
      <c r="B68" s="89"/>
      <c r="C68" s="89"/>
      <c r="D68" s="89"/>
      <c r="E68" s="89"/>
      <c r="F68" s="89"/>
      <c r="G68" s="89"/>
      <c r="H68" s="89"/>
    </row>
    <row r="69" spans="1:8" x14ac:dyDescent="0.25">
      <c r="A69" s="89"/>
      <c r="B69" s="89"/>
      <c r="C69" s="89"/>
      <c r="D69" s="89"/>
      <c r="E69" s="89"/>
      <c r="F69" s="89"/>
      <c r="G69" s="89"/>
      <c r="H69" s="89"/>
    </row>
    <row r="70" spans="1:8" x14ac:dyDescent="0.25">
      <c r="A70" s="89"/>
      <c r="B70" s="89"/>
      <c r="C70" s="89"/>
      <c r="D70" s="89"/>
      <c r="E70" s="89"/>
      <c r="F70" s="89"/>
      <c r="G70" s="89"/>
      <c r="H70" s="89"/>
    </row>
    <row r="71" spans="1:8" x14ac:dyDescent="0.25">
      <c r="A71" s="89"/>
      <c r="B71" s="89"/>
      <c r="C71" s="89"/>
      <c r="D71" s="89"/>
      <c r="E71" s="89"/>
      <c r="F71" s="89"/>
      <c r="G71" s="89"/>
      <c r="H71" s="89"/>
    </row>
    <row r="72" spans="1:8" x14ac:dyDescent="0.25">
      <c r="A72" s="89"/>
      <c r="B72" s="89"/>
      <c r="C72" s="89"/>
      <c r="D72" s="89"/>
      <c r="E72" s="89"/>
      <c r="F72" s="89"/>
      <c r="G72" s="89"/>
      <c r="H72" s="89"/>
    </row>
    <row r="73" spans="1:8" x14ac:dyDescent="0.25">
      <c r="A73" s="89"/>
      <c r="B73" s="89"/>
      <c r="C73" s="89"/>
      <c r="D73" s="89"/>
      <c r="E73" s="89"/>
      <c r="F73" s="89"/>
      <c r="G73" s="89"/>
      <c r="H73" s="89"/>
    </row>
    <row r="74" spans="1:8" x14ac:dyDescent="0.25">
      <c r="A74" s="89"/>
      <c r="B74" s="89"/>
      <c r="C74" s="89"/>
      <c r="D74" s="89"/>
      <c r="E74" s="89"/>
      <c r="F74" s="89"/>
      <c r="G74" s="89"/>
      <c r="H74" s="89"/>
    </row>
    <row r="75" spans="1:8" x14ac:dyDescent="0.25">
      <c r="A75" s="89"/>
      <c r="B75" s="89"/>
      <c r="C75" s="89"/>
      <c r="D75" s="89"/>
      <c r="E75" s="89"/>
      <c r="F75" s="89"/>
      <c r="G75" s="89"/>
      <c r="H75" s="89"/>
    </row>
    <row r="76" spans="1:8" x14ac:dyDescent="0.25">
      <c r="A76" s="89"/>
      <c r="B76" s="89"/>
      <c r="C76" s="89"/>
      <c r="D76" s="89"/>
      <c r="E76" s="89"/>
      <c r="F76" s="89"/>
      <c r="G76" s="89"/>
      <c r="H76" s="89"/>
    </row>
    <row r="77" spans="1:8" x14ac:dyDescent="0.25">
      <c r="A77" s="89"/>
      <c r="B77" s="89"/>
      <c r="C77" s="89"/>
      <c r="D77" s="89"/>
      <c r="E77" s="89"/>
      <c r="F77" s="89"/>
      <c r="G77" s="89"/>
      <c r="H77" s="89"/>
    </row>
    <row r="78" spans="1:8" x14ac:dyDescent="0.25">
      <c r="A78" s="89"/>
      <c r="B78" s="89"/>
      <c r="C78" s="89"/>
      <c r="D78" s="89"/>
      <c r="E78" s="89"/>
      <c r="F78" s="89"/>
      <c r="G78" s="89"/>
      <c r="H78" s="89"/>
    </row>
    <row r="79" spans="1:8" x14ac:dyDescent="0.25">
      <c r="A79" s="89"/>
      <c r="B79" s="89"/>
      <c r="C79" s="89"/>
      <c r="D79" s="89"/>
      <c r="E79" s="89"/>
      <c r="F79" s="89"/>
      <c r="G79" s="89"/>
      <c r="H79" s="89"/>
    </row>
    <row r="80" spans="1:8" x14ac:dyDescent="0.25">
      <c r="A80" s="89"/>
      <c r="B80" s="89"/>
      <c r="C80" s="89"/>
      <c r="D80" s="89"/>
      <c r="E80" s="89"/>
      <c r="F80" s="89"/>
      <c r="G80" s="89"/>
      <c r="H80" s="89"/>
    </row>
    <row r="81" spans="1:8" x14ac:dyDescent="0.25">
      <c r="A81" s="89"/>
      <c r="B81" s="89"/>
      <c r="C81" s="89"/>
      <c r="D81" s="89"/>
      <c r="E81" s="89"/>
      <c r="F81" s="89"/>
      <c r="G81" s="89"/>
      <c r="H81" s="89"/>
    </row>
    <row r="82" spans="1:8" x14ac:dyDescent="0.25">
      <c r="A82" s="89"/>
      <c r="B82" s="89"/>
      <c r="C82" s="89"/>
      <c r="D82" s="89"/>
      <c r="E82" s="89"/>
      <c r="F82" s="89"/>
      <c r="G82" s="89"/>
      <c r="H82" s="89"/>
    </row>
    <row r="83" spans="1:8" x14ac:dyDescent="0.25">
      <c r="A83" s="89"/>
      <c r="B83" s="89"/>
      <c r="C83" s="89"/>
      <c r="D83" s="89"/>
      <c r="E83" s="89"/>
      <c r="F83" s="89"/>
      <c r="G83" s="89"/>
      <c r="H83" s="89"/>
    </row>
    <row r="84" spans="1:8" x14ac:dyDescent="0.25">
      <c r="A84" s="89"/>
      <c r="B84" s="89"/>
      <c r="C84" s="89"/>
      <c r="D84" s="89"/>
      <c r="E84" s="89"/>
      <c r="F84" s="89"/>
      <c r="G84" s="89"/>
      <c r="H84" s="89"/>
    </row>
    <row r="85" spans="1:8" x14ac:dyDescent="0.25">
      <c r="A85" s="89"/>
      <c r="B85" s="89"/>
      <c r="C85" s="89"/>
      <c r="D85" s="89"/>
      <c r="E85" s="89"/>
      <c r="F85" s="89"/>
      <c r="G85" s="89"/>
      <c r="H85" s="89"/>
    </row>
    <row r="86" spans="1:8" x14ac:dyDescent="0.25">
      <c r="A86" s="89"/>
      <c r="B86" s="89"/>
      <c r="C86" s="89"/>
      <c r="D86" s="89"/>
      <c r="E86" s="89"/>
      <c r="F86" s="89"/>
      <c r="G86" s="89"/>
      <c r="H86" s="89"/>
    </row>
    <row r="87" spans="1:8" x14ac:dyDescent="0.25">
      <c r="A87" s="89"/>
      <c r="B87" s="89"/>
      <c r="C87" s="89"/>
      <c r="D87" s="89"/>
      <c r="E87" s="89"/>
      <c r="F87" s="89"/>
      <c r="G87" s="89"/>
      <c r="H87" s="89"/>
    </row>
    <row r="88" spans="1:8" x14ac:dyDescent="0.25">
      <c r="A88" s="89"/>
      <c r="B88" s="89"/>
      <c r="C88" s="89"/>
      <c r="D88" s="89"/>
      <c r="E88" s="89"/>
      <c r="F88" s="89"/>
      <c r="G88" s="89"/>
      <c r="H88" s="89"/>
    </row>
    <row r="89" spans="1:8" x14ac:dyDescent="0.25">
      <c r="A89" s="89"/>
      <c r="B89" s="89"/>
      <c r="C89" s="89"/>
      <c r="D89" s="89"/>
      <c r="E89" s="89"/>
      <c r="F89" s="89"/>
      <c r="G89" s="89"/>
      <c r="H89" s="89"/>
    </row>
    <row r="90" spans="1:8" x14ac:dyDescent="0.25">
      <c r="A90" s="89"/>
      <c r="B90" s="89"/>
      <c r="C90" s="89"/>
      <c r="D90" s="89"/>
      <c r="E90" s="89"/>
      <c r="F90" s="89"/>
      <c r="G90" s="89"/>
      <c r="H90" s="89"/>
    </row>
    <row r="91" spans="1:8" x14ac:dyDescent="0.25">
      <c r="A91" s="89"/>
      <c r="B91" s="89"/>
      <c r="C91" s="89"/>
      <c r="D91" s="89"/>
      <c r="E91" s="89"/>
      <c r="F91" s="89"/>
      <c r="G91" s="89"/>
      <c r="H91" s="89"/>
    </row>
    <row r="92" spans="1:8" x14ac:dyDescent="0.25">
      <c r="A92" s="89"/>
      <c r="B92" s="89"/>
      <c r="C92" s="89"/>
      <c r="D92" s="89"/>
      <c r="E92" s="89"/>
      <c r="F92" s="89"/>
      <c r="G92" s="89"/>
      <c r="H92" s="89"/>
    </row>
    <row r="93" spans="1:8" x14ac:dyDescent="0.25">
      <c r="A93" s="89"/>
      <c r="B93" s="89"/>
      <c r="C93" s="89"/>
      <c r="D93" s="89"/>
      <c r="E93" s="89"/>
      <c r="F93" s="89"/>
      <c r="G93" s="89"/>
      <c r="H93" s="89"/>
    </row>
    <row r="94" spans="1:8" x14ac:dyDescent="0.25">
      <c r="A94" s="89"/>
      <c r="B94" s="89"/>
      <c r="C94" s="89"/>
      <c r="D94" s="89"/>
      <c r="E94" s="89"/>
      <c r="F94" s="89"/>
      <c r="G94" s="89"/>
      <c r="H94" s="89"/>
    </row>
    <row r="95" spans="1:8" x14ac:dyDescent="0.25">
      <c r="A95" s="89"/>
      <c r="B95" s="89"/>
      <c r="C95" s="89"/>
      <c r="D95" s="89"/>
      <c r="E95" s="89"/>
      <c r="F95" s="89"/>
      <c r="G95" s="89"/>
      <c r="H95" s="89"/>
    </row>
    <row r="96" spans="1:8" x14ac:dyDescent="0.25">
      <c r="A96" s="89"/>
      <c r="B96" s="89"/>
      <c r="C96" s="89"/>
      <c r="D96" s="89"/>
      <c r="E96" s="89"/>
      <c r="F96" s="89"/>
      <c r="G96" s="89"/>
      <c r="H96" s="89"/>
    </row>
    <row r="97" spans="1:8" x14ac:dyDescent="0.25">
      <c r="A97" s="89"/>
      <c r="B97" s="89"/>
      <c r="C97" s="89"/>
      <c r="D97" s="89"/>
      <c r="E97" s="89"/>
      <c r="F97" s="89"/>
      <c r="G97" s="89"/>
      <c r="H97" s="89"/>
    </row>
    <row r="98" spans="1:8" x14ac:dyDescent="0.25">
      <c r="A98" s="89"/>
      <c r="B98" s="89"/>
      <c r="C98" s="89"/>
      <c r="D98" s="89"/>
      <c r="E98" s="89"/>
      <c r="F98" s="89"/>
      <c r="G98" s="89"/>
      <c r="H98" s="89"/>
    </row>
    <row r="99" spans="1:8" x14ac:dyDescent="0.25">
      <c r="A99" s="89"/>
      <c r="B99" s="89"/>
      <c r="C99" s="89"/>
      <c r="D99" s="89"/>
      <c r="E99" s="89"/>
      <c r="F99" s="89"/>
      <c r="G99" s="89"/>
      <c r="H99" s="89"/>
    </row>
    <row r="100" spans="1:8" x14ac:dyDescent="0.25">
      <c r="A100" s="89"/>
      <c r="B100" s="89"/>
      <c r="C100" s="89"/>
      <c r="D100" s="89"/>
      <c r="E100" s="89"/>
      <c r="F100" s="89"/>
      <c r="G100" s="89"/>
      <c r="H100" s="89"/>
    </row>
    <row r="101" spans="1:8" x14ac:dyDescent="0.25">
      <c r="A101" s="89"/>
      <c r="B101" s="89"/>
      <c r="C101" s="89"/>
      <c r="D101" s="89"/>
      <c r="E101" s="89"/>
      <c r="F101" s="89"/>
      <c r="G101" s="89"/>
      <c r="H101" s="89"/>
    </row>
    <row r="102" spans="1:8" x14ac:dyDescent="0.25">
      <c r="A102" s="89"/>
      <c r="B102" s="89"/>
      <c r="C102" s="89"/>
      <c r="D102" s="89"/>
      <c r="E102" s="89"/>
      <c r="F102" s="89"/>
      <c r="G102" s="89"/>
      <c r="H102" s="89"/>
    </row>
    <row r="103" spans="1:8" x14ac:dyDescent="0.25">
      <c r="A103" s="89"/>
      <c r="B103" s="89"/>
      <c r="C103" s="89"/>
      <c r="D103" s="89"/>
      <c r="E103" s="89"/>
      <c r="F103" s="89"/>
      <c r="G103" s="89"/>
      <c r="H103" s="89"/>
    </row>
    <row r="104" spans="1:8" x14ac:dyDescent="0.25">
      <c r="A104" s="89"/>
      <c r="B104" s="89"/>
      <c r="C104" s="89"/>
      <c r="D104" s="89"/>
      <c r="E104" s="89"/>
      <c r="F104" s="89"/>
      <c r="G104" s="89"/>
      <c r="H104" s="89"/>
    </row>
    <row r="105" spans="1:8" x14ac:dyDescent="0.25">
      <c r="A105" s="89"/>
      <c r="B105" s="89"/>
      <c r="C105" s="89"/>
      <c r="D105" s="89"/>
      <c r="E105" s="89"/>
      <c r="F105" s="89"/>
      <c r="G105" s="89"/>
      <c r="H105" s="89"/>
    </row>
    <row r="106" spans="1:8" x14ac:dyDescent="0.25">
      <c r="A106" s="89"/>
      <c r="B106" s="89"/>
      <c r="C106" s="89"/>
      <c r="D106" s="89"/>
      <c r="E106" s="89"/>
      <c r="F106" s="89"/>
      <c r="G106" s="89"/>
      <c r="H106" s="89"/>
    </row>
    <row r="107" spans="1:8" x14ac:dyDescent="0.25">
      <c r="A107" s="89"/>
      <c r="B107" s="89"/>
      <c r="C107" s="89"/>
      <c r="D107" s="89"/>
      <c r="E107" s="89"/>
      <c r="F107" s="89"/>
      <c r="G107" s="89"/>
      <c r="H107" s="89"/>
    </row>
    <row r="108" spans="1:8" x14ac:dyDescent="0.25">
      <c r="A108" s="89"/>
      <c r="B108" s="89"/>
      <c r="C108" s="89"/>
      <c r="D108" s="89"/>
      <c r="E108" s="89"/>
      <c r="F108" s="89"/>
      <c r="G108" s="89"/>
      <c r="H108" s="89"/>
    </row>
    <row r="109" spans="1:8" x14ac:dyDescent="0.25">
      <c r="A109" s="89"/>
      <c r="B109" s="89"/>
      <c r="C109" s="89"/>
      <c r="D109" s="89"/>
      <c r="E109" s="89"/>
      <c r="F109" s="89"/>
      <c r="G109" s="89"/>
      <c r="H109" s="89"/>
    </row>
    <row r="110" spans="1:8" x14ac:dyDescent="0.25">
      <c r="A110" s="89"/>
      <c r="B110" s="89"/>
      <c r="C110" s="89"/>
      <c r="D110" s="89"/>
      <c r="E110" s="89"/>
      <c r="F110" s="89"/>
      <c r="G110" s="89"/>
      <c r="H110" s="89"/>
    </row>
    <row r="111" spans="1:8" x14ac:dyDescent="0.25">
      <c r="A111" s="89"/>
      <c r="B111" s="89"/>
      <c r="C111" s="89"/>
      <c r="D111" s="89"/>
      <c r="E111" s="89"/>
      <c r="F111" s="89"/>
      <c r="G111" s="89"/>
      <c r="H111" s="89"/>
    </row>
    <row r="112" spans="1:8" x14ac:dyDescent="0.25">
      <c r="A112" s="89"/>
      <c r="B112" s="89"/>
      <c r="C112" s="89"/>
      <c r="D112" s="89"/>
      <c r="E112" s="89"/>
      <c r="F112" s="89"/>
      <c r="G112" s="89"/>
      <c r="H112" s="89"/>
    </row>
    <row r="113" spans="1:8" x14ac:dyDescent="0.25">
      <c r="A113" s="89"/>
      <c r="B113" s="89"/>
      <c r="C113" s="89"/>
      <c r="D113" s="89"/>
      <c r="E113" s="89"/>
      <c r="F113" s="89"/>
      <c r="G113" s="89"/>
      <c r="H113" s="89"/>
    </row>
    <row r="114" spans="1:8" x14ac:dyDescent="0.25">
      <c r="A114" s="89"/>
      <c r="B114" s="89"/>
      <c r="C114" s="89"/>
      <c r="D114" s="89"/>
      <c r="E114" s="89"/>
      <c r="F114" s="89"/>
      <c r="G114" s="89"/>
      <c r="H114" s="89"/>
    </row>
    <row r="115" spans="1:8" x14ac:dyDescent="0.25">
      <c r="A115" s="89"/>
      <c r="B115" s="89"/>
      <c r="C115" s="89"/>
      <c r="D115" s="89"/>
      <c r="E115" s="89"/>
      <c r="F115" s="89"/>
      <c r="G115" s="89"/>
      <c r="H115" s="89"/>
    </row>
    <row r="116" spans="1:8" x14ac:dyDescent="0.25">
      <c r="A116" s="89"/>
      <c r="B116" s="89"/>
      <c r="C116" s="89"/>
      <c r="D116" s="89"/>
      <c r="E116" s="89"/>
      <c r="F116" s="89"/>
      <c r="G116" s="89"/>
      <c r="H116" s="89"/>
    </row>
    <row r="117" spans="1:8" x14ac:dyDescent="0.25">
      <c r="A117" s="89"/>
      <c r="B117" s="89"/>
      <c r="C117" s="89"/>
      <c r="D117" s="89"/>
      <c r="E117" s="89"/>
      <c r="F117" s="89"/>
      <c r="G117" s="89"/>
      <c r="H117" s="89"/>
    </row>
    <row r="118" spans="1:8" x14ac:dyDescent="0.25">
      <c r="A118" s="89"/>
      <c r="B118" s="89"/>
      <c r="C118" s="89"/>
      <c r="D118" s="89"/>
      <c r="E118" s="89"/>
      <c r="F118" s="89"/>
      <c r="G118" s="89"/>
      <c r="H118" s="89"/>
    </row>
    <row r="119" spans="1:8" x14ac:dyDescent="0.25">
      <c r="A119" s="89"/>
      <c r="B119" s="89"/>
      <c r="C119" s="89"/>
      <c r="D119" s="89"/>
      <c r="E119" s="89"/>
      <c r="F119" s="89"/>
      <c r="G119" s="89"/>
      <c r="H119" s="89"/>
    </row>
    <row r="120" spans="1:8" x14ac:dyDescent="0.25">
      <c r="A120" s="89"/>
      <c r="B120" s="89"/>
      <c r="C120" s="89"/>
      <c r="D120" s="89"/>
      <c r="E120" s="89"/>
      <c r="F120" s="89"/>
      <c r="G120" s="89"/>
      <c r="H120" s="89"/>
    </row>
    <row r="121" spans="1:8" x14ac:dyDescent="0.25">
      <c r="A121" s="89"/>
      <c r="B121" s="89"/>
      <c r="C121" s="89"/>
      <c r="D121" s="89"/>
      <c r="E121" s="89"/>
      <c r="F121" s="89"/>
      <c r="G121" s="89"/>
      <c r="H121" s="89"/>
    </row>
    <row r="122" spans="1:8" x14ac:dyDescent="0.25">
      <c r="A122" s="89"/>
      <c r="B122" s="89"/>
      <c r="C122" s="89"/>
      <c r="D122" s="89"/>
      <c r="E122" s="89"/>
      <c r="F122" s="89"/>
      <c r="G122" s="89"/>
      <c r="H122" s="89"/>
    </row>
    <row r="123" spans="1:8" x14ac:dyDescent="0.25">
      <c r="A123" s="89"/>
      <c r="B123" s="89"/>
      <c r="C123" s="89"/>
      <c r="D123" s="89"/>
      <c r="E123" s="89"/>
      <c r="F123" s="89"/>
      <c r="G123" s="89"/>
      <c r="H123" s="89"/>
    </row>
    <row r="124" spans="1:8" x14ac:dyDescent="0.25">
      <c r="A124" s="89"/>
      <c r="B124" s="89"/>
      <c r="C124" s="89"/>
      <c r="D124" s="89"/>
      <c r="E124" s="89"/>
      <c r="F124" s="89"/>
      <c r="G124" s="89"/>
      <c r="H124" s="89"/>
    </row>
    <row r="125" spans="1:8" x14ac:dyDescent="0.25">
      <c r="A125" s="89"/>
      <c r="B125" s="89"/>
      <c r="C125" s="89"/>
      <c r="D125" s="89"/>
      <c r="E125" s="89"/>
      <c r="F125" s="89"/>
      <c r="G125" s="89"/>
      <c r="H125" s="89"/>
    </row>
    <row r="126" spans="1:8" x14ac:dyDescent="0.25">
      <c r="A126" s="89"/>
      <c r="B126" s="89"/>
      <c r="C126" s="89"/>
      <c r="D126" s="89"/>
      <c r="E126" s="89"/>
      <c r="F126" s="89"/>
      <c r="G126" s="89"/>
      <c r="H126" s="89"/>
    </row>
    <row r="127" spans="1:8" x14ac:dyDescent="0.25">
      <c r="A127" s="89"/>
      <c r="B127" s="89"/>
      <c r="C127" s="89"/>
      <c r="D127" s="89"/>
      <c r="E127" s="89"/>
      <c r="F127" s="89"/>
      <c r="G127" s="89"/>
      <c r="H127" s="89"/>
    </row>
    <row r="128" spans="1:8" x14ac:dyDescent="0.25">
      <c r="A128" s="89"/>
      <c r="B128" s="89"/>
      <c r="C128" s="89"/>
      <c r="D128" s="89"/>
      <c r="E128" s="89"/>
      <c r="F128" s="89"/>
      <c r="G128" s="89"/>
      <c r="H128" s="89"/>
    </row>
    <row r="129" spans="1:8" x14ac:dyDescent="0.25">
      <c r="A129" s="89"/>
      <c r="B129" s="89"/>
      <c r="C129" s="89"/>
      <c r="D129" s="89"/>
      <c r="E129" s="89"/>
      <c r="F129" s="89"/>
      <c r="G129" s="89"/>
      <c r="H129" s="89"/>
    </row>
    <row r="130" spans="1:8" x14ac:dyDescent="0.25">
      <c r="A130" s="89"/>
      <c r="B130" s="89"/>
      <c r="C130" s="89"/>
      <c r="D130" s="89"/>
      <c r="E130" s="89"/>
      <c r="F130" s="89"/>
      <c r="G130" s="89"/>
      <c r="H130" s="89"/>
    </row>
    <row r="131" spans="1:8" x14ac:dyDescent="0.25">
      <c r="A131" s="89"/>
      <c r="B131" s="89"/>
      <c r="C131" s="89"/>
      <c r="D131" s="89"/>
      <c r="E131" s="89"/>
      <c r="F131" s="89"/>
      <c r="G131" s="89"/>
      <c r="H131" s="89"/>
    </row>
    <row r="132" spans="1:8" x14ac:dyDescent="0.25">
      <c r="A132" s="89"/>
      <c r="B132" s="89"/>
      <c r="C132" s="89"/>
      <c r="D132" s="89"/>
      <c r="E132" s="89"/>
      <c r="F132" s="89"/>
      <c r="G132" s="89"/>
      <c r="H132" s="89"/>
    </row>
    <row r="133" spans="1:8" x14ac:dyDescent="0.25">
      <c r="A133" s="89"/>
      <c r="B133" s="89"/>
      <c r="C133" s="89"/>
      <c r="D133" s="89"/>
      <c r="E133" s="89"/>
      <c r="F133" s="89"/>
      <c r="G133" s="89"/>
      <c r="H133" s="89"/>
    </row>
    <row r="134" spans="1:8" x14ac:dyDescent="0.25">
      <c r="A134" s="89"/>
      <c r="B134" s="89"/>
      <c r="C134" s="89"/>
      <c r="D134" s="89"/>
      <c r="E134" s="89"/>
      <c r="F134" s="89"/>
      <c r="G134" s="89"/>
      <c r="H134" s="89"/>
    </row>
    <row r="135" spans="1:8" x14ac:dyDescent="0.25">
      <c r="A135" s="89"/>
      <c r="B135" s="89"/>
      <c r="C135" s="89"/>
      <c r="D135" s="89"/>
      <c r="E135" s="89"/>
      <c r="F135" s="89"/>
      <c r="G135" s="89"/>
      <c r="H135" s="89"/>
    </row>
    <row r="136" spans="1:8" x14ac:dyDescent="0.25">
      <c r="A136" s="89"/>
      <c r="B136" s="89"/>
      <c r="C136" s="89"/>
      <c r="D136" s="89"/>
      <c r="E136" s="89"/>
      <c r="F136" s="89"/>
      <c r="G136" s="89"/>
      <c r="H136" s="89"/>
    </row>
    <row r="137" spans="1:8" x14ac:dyDescent="0.25">
      <c r="A137" s="89"/>
      <c r="B137" s="89"/>
      <c r="C137" s="89"/>
      <c r="D137" s="89"/>
      <c r="E137" s="89"/>
      <c r="F137" s="89"/>
      <c r="G137" s="89"/>
      <c r="H137" s="89"/>
    </row>
    <row r="138" spans="1:8" x14ac:dyDescent="0.25">
      <c r="A138" s="89"/>
      <c r="B138" s="89"/>
      <c r="C138" s="89"/>
      <c r="D138" s="89"/>
      <c r="E138" s="89"/>
      <c r="F138" s="89"/>
      <c r="G138" s="89"/>
      <c r="H138" s="89"/>
    </row>
    <row r="139" spans="1:8" x14ac:dyDescent="0.25">
      <c r="A139" s="89"/>
      <c r="B139" s="89"/>
      <c r="C139" s="89"/>
      <c r="D139" s="89"/>
      <c r="E139" s="89"/>
      <c r="F139" s="89"/>
      <c r="G139" s="89"/>
      <c r="H139" s="89"/>
    </row>
    <row r="140" spans="1:8" x14ac:dyDescent="0.25">
      <c r="A140" s="89"/>
      <c r="B140" s="89"/>
      <c r="C140" s="89"/>
      <c r="D140" s="89"/>
      <c r="E140" s="89"/>
      <c r="F140" s="89"/>
      <c r="G140" s="89"/>
      <c r="H140" s="89"/>
    </row>
    <row r="141" spans="1:8" x14ac:dyDescent="0.25">
      <c r="A141" s="89"/>
      <c r="B141" s="89"/>
      <c r="C141" s="89"/>
      <c r="D141" s="89"/>
      <c r="E141" s="89"/>
      <c r="F141" s="89"/>
      <c r="G141" s="89"/>
      <c r="H141" s="89"/>
    </row>
    <row r="142" spans="1:8" x14ac:dyDescent="0.25">
      <c r="A142" s="89"/>
      <c r="B142" s="89"/>
      <c r="C142" s="89"/>
      <c r="D142" s="89"/>
      <c r="E142" s="89"/>
      <c r="F142" s="89"/>
      <c r="G142" s="89"/>
      <c r="H142" s="89"/>
    </row>
    <row r="143" spans="1:8" x14ac:dyDescent="0.25">
      <c r="A143" s="89"/>
      <c r="B143" s="89"/>
      <c r="C143" s="89"/>
      <c r="D143" s="89"/>
      <c r="E143" s="89"/>
      <c r="F143" s="89"/>
      <c r="G143" s="89"/>
      <c r="H143" s="89"/>
    </row>
    <row r="144" spans="1:8" x14ac:dyDescent="0.25">
      <c r="A144" s="89"/>
      <c r="B144" s="89"/>
      <c r="C144" s="89"/>
      <c r="D144" s="89"/>
      <c r="E144" s="89"/>
      <c r="F144" s="89"/>
      <c r="G144" s="89"/>
      <c r="H144" s="89"/>
    </row>
    <row r="145" spans="1:8" x14ac:dyDescent="0.25">
      <c r="A145" s="89"/>
      <c r="B145" s="89"/>
      <c r="C145" s="89"/>
      <c r="D145" s="89"/>
      <c r="E145" s="89"/>
      <c r="F145" s="89"/>
      <c r="G145" s="89"/>
      <c r="H145" s="89"/>
    </row>
    <row r="146" spans="1:8" x14ac:dyDescent="0.25">
      <c r="A146" s="89"/>
      <c r="B146" s="89"/>
      <c r="C146" s="89"/>
      <c r="D146" s="89"/>
      <c r="E146" s="89"/>
      <c r="F146" s="89"/>
      <c r="G146" s="89"/>
      <c r="H146" s="89"/>
    </row>
    <row r="147" spans="1:8" x14ac:dyDescent="0.25">
      <c r="A147" s="89"/>
      <c r="B147" s="89"/>
      <c r="C147" s="89"/>
      <c r="D147" s="89"/>
      <c r="E147" s="89"/>
      <c r="F147" s="89"/>
      <c r="G147" s="89"/>
      <c r="H147" s="89"/>
    </row>
    <row r="148" spans="1:8" x14ac:dyDescent="0.25">
      <c r="A148" s="89"/>
      <c r="B148" s="89"/>
      <c r="C148" s="89"/>
      <c r="D148" s="89"/>
      <c r="E148" s="89"/>
      <c r="F148" s="89"/>
      <c r="G148" s="89"/>
      <c r="H148" s="89"/>
    </row>
    <row r="149" spans="1:8" x14ac:dyDescent="0.25">
      <c r="A149" s="89"/>
      <c r="B149" s="89"/>
      <c r="C149" s="89"/>
      <c r="D149" s="89"/>
      <c r="E149" s="89"/>
      <c r="F149" s="89"/>
      <c r="G149" s="89"/>
      <c r="H149" s="89"/>
    </row>
    <row r="150" spans="1:8" x14ac:dyDescent="0.25">
      <c r="A150" s="89"/>
      <c r="B150" s="89"/>
      <c r="C150" s="89"/>
      <c r="D150" s="89"/>
      <c r="E150" s="89"/>
      <c r="F150" s="89"/>
      <c r="G150" s="89"/>
      <c r="H150" s="89"/>
    </row>
    <row r="151" spans="1:8" x14ac:dyDescent="0.25">
      <c r="A151" s="89"/>
      <c r="B151" s="89"/>
      <c r="C151" s="89"/>
      <c r="D151" s="89"/>
      <c r="E151" s="89"/>
      <c r="F151" s="89"/>
      <c r="G151" s="89"/>
      <c r="H151" s="89"/>
    </row>
    <row r="152" spans="1:8" x14ac:dyDescent="0.25">
      <c r="A152" s="89"/>
      <c r="B152" s="89"/>
      <c r="C152" s="89"/>
      <c r="D152" s="89"/>
      <c r="E152" s="89"/>
      <c r="F152" s="89"/>
      <c r="G152" s="89"/>
      <c r="H152" s="89"/>
    </row>
    <row r="153" spans="1:8" x14ac:dyDescent="0.25">
      <c r="A153" s="89"/>
      <c r="B153" s="89"/>
      <c r="C153" s="89"/>
      <c r="D153" s="89"/>
      <c r="E153" s="89"/>
      <c r="F153" s="89"/>
      <c r="G153" s="89"/>
      <c r="H153" s="89"/>
    </row>
    <row r="154" spans="1:8" x14ac:dyDescent="0.25">
      <c r="A154" s="89"/>
      <c r="B154" s="89"/>
      <c r="C154" s="89"/>
      <c r="D154" s="89"/>
      <c r="E154" s="89"/>
      <c r="F154" s="89"/>
      <c r="G154" s="89"/>
      <c r="H154" s="89"/>
    </row>
    <row r="155" spans="1:8" x14ac:dyDescent="0.25">
      <c r="A155" s="89"/>
      <c r="B155" s="89"/>
      <c r="C155" s="89"/>
      <c r="D155" s="89"/>
      <c r="E155" s="89"/>
      <c r="F155" s="89"/>
      <c r="G155" s="89"/>
      <c r="H155" s="89"/>
    </row>
    <row r="156" spans="1:8" x14ac:dyDescent="0.25">
      <c r="A156" s="89"/>
      <c r="B156" s="89"/>
      <c r="C156" s="89"/>
      <c r="D156" s="89"/>
      <c r="E156" s="89"/>
      <c r="F156" s="89"/>
      <c r="G156" s="89"/>
      <c r="H156" s="89"/>
    </row>
    <row r="157" spans="1:8" x14ac:dyDescent="0.25">
      <c r="A157" s="89"/>
      <c r="B157" s="89"/>
      <c r="C157" s="89"/>
      <c r="D157" s="89"/>
      <c r="E157" s="89"/>
      <c r="F157" s="89"/>
      <c r="G157" s="89"/>
      <c r="H157" s="89"/>
    </row>
    <row r="158" spans="1:8" x14ac:dyDescent="0.25">
      <c r="A158" s="89"/>
      <c r="B158" s="89"/>
      <c r="C158" s="89"/>
      <c r="D158" s="89"/>
      <c r="E158" s="89"/>
      <c r="F158" s="89"/>
      <c r="G158" s="89"/>
      <c r="H158" s="89"/>
    </row>
    <row r="159" spans="1:8" x14ac:dyDescent="0.25">
      <c r="A159" s="89"/>
      <c r="B159" s="89"/>
      <c r="C159" s="89"/>
      <c r="D159" s="89"/>
      <c r="E159" s="89"/>
      <c r="F159" s="89"/>
      <c r="G159" s="89"/>
      <c r="H159" s="89"/>
    </row>
    <row r="160" spans="1:8" x14ac:dyDescent="0.25">
      <c r="A160" s="89"/>
      <c r="B160" s="89"/>
      <c r="C160" s="89"/>
      <c r="D160" s="89"/>
      <c r="E160" s="89"/>
      <c r="F160" s="89"/>
      <c r="G160" s="89"/>
      <c r="H160" s="89"/>
    </row>
    <row r="161" spans="1:8" x14ac:dyDescent="0.25">
      <c r="A161" s="89"/>
      <c r="B161" s="89"/>
      <c r="C161" s="89"/>
      <c r="D161" s="89"/>
      <c r="E161" s="89"/>
      <c r="F161" s="89"/>
      <c r="G161" s="89"/>
      <c r="H161" s="89"/>
    </row>
    <row r="162" spans="1:8" x14ac:dyDescent="0.25">
      <c r="A162" s="89"/>
      <c r="B162" s="89"/>
      <c r="C162" s="89"/>
      <c r="D162" s="89"/>
      <c r="E162" s="89"/>
      <c r="F162" s="89"/>
      <c r="G162" s="89"/>
      <c r="H162" s="89"/>
    </row>
    <row r="163" spans="1:8" x14ac:dyDescent="0.25">
      <c r="A163" s="89"/>
      <c r="B163" s="89"/>
      <c r="C163" s="89"/>
      <c r="D163" s="89"/>
      <c r="E163" s="89"/>
      <c r="F163" s="89"/>
      <c r="G163" s="89"/>
      <c r="H163" s="89"/>
    </row>
    <row r="164" spans="1:8" x14ac:dyDescent="0.25">
      <c r="A164" s="89"/>
      <c r="B164" s="89"/>
      <c r="C164" s="89"/>
      <c r="D164" s="89"/>
      <c r="E164" s="89"/>
      <c r="F164" s="89"/>
      <c r="G164" s="89"/>
      <c r="H164" s="89"/>
    </row>
    <row r="165" spans="1:8" x14ac:dyDescent="0.25">
      <c r="A165" s="89"/>
      <c r="B165" s="89"/>
      <c r="C165" s="89"/>
      <c r="D165" s="89"/>
      <c r="E165" s="89"/>
      <c r="F165" s="89"/>
      <c r="G165" s="89"/>
      <c r="H165" s="89"/>
    </row>
    <row r="166" spans="1:8" x14ac:dyDescent="0.25">
      <c r="A166" s="89"/>
      <c r="B166" s="89"/>
      <c r="C166" s="89"/>
      <c r="D166" s="89"/>
      <c r="E166" s="89"/>
      <c r="F166" s="89"/>
      <c r="G166" s="89"/>
      <c r="H166" s="89"/>
    </row>
    <row r="167" spans="1:8" x14ac:dyDescent="0.25">
      <c r="A167" s="89"/>
      <c r="B167" s="89"/>
      <c r="C167" s="89"/>
      <c r="D167" s="89"/>
      <c r="E167" s="89"/>
      <c r="F167" s="89"/>
      <c r="G167" s="89"/>
      <c r="H167" s="89"/>
    </row>
    <row r="168" spans="1:8" x14ac:dyDescent="0.25">
      <c r="A168" s="89"/>
      <c r="B168" s="89"/>
      <c r="C168" s="89"/>
      <c r="D168" s="89"/>
      <c r="E168" s="89"/>
      <c r="F168" s="89"/>
      <c r="G168" s="89"/>
      <c r="H168" s="89"/>
    </row>
    <row r="169" spans="1:8" x14ac:dyDescent="0.25">
      <c r="A169" s="89"/>
      <c r="B169" s="89"/>
      <c r="C169" s="89"/>
      <c r="D169" s="89"/>
      <c r="E169" s="89"/>
      <c r="F169" s="89"/>
      <c r="G169" s="89"/>
      <c r="H169" s="89"/>
    </row>
    <row r="170" spans="1:8" x14ac:dyDescent="0.25">
      <c r="A170" s="89"/>
      <c r="B170" s="89"/>
      <c r="C170" s="89"/>
      <c r="D170" s="89"/>
      <c r="E170" s="89"/>
      <c r="F170" s="89"/>
      <c r="G170" s="89"/>
      <c r="H170" s="89"/>
    </row>
    <row r="171" spans="1:8" x14ac:dyDescent="0.25">
      <c r="A171" s="89"/>
      <c r="B171" s="89"/>
      <c r="C171" s="89"/>
      <c r="D171" s="89"/>
      <c r="E171" s="89"/>
      <c r="F171" s="89"/>
      <c r="G171" s="89"/>
      <c r="H171" s="89"/>
    </row>
    <row r="172" spans="1:8" x14ac:dyDescent="0.25">
      <c r="A172" s="89"/>
      <c r="B172" s="89"/>
      <c r="C172" s="89"/>
      <c r="D172" s="89"/>
      <c r="E172" s="89"/>
      <c r="F172" s="89"/>
      <c r="G172" s="89"/>
      <c r="H172" s="89"/>
    </row>
    <row r="173" spans="1:8" x14ac:dyDescent="0.25">
      <c r="A173" s="89"/>
      <c r="B173" s="89"/>
      <c r="C173" s="89"/>
      <c r="D173" s="89"/>
      <c r="E173" s="89"/>
      <c r="F173" s="89"/>
      <c r="G173" s="89"/>
      <c r="H173" s="89"/>
    </row>
    <row r="174" spans="1:8" x14ac:dyDescent="0.25">
      <c r="A174" s="89"/>
      <c r="B174" s="89"/>
      <c r="C174" s="89"/>
      <c r="D174" s="89"/>
      <c r="E174" s="89"/>
      <c r="F174" s="89"/>
      <c r="G174" s="89"/>
      <c r="H174" s="89"/>
    </row>
    <row r="175" spans="1:8" x14ac:dyDescent="0.25">
      <c r="A175" s="89"/>
      <c r="B175" s="89"/>
      <c r="C175" s="89"/>
      <c r="D175" s="89"/>
      <c r="E175" s="89"/>
      <c r="F175" s="89"/>
      <c r="G175" s="89"/>
      <c r="H175" s="89"/>
    </row>
    <row r="176" spans="1:8" x14ac:dyDescent="0.25">
      <c r="A176" s="89"/>
      <c r="B176" s="89"/>
      <c r="C176" s="89"/>
      <c r="D176" s="89"/>
      <c r="E176" s="89"/>
      <c r="F176" s="89"/>
      <c r="G176" s="89"/>
      <c r="H176" s="89"/>
    </row>
    <row r="177" spans="1:8" x14ac:dyDescent="0.25">
      <c r="A177" s="89"/>
      <c r="B177" s="89"/>
      <c r="C177" s="89"/>
      <c r="D177" s="89"/>
      <c r="E177" s="89"/>
      <c r="F177" s="89"/>
      <c r="G177" s="89"/>
      <c r="H177" s="89"/>
    </row>
    <row r="178" spans="1:8" x14ac:dyDescent="0.25">
      <c r="A178" s="89"/>
      <c r="B178" s="89"/>
      <c r="C178" s="89"/>
      <c r="D178" s="89"/>
      <c r="E178" s="89"/>
      <c r="F178" s="89"/>
      <c r="G178" s="89"/>
      <c r="H178" s="89"/>
    </row>
    <row r="179" spans="1:8" x14ac:dyDescent="0.25">
      <c r="A179" s="89"/>
      <c r="B179" s="89"/>
      <c r="C179" s="89"/>
      <c r="D179" s="89"/>
      <c r="E179" s="89"/>
      <c r="F179" s="89"/>
      <c r="G179" s="89"/>
      <c r="H179" s="89"/>
    </row>
    <row r="180" spans="1:8" x14ac:dyDescent="0.25">
      <c r="A180" s="89"/>
      <c r="B180" s="89"/>
      <c r="C180" s="89"/>
      <c r="D180" s="89"/>
      <c r="E180" s="89"/>
      <c r="F180" s="89"/>
      <c r="G180" s="89"/>
      <c r="H180" s="89"/>
    </row>
    <row r="181" spans="1:8" x14ac:dyDescent="0.25">
      <c r="A181" s="89"/>
      <c r="B181" s="89"/>
      <c r="C181" s="89"/>
      <c r="D181" s="89"/>
      <c r="E181" s="89"/>
      <c r="F181" s="89"/>
      <c r="G181" s="89"/>
      <c r="H181" s="89"/>
    </row>
    <row r="182" spans="1:8" x14ac:dyDescent="0.25">
      <c r="A182" s="89"/>
      <c r="B182" s="89"/>
      <c r="C182" s="89"/>
      <c r="D182" s="89"/>
      <c r="E182" s="89"/>
      <c r="F182" s="89"/>
      <c r="G182" s="89"/>
      <c r="H182" s="89"/>
    </row>
    <row r="183" spans="1:8" x14ac:dyDescent="0.25">
      <c r="A183" s="89"/>
      <c r="B183" s="89"/>
      <c r="C183" s="89"/>
      <c r="D183" s="89"/>
      <c r="E183" s="89"/>
      <c r="F183" s="89"/>
      <c r="G183" s="89"/>
      <c r="H183" s="89"/>
    </row>
    <row r="184" spans="1:8" x14ac:dyDescent="0.25">
      <c r="A184" s="89"/>
      <c r="B184" s="89"/>
      <c r="C184" s="89"/>
      <c r="D184" s="89"/>
      <c r="E184" s="89"/>
      <c r="F184" s="89"/>
      <c r="G184" s="89"/>
      <c r="H184" s="89"/>
    </row>
    <row r="185" spans="1:8" x14ac:dyDescent="0.25">
      <c r="A185" s="89"/>
      <c r="B185" s="89"/>
      <c r="C185" s="89"/>
      <c r="D185" s="89"/>
      <c r="E185" s="89"/>
      <c r="F185" s="89"/>
      <c r="G185" s="89"/>
      <c r="H185" s="89"/>
    </row>
    <row r="186" spans="1:8" x14ac:dyDescent="0.25">
      <c r="A186" s="89"/>
      <c r="B186" s="89"/>
      <c r="C186" s="89"/>
      <c r="D186" s="89"/>
      <c r="E186" s="89"/>
      <c r="F186" s="89"/>
      <c r="G186" s="89"/>
      <c r="H186" s="89"/>
    </row>
    <row r="187" spans="1:8" x14ac:dyDescent="0.25">
      <c r="A187" s="89"/>
      <c r="B187" s="89"/>
      <c r="C187" s="89"/>
      <c r="D187" s="89"/>
      <c r="E187" s="89"/>
      <c r="F187" s="89"/>
      <c r="G187" s="89"/>
      <c r="H187" s="89"/>
    </row>
    <row r="188" spans="1:8" x14ac:dyDescent="0.25">
      <c r="A188" s="89"/>
      <c r="B188" s="89"/>
      <c r="C188" s="89"/>
      <c r="D188" s="89"/>
      <c r="E188" s="89"/>
      <c r="F188" s="89"/>
      <c r="G188" s="89"/>
      <c r="H188" s="89"/>
    </row>
    <row r="189" spans="1:8" x14ac:dyDescent="0.25">
      <c r="A189" s="89"/>
      <c r="B189" s="89"/>
      <c r="C189" s="89"/>
      <c r="D189" s="89"/>
      <c r="E189" s="89"/>
      <c r="F189" s="89"/>
      <c r="G189" s="89"/>
      <c r="H189" s="89"/>
    </row>
    <row r="190" spans="1:8" x14ac:dyDescent="0.25">
      <c r="A190" s="89"/>
      <c r="B190" s="89"/>
      <c r="C190" s="89"/>
      <c r="D190" s="89"/>
      <c r="E190" s="89"/>
      <c r="F190" s="89"/>
      <c r="G190" s="89"/>
      <c r="H190" s="89"/>
    </row>
    <row r="191" spans="1:8" x14ac:dyDescent="0.25">
      <c r="A191" s="89"/>
      <c r="B191" s="89"/>
      <c r="C191" s="89"/>
      <c r="D191" s="89"/>
      <c r="E191" s="89"/>
      <c r="F191" s="89"/>
      <c r="G191" s="89"/>
      <c r="H191" s="89"/>
    </row>
    <row r="192" spans="1:8" x14ac:dyDescent="0.25">
      <c r="A192" s="89"/>
      <c r="B192" s="89"/>
      <c r="C192" s="89"/>
      <c r="D192" s="89"/>
      <c r="E192" s="89"/>
      <c r="F192" s="89"/>
      <c r="G192" s="89"/>
      <c r="H192" s="89"/>
    </row>
    <row r="193" spans="1:8" x14ac:dyDescent="0.25">
      <c r="A193" s="89"/>
      <c r="B193" s="89"/>
      <c r="C193" s="89"/>
      <c r="D193" s="89"/>
      <c r="E193" s="89"/>
      <c r="F193" s="89"/>
      <c r="G193" s="89"/>
      <c r="H193" s="89"/>
    </row>
    <row r="194" spans="1:8" x14ac:dyDescent="0.25">
      <c r="A194" s="89"/>
      <c r="B194" s="89"/>
      <c r="C194" s="89"/>
      <c r="D194" s="89"/>
      <c r="E194" s="89"/>
      <c r="F194" s="89"/>
      <c r="G194" s="89"/>
      <c r="H194" s="89"/>
    </row>
    <row r="195" spans="1:8" x14ac:dyDescent="0.25">
      <c r="A195" s="89"/>
      <c r="B195" s="89"/>
      <c r="C195" s="89"/>
      <c r="D195" s="89"/>
      <c r="E195" s="89"/>
      <c r="F195" s="89"/>
      <c r="G195" s="89"/>
      <c r="H195" s="89"/>
    </row>
    <row r="196" spans="1:8" x14ac:dyDescent="0.25">
      <c r="A196" s="89"/>
      <c r="B196" s="89"/>
      <c r="C196" s="89"/>
      <c r="D196" s="89"/>
      <c r="E196" s="89"/>
      <c r="F196" s="89"/>
      <c r="G196" s="89"/>
      <c r="H196" s="89"/>
    </row>
    <row r="197" spans="1:8" x14ac:dyDescent="0.25">
      <c r="A197" s="89"/>
      <c r="B197" s="89"/>
      <c r="C197" s="89"/>
      <c r="D197" s="89"/>
      <c r="E197" s="89"/>
      <c r="F197" s="89"/>
      <c r="G197" s="89"/>
      <c r="H197" s="89"/>
    </row>
    <row r="198" spans="1:8" x14ac:dyDescent="0.25">
      <c r="A198" s="89"/>
      <c r="B198" s="89"/>
      <c r="C198" s="89"/>
      <c r="D198" s="89"/>
      <c r="E198" s="89"/>
      <c r="F198" s="89"/>
      <c r="G198" s="89"/>
      <c r="H198" s="89"/>
    </row>
    <row r="199" spans="1:8" x14ac:dyDescent="0.25">
      <c r="A199" s="89"/>
      <c r="B199" s="89"/>
      <c r="C199" s="89"/>
      <c r="D199" s="89"/>
      <c r="E199" s="89"/>
      <c r="F199" s="89"/>
      <c r="G199" s="89"/>
      <c r="H199" s="89"/>
    </row>
    <row r="200" spans="1:8" x14ac:dyDescent="0.25">
      <c r="A200" s="89"/>
      <c r="B200" s="89"/>
      <c r="C200" s="89"/>
      <c r="D200" s="89"/>
      <c r="E200" s="89"/>
      <c r="F200" s="89"/>
      <c r="G200" s="89"/>
      <c r="H200" s="89"/>
    </row>
    <row r="201" spans="1:8" x14ac:dyDescent="0.25">
      <c r="A201" s="89"/>
      <c r="B201" s="89"/>
      <c r="C201" s="89"/>
      <c r="D201" s="89"/>
      <c r="E201" s="89"/>
      <c r="F201" s="89"/>
      <c r="G201" s="89"/>
      <c r="H201" s="89"/>
    </row>
    <row r="202" spans="1:8" x14ac:dyDescent="0.25">
      <c r="A202" s="89"/>
      <c r="B202" s="89"/>
      <c r="C202" s="89"/>
      <c r="D202" s="89"/>
      <c r="E202" s="89"/>
      <c r="F202" s="89"/>
      <c r="G202" s="89"/>
      <c r="H202" s="89"/>
    </row>
    <row r="203" spans="1:8" x14ac:dyDescent="0.25">
      <c r="A203" s="89"/>
      <c r="B203" s="89"/>
      <c r="C203" s="89"/>
      <c r="D203" s="89"/>
      <c r="E203" s="89"/>
      <c r="F203" s="89"/>
      <c r="G203" s="89"/>
      <c r="H203" s="89"/>
    </row>
    <row r="204" spans="1:8" x14ac:dyDescent="0.25">
      <c r="A204" s="89"/>
      <c r="B204" s="89"/>
      <c r="C204" s="89"/>
      <c r="D204" s="89"/>
      <c r="E204" s="89"/>
      <c r="F204" s="89"/>
      <c r="G204" s="89"/>
      <c r="H204" s="89"/>
    </row>
    <row r="205" spans="1:8" x14ac:dyDescent="0.25">
      <c r="A205" s="89"/>
      <c r="B205" s="89"/>
      <c r="C205" s="89"/>
      <c r="D205" s="89"/>
      <c r="E205" s="89"/>
      <c r="F205" s="89"/>
      <c r="G205" s="89"/>
      <c r="H205" s="89"/>
    </row>
    <row r="206" spans="1:8" x14ac:dyDescent="0.25">
      <c r="A206" s="89"/>
      <c r="B206" s="89"/>
      <c r="C206" s="89"/>
      <c r="D206" s="89"/>
      <c r="E206" s="89"/>
      <c r="F206" s="89"/>
      <c r="G206" s="89"/>
      <c r="H206" s="89"/>
    </row>
    <row r="207" spans="1:8" x14ac:dyDescent="0.25">
      <c r="A207" s="89"/>
      <c r="B207" s="89"/>
      <c r="C207" s="89"/>
      <c r="D207" s="89"/>
      <c r="E207" s="89"/>
      <c r="F207" s="89"/>
      <c r="G207" s="89"/>
      <c r="H207" s="89"/>
    </row>
    <row r="208" spans="1:8" x14ac:dyDescent="0.25">
      <c r="A208" s="89"/>
      <c r="B208" s="89"/>
      <c r="C208" s="89"/>
      <c r="D208" s="89"/>
      <c r="E208" s="89"/>
      <c r="F208" s="89"/>
      <c r="G208" s="89"/>
      <c r="H208" s="89"/>
    </row>
    <row r="209" spans="1:8" x14ac:dyDescent="0.25">
      <c r="A209" s="89"/>
      <c r="B209" s="89"/>
      <c r="C209" s="89"/>
      <c r="D209" s="89"/>
      <c r="E209" s="89"/>
      <c r="F209" s="89"/>
      <c r="G209" s="89"/>
      <c r="H209" s="89"/>
    </row>
    <row r="210" spans="1:8" x14ac:dyDescent="0.25">
      <c r="A210" s="89"/>
      <c r="B210" s="89"/>
      <c r="C210" s="89"/>
      <c r="D210" s="89"/>
      <c r="E210" s="89"/>
      <c r="F210" s="89"/>
      <c r="G210" s="89"/>
      <c r="H210" s="89"/>
    </row>
    <row r="211" spans="1:8" x14ac:dyDescent="0.25">
      <c r="A211" s="89"/>
      <c r="B211" s="89"/>
      <c r="C211" s="89"/>
      <c r="D211" s="89"/>
      <c r="E211" s="89"/>
      <c r="F211" s="89"/>
      <c r="G211" s="89"/>
      <c r="H211" s="89"/>
    </row>
    <row r="212" spans="1:8" x14ac:dyDescent="0.25">
      <c r="A212" s="89"/>
      <c r="B212" s="89"/>
      <c r="C212" s="89"/>
      <c r="D212" s="89"/>
      <c r="E212" s="89"/>
      <c r="F212" s="89"/>
      <c r="G212" s="89"/>
      <c r="H212" s="89"/>
    </row>
    <row r="213" spans="1:8" x14ac:dyDescent="0.25">
      <c r="A213" s="89"/>
      <c r="B213" s="89"/>
      <c r="C213" s="89"/>
      <c r="D213" s="89"/>
      <c r="E213" s="89"/>
      <c r="F213" s="89"/>
      <c r="G213" s="89"/>
      <c r="H213" s="89"/>
    </row>
    <row r="214" spans="1:8" x14ac:dyDescent="0.25">
      <c r="A214" s="89"/>
      <c r="B214" s="89"/>
      <c r="C214" s="89"/>
      <c r="D214" s="89"/>
      <c r="E214" s="89"/>
      <c r="F214" s="89"/>
      <c r="G214" s="89"/>
      <c r="H214" s="89"/>
    </row>
    <row r="215" spans="1:8" x14ac:dyDescent="0.25">
      <c r="A215" s="89"/>
      <c r="B215" s="89"/>
      <c r="C215" s="89"/>
      <c r="D215" s="89"/>
      <c r="E215" s="89"/>
      <c r="F215" s="89"/>
      <c r="G215" s="89"/>
      <c r="H215" s="89"/>
    </row>
    <row r="216" spans="1:8" x14ac:dyDescent="0.25">
      <c r="A216" s="89"/>
      <c r="B216" s="89"/>
      <c r="C216" s="89"/>
      <c r="D216" s="89"/>
      <c r="E216" s="89"/>
      <c r="F216" s="89"/>
      <c r="G216" s="89"/>
      <c r="H216" s="89"/>
    </row>
    <row r="217" spans="1:8" x14ac:dyDescent="0.25">
      <c r="A217" s="89"/>
      <c r="B217" s="89"/>
      <c r="C217" s="89"/>
      <c r="D217" s="89"/>
      <c r="E217" s="89"/>
      <c r="F217" s="89"/>
      <c r="G217" s="89"/>
      <c r="H217" s="89"/>
    </row>
    <row r="218" spans="1:8" x14ac:dyDescent="0.25">
      <c r="A218" s="89"/>
      <c r="B218" s="89"/>
      <c r="C218" s="89"/>
      <c r="D218" s="89"/>
      <c r="E218" s="89"/>
      <c r="F218" s="89"/>
      <c r="G218" s="89"/>
      <c r="H218" s="89"/>
    </row>
    <row r="219" spans="1:8" x14ac:dyDescent="0.25">
      <c r="A219" s="89"/>
      <c r="B219" s="89"/>
      <c r="C219" s="89"/>
      <c r="D219" s="89"/>
      <c r="E219" s="89"/>
      <c r="F219" s="89"/>
      <c r="G219" s="89"/>
      <c r="H219" s="89"/>
    </row>
    <row r="220" spans="1:8" x14ac:dyDescent="0.25">
      <c r="A220" s="89"/>
      <c r="B220" s="89"/>
      <c r="C220" s="89"/>
      <c r="D220" s="89"/>
      <c r="E220" s="89"/>
      <c r="F220" s="89"/>
      <c r="G220" s="89"/>
      <c r="H220" s="89"/>
    </row>
    <row r="221" spans="1:8" x14ac:dyDescent="0.25">
      <c r="A221" s="89"/>
      <c r="B221" s="89"/>
      <c r="C221" s="89"/>
      <c r="D221" s="89"/>
      <c r="E221" s="89"/>
      <c r="F221" s="89"/>
      <c r="G221" s="89"/>
      <c r="H221" s="89"/>
    </row>
    <row r="222" spans="1:8" x14ac:dyDescent="0.25">
      <c r="A222" s="89"/>
      <c r="B222" s="89"/>
      <c r="C222" s="89"/>
      <c r="D222" s="89"/>
      <c r="E222" s="89"/>
      <c r="F222" s="89"/>
      <c r="G222" s="89"/>
      <c r="H222" s="89"/>
    </row>
    <row r="223" spans="1:8" x14ac:dyDescent="0.25">
      <c r="A223" s="89"/>
      <c r="B223" s="89"/>
      <c r="C223" s="89"/>
      <c r="D223" s="89"/>
      <c r="E223" s="89"/>
      <c r="F223" s="89"/>
      <c r="G223" s="89"/>
      <c r="H223" s="89"/>
    </row>
    <row r="224" spans="1:8" x14ac:dyDescent="0.25">
      <c r="A224" s="89"/>
      <c r="B224" s="89"/>
      <c r="C224" s="89"/>
      <c r="D224" s="89"/>
      <c r="E224" s="89"/>
      <c r="F224" s="89"/>
      <c r="G224" s="89"/>
      <c r="H224" s="89"/>
    </row>
    <row r="225" spans="1:8" x14ac:dyDescent="0.25">
      <c r="A225" s="89"/>
      <c r="B225" s="89"/>
      <c r="C225" s="89"/>
      <c r="D225" s="89"/>
      <c r="E225" s="89"/>
      <c r="F225" s="89"/>
      <c r="G225" s="89"/>
      <c r="H225" s="89"/>
    </row>
    <row r="226" spans="1:8" x14ac:dyDescent="0.25">
      <c r="A226" s="89"/>
      <c r="B226" s="89"/>
      <c r="C226" s="89"/>
      <c r="D226" s="89"/>
      <c r="E226" s="89"/>
      <c r="F226" s="89"/>
      <c r="G226" s="89"/>
      <c r="H226" s="89"/>
    </row>
    <row r="227" spans="1:8" x14ac:dyDescent="0.25">
      <c r="A227" s="89"/>
      <c r="B227" s="89"/>
      <c r="C227" s="89"/>
      <c r="D227" s="89"/>
      <c r="E227" s="89"/>
      <c r="F227" s="89"/>
      <c r="G227" s="89"/>
      <c r="H227" s="89"/>
    </row>
    <row r="228" spans="1:8" x14ac:dyDescent="0.25">
      <c r="A228" s="89"/>
      <c r="B228" s="89"/>
      <c r="C228" s="89"/>
      <c r="D228" s="89"/>
      <c r="E228" s="89"/>
      <c r="F228" s="89"/>
      <c r="G228" s="89"/>
      <c r="H228" s="89"/>
    </row>
    <row r="229" spans="1:8" x14ac:dyDescent="0.25">
      <c r="A229" s="89"/>
      <c r="B229" s="89"/>
      <c r="C229" s="89"/>
      <c r="D229" s="89"/>
      <c r="E229" s="89"/>
      <c r="F229" s="89"/>
      <c r="G229" s="89"/>
      <c r="H229" s="89"/>
    </row>
    <row r="230" spans="1:8" x14ac:dyDescent="0.25">
      <c r="A230" s="89"/>
      <c r="B230" s="89"/>
      <c r="C230" s="89"/>
      <c r="D230" s="89"/>
      <c r="E230" s="89"/>
      <c r="F230" s="89"/>
      <c r="G230" s="89"/>
      <c r="H230" s="89"/>
    </row>
    <row r="231" spans="1:8" x14ac:dyDescent="0.25">
      <c r="A231" s="89"/>
      <c r="B231" s="89"/>
      <c r="C231" s="89"/>
      <c r="D231" s="89"/>
      <c r="E231" s="89"/>
      <c r="F231" s="89"/>
      <c r="G231" s="89"/>
      <c r="H231" s="89"/>
    </row>
    <row r="232" spans="1:8" x14ac:dyDescent="0.25">
      <c r="A232" s="89"/>
      <c r="B232" s="89"/>
      <c r="C232" s="89"/>
      <c r="D232" s="89"/>
      <c r="E232" s="89"/>
      <c r="F232" s="89"/>
      <c r="G232" s="89"/>
      <c r="H232" s="89"/>
    </row>
    <row r="233" spans="1:8" x14ac:dyDescent="0.25">
      <c r="A233" s="89"/>
      <c r="B233" s="89"/>
      <c r="C233" s="89"/>
      <c r="D233" s="89"/>
      <c r="E233" s="89"/>
      <c r="F233" s="89"/>
      <c r="G233" s="89"/>
      <c r="H233" s="89"/>
    </row>
    <row r="234" spans="1:8" x14ac:dyDescent="0.25">
      <c r="A234" s="89"/>
      <c r="B234" s="89"/>
      <c r="C234" s="89"/>
      <c r="D234" s="89"/>
      <c r="E234" s="89"/>
      <c r="F234" s="89"/>
      <c r="G234" s="89"/>
      <c r="H234" s="89"/>
    </row>
    <row r="235" spans="1:8" x14ac:dyDescent="0.25">
      <c r="A235" s="89"/>
      <c r="B235" s="89"/>
      <c r="C235" s="89"/>
      <c r="D235" s="89"/>
      <c r="E235" s="89"/>
      <c r="F235" s="89"/>
      <c r="G235" s="89"/>
      <c r="H235" s="89"/>
    </row>
    <row r="236" spans="1:8" x14ac:dyDescent="0.25">
      <c r="A236" s="89"/>
      <c r="B236" s="89"/>
      <c r="C236" s="89"/>
      <c r="D236" s="89"/>
      <c r="E236" s="89"/>
      <c r="F236" s="89"/>
      <c r="G236" s="89"/>
      <c r="H236" s="89"/>
    </row>
    <row r="237" spans="1:8" x14ac:dyDescent="0.25">
      <c r="A237" s="89"/>
      <c r="B237" s="89"/>
      <c r="C237" s="89"/>
      <c r="D237" s="89"/>
      <c r="E237" s="89"/>
      <c r="F237" s="89"/>
      <c r="G237" s="89"/>
      <c r="H237" s="89"/>
    </row>
    <row r="238" spans="1:8" x14ac:dyDescent="0.25">
      <c r="A238" s="89"/>
      <c r="B238" s="89"/>
      <c r="C238" s="89"/>
      <c r="D238" s="89"/>
      <c r="E238" s="89"/>
      <c r="F238" s="89"/>
      <c r="G238" s="89"/>
      <c r="H238" s="89"/>
    </row>
    <row r="239" spans="1:8" x14ac:dyDescent="0.25">
      <c r="A239" s="89"/>
      <c r="B239" s="89"/>
      <c r="C239" s="89"/>
      <c r="D239" s="89"/>
      <c r="E239" s="89"/>
      <c r="F239" s="89"/>
      <c r="G239" s="89"/>
      <c r="H239" s="89"/>
    </row>
    <row r="240" spans="1:8" x14ac:dyDescent="0.25">
      <c r="A240" s="89"/>
      <c r="B240" s="89"/>
      <c r="C240" s="89"/>
      <c r="D240" s="89"/>
      <c r="E240" s="89"/>
      <c r="F240" s="89"/>
      <c r="G240" s="89"/>
      <c r="H240" s="89"/>
    </row>
    <row r="241" spans="1:8" x14ac:dyDescent="0.25">
      <c r="A241" s="89"/>
      <c r="B241" s="89"/>
      <c r="C241" s="89"/>
      <c r="D241" s="89"/>
      <c r="E241" s="89"/>
      <c r="F241" s="89"/>
      <c r="G241" s="89"/>
      <c r="H241" s="89"/>
    </row>
    <row r="242" spans="1:8" x14ac:dyDescent="0.25">
      <c r="A242" s="89"/>
      <c r="B242" s="89"/>
      <c r="C242" s="89"/>
      <c r="D242" s="89"/>
      <c r="E242" s="89"/>
      <c r="F242" s="89"/>
      <c r="G242" s="89"/>
      <c r="H242" s="89"/>
    </row>
    <row r="243" spans="1:8" x14ac:dyDescent="0.25">
      <c r="A243" s="89"/>
      <c r="B243" s="89"/>
      <c r="C243" s="89"/>
      <c r="D243" s="89"/>
      <c r="E243" s="89"/>
      <c r="F243" s="89"/>
      <c r="G243" s="89"/>
      <c r="H243" s="89"/>
    </row>
  </sheetData>
  <mergeCells count="19">
    <mergeCell ref="A12:C12"/>
    <mergeCell ref="A13:C13"/>
    <mergeCell ref="G15:G16"/>
    <mergeCell ref="H15:H16"/>
    <mergeCell ref="C8:H8"/>
    <mergeCell ref="C9:H9"/>
    <mergeCell ref="B40:C40"/>
    <mergeCell ref="A1:H1"/>
    <mergeCell ref="A3:H3"/>
    <mergeCell ref="A4:H4"/>
    <mergeCell ref="A15:A16"/>
    <mergeCell ref="B15:B16"/>
    <mergeCell ref="C15:C16"/>
    <mergeCell ref="E15:E16"/>
    <mergeCell ref="F15:F16"/>
    <mergeCell ref="D15:D16"/>
    <mergeCell ref="A36:F36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2" fitToHeight="0" orientation="portrait" blackAndWhite="1" r:id="rId1"/>
  <headerFooter>
    <oddFooter>&amp;R&amp;"Times New Roman,Regular"&amp;10&amp;P. lpp. no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30"/>
  <sheetViews>
    <sheetView showZeros="0" topLeftCell="A4" zoomScaleNormal="100" workbookViewId="0">
      <selection activeCell="K24" sqref="K24"/>
    </sheetView>
  </sheetViews>
  <sheetFormatPr defaultColWidth="9.140625" defaultRowHeight="15" outlineLevelRow="1" x14ac:dyDescent="0.25"/>
  <cols>
    <col min="1" max="2" width="8.7109375" style="88" customWidth="1"/>
    <col min="3" max="3" width="46.5703125" style="88" customWidth="1"/>
    <col min="4" max="4" width="14.5703125" style="88" customWidth="1"/>
    <col min="5" max="6" width="9.7109375" style="88" customWidth="1"/>
    <col min="7" max="7" width="14.7109375" style="163" customWidth="1"/>
    <col min="8" max="8" width="14.140625" style="88" customWidth="1"/>
    <col min="9" max="9" width="9.140625" style="88"/>
    <col min="10" max="10" width="11.28515625" style="88" hidden="1" customWidth="1"/>
    <col min="11" max="11" width="9.140625" style="88"/>
    <col min="12" max="12" width="9.28515625" style="88" bestFit="1" customWidth="1"/>
    <col min="13" max="16384" width="9.140625" style="88"/>
  </cols>
  <sheetData>
    <row r="1" spans="1:8" ht="20.25" x14ac:dyDescent="0.3">
      <c r="A1" s="581" t="str">
        <f>"Lokālā tāme Nr. "&amp;KOPS2!B30</f>
        <v>Lokālā tāme Nr. 1-5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KOPS2!C30</f>
        <v>Jumti, segumi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89"/>
      <c r="D5" s="89"/>
      <c r="E5" s="89"/>
      <c r="F5" s="89"/>
      <c r="G5" s="90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89"/>
      <c r="D10" s="89"/>
      <c r="E10" s="89"/>
      <c r="F10" s="89"/>
      <c r="G10" s="90"/>
    </row>
    <row r="11" spans="1:8" x14ac:dyDescent="0.25">
      <c r="A11" s="89" t="s">
        <v>117</v>
      </c>
      <c r="B11" s="89"/>
      <c r="C11" s="89"/>
      <c r="D11" s="89"/>
      <c r="E11" s="89"/>
      <c r="F11" s="89"/>
      <c r="G11" s="90"/>
    </row>
    <row r="12" spans="1:8" x14ac:dyDescent="0.25">
      <c r="A12" s="577" t="s">
        <v>477</v>
      </c>
      <c r="B12" s="577"/>
      <c r="C12" s="577"/>
      <c r="D12" s="424"/>
      <c r="E12" s="89"/>
      <c r="F12" s="89"/>
      <c r="G12" s="90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24"/>
      <c r="E13" s="89"/>
      <c r="F13" s="89"/>
      <c r="G13" s="90"/>
    </row>
    <row r="15" spans="1:8" ht="15" customHeight="1" x14ac:dyDescent="0.25">
      <c r="A15" s="588" t="s">
        <v>5</v>
      </c>
      <c r="B15" s="588" t="s">
        <v>6</v>
      </c>
      <c r="C15" s="589" t="s">
        <v>396</v>
      </c>
      <c r="D15" s="590" t="s">
        <v>484</v>
      </c>
      <c r="E15" s="589" t="s">
        <v>7</v>
      </c>
      <c r="F15" s="589" t="s">
        <v>8</v>
      </c>
      <c r="G15" s="575" t="s">
        <v>475</v>
      </c>
      <c r="H15" s="575" t="s">
        <v>476</v>
      </c>
    </row>
    <row r="16" spans="1:8" x14ac:dyDescent="0.25">
      <c r="A16" s="588"/>
      <c r="B16" s="588"/>
      <c r="C16" s="589"/>
      <c r="D16" s="576"/>
      <c r="E16" s="589"/>
      <c r="F16" s="589"/>
      <c r="G16" s="576"/>
      <c r="H16" s="576"/>
    </row>
    <row r="17" spans="1:8" ht="15.75" thickBot="1" x14ac:dyDescent="0.3">
      <c r="A17" s="91">
        <v>1</v>
      </c>
      <c r="B17" s="91">
        <v>2</v>
      </c>
      <c r="C17" s="92" t="s">
        <v>60</v>
      </c>
      <c r="D17" s="92"/>
      <c r="E17" s="91" t="s">
        <v>61</v>
      </c>
      <c r="F17" s="93">
        <v>5</v>
      </c>
      <c r="G17" s="93">
        <v>6</v>
      </c>
      <c r="H17" s="93">
        <v>7</v>
      </c>
    </row>
    <row r="18" spans="1:8" ht="15.75" thickTop="1" x14ac:dyDescent="0.25">
      <c r="A18" s="141"/>
      <c r="B18" s="175"/>
      <c r="C18" s="355" t="s">
        <v>69</v>
      </c>
      <c r="D18" s="355"/>
      <c r="E18" s="337"/>
      <c r="F18" s="337"/>
      <c r="G18" s="356"/>
      <c r="H18" s="146">
        <f>ROUND(F18*G18,2)</f>
        <v>0</v>
      </c>
    </row>
    <row r="19" spans="1:8" x14ac:dyDescent="0.25">
      <c r="A19" s="128"/>
      <c r="B19" s="358"/>
      <c r="C19" s="359" t="s">
        <v>366</v>
      </c>
      <c r="D19" s="355"/>
      <c r="E19" s="360"/>
      <c r="F19" s="360"/>
      <c r="G19" s="361"/>
      <c r="H19" s="146">
        <f>ROUND(F19*G19,2)</f>
        <v>0</v>
      </c>
    </row>
    <row r="20" spans="1:8" ht="38.25" x14ac:dyDescent="0.25">
      <c r="A20" s="141">
        <v>1</v>
      </c>
      <c r="B20" s="113" t="s">
        <v>410</v>
      </c>
      <c r="C20" s="118" t="s">
        <v>462</v>
      </c>
      <c r="D20" s="430" t="s">
        <v>483</v>
      </c>
      <c r="E20" s="337" t="s">
        <v>65</v>
      </c>
      <c r="F20" s="337">
        <v>78.5</v>
      </c>
      <c r="G20" s="362"/>
      <c r="H20" s="146"/>
    </row>
    <row r="21" spans="1:8" ht="15.75" thickBot="1" x14ac:dyDescent="0.3">
      <c r="A21" s="364"/>
      <c r="B21" s="175"/>
      <c r="C21" s="225"/>
      <c r="D21" s="225"/>
      <c r="E21" s="226"/>
      <c r="F21" s="227"/>
      <c r="G21" s="365"/>
      <c r="H21" s="228"/>
    </row>
    <row r="22" spans="1:8" ht="15.75" thickTop="1" x14ac:dyDescent="0.25">
      <c r="A22" s="147"/>
      <c r="B22" s="147"/>
      <c r="C22" s="148"/>
      <c r="D22" s="148"/>
      <c r="E22" s="149"/>
      <c r="F22" s="150"/>
      <c r="G22" s="179"/>
      <c r="H22" s="151"/>
    </row>
    <row r="23" spans="1:8" x14ac:dyDescent="0.25">
      <c r="A23" s="591" t="s">
        <v>9</v>
      </c>
      <c r="B23" s="592"/>
      <c r="C23" s="592"/>
      <c r="D23" s="593"/>
      <c r="E23" s="592"/>
      <c r="F23" s="592"/>
      <c r="G23" s="426"/>
      <c r="H23" s="152">
        <f>SUM(H18:H22)</f>
        <v>0</v>
      </c>
    </row>
    <row r="24" spans="1:8" outlineLevel="1" x14ac:dyDescent="0.25">
      <c r="A24" s="89"/>
      <c r="B24" s="89"/>
      <c r="C24" s="89"/>
      <c r="D24" s="89"/>
      <c r="E24" s="89"/>
      <c r="F24" s="89"/>
      <c r="G24" s="90"/>
      <c r="H24" s="89"/>
    </row>
    <row r="25" spans="1:8" outlineLevel="1" x14ac:dyDescent="0.25">
      <c r="E25" s="89"/>
      <c r="F25" s="89"/>
      <c r="H25" s="155"/>
    </row>
    <row r="26" spans="1:8" outlineLevel="1" x14ac:dyDescent="0.25">
      <c r="A26" s="88" t="str">
        <f>"Sastādīja: "&amp;KOPS2!$B$59</f>
        <v>Sastādīja: _________________ Olga  Jasāne /29.09.2017./</v>
      </c>
      <c r="E26" s="157"/>
      <c r="F26" s="162"/>
      <c r="G26" s="159"/>
    </row>
    <row r="27" spans="1:8" outlineLevel="1" x14ac:dyDescent="0.25">
      <c r="B27" s="580" t="s">
        <v>13</v>
      </c>
      <c r="C27" s="580"/>
      <c r="D27" s="416"/>
      <c r="E27" s="89"/>
      <c r="F27" s="161"/>
      <c r="G27" s="161"/>
    </row>
    <row r="28" spans="1:8" outlineLevel="1" x14ac:dyDescent="0.25">
      <c r="A28" s="89"/>
      <c r="B28" s="162"/>
      <c r="C28" s="160"/>
      <c r="D28" s="417"/>
      <c r="E28" s="89"/>
      <c r="F28" s="89"/>
      <c r="G28" s="88"/>
    </row>
    <row r="29" spans="1:8" x14ac:dyDescent="0.25">
      <c r="A29" s="157" t="str">
        <f>"Pārbaudīja: "&amp;KOPS2!$F$59</f>
        <v>Pārbaudīja: _________________ Aleksejs Providenko /29.09.2017./</v>
      </c>
      <c r="B29" s="158"/>
      <c r="C29" s="159"/>
      <c r="D29" s="159"/>
      <c r="E29" s="159"/>
      <c r="F29" s="159"/>
      <c r="G29" s="88"/>
      <c r="H29" s="89"/>
    </row>
    <row r="30" spans="1:8" x14ac:dyDescent="0.25">
      <c r="A30" s="89"/>
      <c r="B30" s="160" t="s">
        <v>13</v>
      </c>
      <c r="C30" s="161"/>
      <c r="D30" s="416"/>
      <c r="E30" s="161"/>
      <c r="F30" s="161"/>
      <c r="G30" s="88"/>
      <c r="H30" s="89"/>
    </row>
    <row r="31" spans="1:8" x14ac:dyDescent="0.25">
      <c r="A31" s="89" t="str">
        <f>"Sertifikāta Nr.: "&amp;KOPS2!$F$61</f>
        <v>Sertifikāta Nr.: 5-00770</v>
      </c>
      <c r="B31" s="90"/>
      <c r="E31" s="89"/>
      <c r="G31" s="88"/>
      <c r="H31" s="89"/>
    </row>
    <row r="32" spans="1:8" x14ac:dyDescent="0.25">
      <c r="A32" s="89"/>
      <c r="B32" s="89"/>
      <c r="C32" s="89"/>
      <c r="D32" s="89"/>
      <c r="E32" s="89"/>
      <c r="F32" s="89"/>
      <c r="G32" s="90"/>
      <c r="H32" s="89"/>
    </row>
    <row r="33" spans="1:8" x14ac:dyDescent="0.25">
      <c r="A33" s="89"/>
      <c r="B33" s="89"/>
      <c r="C33" s="89"/>
      <c r="D33" s="89"/>
      <c r="E33" s="89"/>
      <c r="F33" s="89"/>
      <c r="G33" s="90"/>
      <c r="H33" s="89"/>
    </row>
    <row r="34" spans="1:8" x14ac:dyDescent="0.25">
      <c r="A34" s="89"/>
      <c r="B34" s="89"/>
      <c r="C34" s="89"/>
      <c r="D34" s="89"/>
      <c r="E34" s="89"/>
      <c r="F34" s="89"/>
      <c r="G34" s="90"/>
      <c r="H34" s="89"/>
    </row>
    <row r="35" spans="1:8" x14ac:dyDescent="0.25">
      <c r="A35" s="89"/>
      <c r="B35" s="89"/>
      <c r="C35" s="89"/>
      <c r="D35" s="89"/>
      <c r="E35" s="89"/>
      <c r="F35" s="89"/>
      <c r="G35" s="90"/>
      <c r="H35" s="89"/>
    </row>
    <row r="36" spans="1:8" x14ac:dyDescent="0.25">
      <c r="A36" s="89"/>
      <c r="B36" s="89"/>
      <c r="C36" s="89"/>
      <c r="D36" s="89"/>
      <c r="E36" s="89"/>
      <c r="F36" s="89"/>
      <c r="G36" s="90"/>
      <c r="H36" s="89"/>
    </row>
    <row r="37" spans="1:8" x14ac:dyDescent="0.25">
      <c r="A37" s="89"/>
      <c r="B37" s="89"/>
      <c r="C37" s="89"/>
      <c r="D37" s="89"/>
      <c r="E37" s="89"/>
      <c r="F37" s="89"/>
      <c r="G37" s="90"/>
      <c r="H37" s="89"/>
    </row>
    <row r="38" spans="1:8" x14ac:dyDescent="0.25">
      <c r="A38" s="89"/>
      <c r="B38" s="89"/>
      <c r="C38" s="89"/>
      <c r="D38" s="89"/>
      <c r="E38" s="89"/>
      <c r="F38" s="89"/>
      <c r="G38" s="90"/>
      <c r="H38" s="89"/>
    </row>
    <row r="39" spans="1:8" x14ac:dyDescent="0.25">
      <c r="A39" s="89"/>
      <c r="B39" s="89"/>
      <c r="C39" s="89"/>
      <c r="D39" s="89"/>
      <c r="E39" s="89"/>
      <c r="F39" s="89"/>
      <c r="G39" s="90"/>
      <c r="H39" s="89"/>
    </row>
    <row r="40" spans="1:8" x14ac:dyDescent="0.25">
      <c r="A40" s="89"/>
      <c r="B40" s="89"/>
      <c r="C40" s="89"/>
      <c r="D40" s="89"/>
      <c r="E40" s="89"/>
      <c r="F40" s="89"/>
      <c r="G40" s="90"/>
      <c r="H40" s="89"/>
    </row>
    <row r="41" spans="1:8" x14ac:dyDescent="0.25">
      <c r="A41" s="89"/>
      <c r="B41" s="89"/>
      <c r="C41" s="89"/>
      <c r="D41" s="89"/>
      <c r="E41" s="89"/>
      <c r="F41" s="89"/>
      <c r="G41" s="90"/>
      <c r="H41" s="89"/>
    </row>
    <row r="42" spans="1:8" x14ac:dyDescent="0.25">
      <c r="A42" s="89"/>
      <c r="B42" s="89"/>
      <c r="C42" s="89"/>
      <c r="D42" s="89"/>
      <c r="E42" s="89"/>
      <c r="F42" s="89"/>
      <c r="G42" s="90"/>
      <c r="H42" s="89"/>
    </row>
    <row r="43" spans="1:8" x14ac:dyDescent="0.25">
      <c r="A43" s="89"/>
      <c r="B43" s="89"/>
      <c r="C43" s="89"/>
      <c r="D43" s="89"/>
      <c r="E43" s="89"/>
      <c r="F43" s="89"/>
      <c r="G43" s="90"/>
      <c r="H43" s="89"/>
    </row>
    <row r="44" spans="1:8" x14ac:dyDescent="0.25">
      <c r="A44" s="89"/>
      <c r="B44" s="89"/>
      <c r="C44" s="89"/>
      <c r="D44" s="89"/>
      <c r="E44" s="89"/>
      <c r="F44" s="89"/>
      <c r="G44" s="90"/>
      <c r="H44" s="89"/>
    </row>
    <row r="45" spans="1:8" x14ac:dyDescent="0.25">
      <c r="A45" s="89"/>
      <c r="B45" s="89"/>
      <c r="C45" s="89"/>
      <c r="D45" s="89"/>
      <c r="E45" s="89"/>
      <c r="F45" s="89"/>
      <c r="G45" s="90"/>
      <c r="H45" s="89"/>
    </row>
    <row r="46" spans="1:8" x14ac:dyDescent="0.25">
      <c r="A46" s="89"/>
      <c r="B46" s="89"/>
      <c r="C46" s="89"/>
      <c r="D46" s="89"/>
      <c r="E46" s="89"/>
      <c r="F46" s="89"/>
      <c r="G46" s="90"/>
      <c r="H46" s="89"/>
    </row>
    <row r="47" spans="1:8" x14ac:dyDescent="0.25">
      <c r="A47" s="89"/>
      <c r="B47" s="89"/>
      <c r="C47" s="89"/>
      <c r="D47" s="89"/>
      <c r="E47" s="89"/>
      <c r="F47" s="89"/>
      <c r="G47" s="90"/>
      <c r="H47" s="89"/>
    </row>
    <row r="48" spans="1:8" x14ac:dyDescent="0.25">
      <c r="A48" s="89"/>
      <c r="B48" s="89"/>
      <c r="C48" s="89"/>
      <c r="D48" s="89"/>
      <c r="E48" s="89"/>
      <c r="F48" s="89"/>
      <c r="G48" s="90"/>
      <c r="H48" s="89"/>
    </row>
    <row r="49" spans="1:8" x14ac:dyDescent="0.25">
      <c r="A49" s="89"/>
      <c r="B49" s="89"/>
      <c r="C49" s="89"/>
      <c r="D49" s="89"/>
      <c r="E49" s="89"/>
      <c r="F49" s="89"/>
      <c r="G49" s="90"/>
      <c r="H49" s="89"/>
    </row>
    <row r="50" spans="1:8" x14ac:dyDescent="0.25">
      <c r="A50" s="89"/>
      <c r="B50" s="89"/>
      <c r="C50" s="89"/>
      <c r="D50" s="89"/>
      <c r="E50" s="89"/>
      <c r="F50" s="89"/>
      <c r="G50" s="90"/>
      <c r="H50" s="89"/>
    </row>
    <row r="51" spans="1:8" x14ac:dyDescent="0.25">
      <c r="A51" s="89"/>
      <c r="B51" s="89"/>
      <c r="C51" s="89"/>
      <c r="D51" s="89"/>
      <c r="E51" s="89"/>
      <c r="F51" s="89"/>
      <c r="G51" s="90"/>
      <c r="H51" s="89"/>
    </row>
    <row r="52" spans="1:8" x14ac:dyDescent="0.25">
      <c r="A52" s="89"/>
      <c r="B52" s="89"/>
      <c r="C52" s="89"/>
      <c r="D52" s="89"/>
      <c r="E52" s="89"/>
      <c r="F52" s="89"/>
      <c r="G52" s="90"/>
      <c r="H52" s="89"/>
    </row>
    <row r="53" spans="1:8" x14ac:dyDescent="0.25">
      <c r="A53" s="89"/>
      <c r="B53" s="89"/>
      <c r="C53" s="89"/>
      <c r="D53" s="89"/>
      <c r="E53" s="89"/>
      <c r="F53" s="89"/>
      <c r="G53" s="90"/>
      <c r="H53" s="89"/>
    </row>
    <row r="54" spans="1:8" x14ac:dyDescent="0.25">
      <c r="A54" s="89"/>
      <c r="B54" s="89"/>
      <c r="C54" s="89"/>
      <c r="D54" s="89"/>
      <c r="E54" s="89"/>
      <c r="F54" s="89"/>
      <c r="G54" s="90"/>
      <c r="H54" s="89"/>
    </row>
    <row r="55" spans="1:8" x14ac:dyDescent="0.25">
      <c r="A55" s="89"/>
      <c r="B55" s="89"/>
      <c r="C55" s="89"/>
      <c r="D55" s="89"/>
      <c r="E55" s="89"/>
      <c r="F55" s="89"/>
      <c r="G55" s="90"/>
      <c r="H55" s="89"/>
    </row>
    <row r="56" spans="1:8" x14ac:dyDescent="0.25">
      <c r="A56" s="89"/>
      <c r="B56" s="89"/>
      <c r="C56" s="89"/>
      <c r="D56" s="89"/>
      <c r="E56" s="89"/>
      <c r="F56" s="89"/>
      <c r="G56" s="90"/>
      <c r="H56" s="89"/>
    </row>
    <row r="57" spans="1:8" x14ac:dyDescent="0.25">
      <c r="A57" s="89"/>
      <c r="B57" s="89"/>
      <c r="C57" s="89"/>
      <c r="D57" s="89"/>
      <c r="E57" s="89"/>
      <c r="F57" s="89"/>
      <c r="G57" s="90"/>
      <c r="H57" s="89"/>
    </row>
    <row r="58" spans="1:8" x14ac:dyDescent="0.25">
      <c r="A58" s="89"/>
      <c r="B58" s="89"/>
      <c r="C58" s="89"/>
      <c r="D58" s="89"/>
      <c r="E58" s="89"/>
      <c r="F58" s="89"/>
      <c r="G58" s="90"/>
      <c r="H58" s="89"/>
    </row>
    <row r="59" spans="1:8" x14ac:dyDescent="0.25">
      <c r="A59" s="89"/>
      <c r="B59" s="89"/>
      <c r="C59" s="89"/>
      <c r="D59" s="89"/>
      <c r="E59" s="89"/>
      <c r="F59" s="89"/>
      <c r="G59" s="90"/>
      <c r="H59" s="89"/>
    </row>
    <row r="60" spans="1:8" x14ac:dyDescent="0.25">
      <c r="A60" s="89"/>
      <c r="B60" s="89"/>
      <c r="C60" s="89"/>
      <c r="D60" s="89"/>
      <c r="E60" s="89"/>
      <c r="F60" s="89"/>
      <c r="G60" s="90"/>
      <c r="H60" s="89"/>
    </row>
    <row r="61" spans="1:8" x14ac:dyDescent="0.25">
      <c r="A61" s="89"/>
      <c r="B61" s="89"/>
      <c r="C61" s="89"/>
      <c r="D61" s="89"/>
      <c r="E61" s="89"/>
      <c r="F61" s="89"/>
      <c r="G61" s="90"/>
      <c r="H61" s="89"/>
    </row>
    <row r="62" spans="1:8" x14ac:dyDescent="0.25">
      <c r="A62" s="89"/>
      <c r="B62" s="89"/>
      <c r="C62" s="89"/>
      <c r="D62" s="89"/>
      <c r="E62" s="89"/>
      <c r="F62" s="89"/>
      <c r="G62" s="90"/>
      <c r="H62" s="89"/>
    </row>
    <row r="63" spans="1:8" x14ac:dyDescent="0.25">
      <c r="A63" s="89"/>
      <c r="B63" s="89"/>
      <c r="C63" s="89"/>
      <c r="D63" s="89"/>
      <c r="E63" s="89"/>
      <c r="F63" s="89"/>
      <c r="G63" s="90"/>
      <c r="H63" s="89"/>
    </row>
    <row r="64" spans="1:8" x14ac:dyDescent="0.25">
      <c r="A64" s="89"/>
      <c r="B64" s="89"/>
      <c r="C64" s="89"/>
      <c r="D64" s="89"/>
      <c r="E64" s="89"/>
      <c r="F64" s="89"/>
      <c r="G64" s="90"/>
      <c r="H64" s="89"/>
    </row>
    <row r="65" spans="1:8" x14ac:dyDescent="0.25">
      <c r="A65" s="89"/>
      <c r="B65" s="89"/>
      <c r="C65" s="89"/>
      <c r="D65" s="89"/>
      <c r="E65" s="89"/>
      <c r="F65" s="89"/>
      <c r="G65" s="90"/>
      <c r="H65" s="89"/>
    </row>
    <row r="66" spans="1:8" x14ac:dyDescent="0.25">
      <c r="A66" s="89"/>
      <c r="B66" s="89"/>
      <c r="C66" s="89"/>
      <c r="D66" s="89"/>
      <c r="E66" s="89"/>
      <c r="F66" s="89"/>
      <c r="G66" s="90"/>
      <c r="H66" s="89"/>
    </row>
    <row r="67" spans="1:8" x14ac:dyDescent="0.25">
      <c r="A67" s="89"/>
      <c r="B67" s="89"/>
      <c r="C67" s="89"/>
      <c r="D67" s="89"/>
      <c r="E67" s="89"/>
      <c r="F67" s="89"/>
      <c r="G67" s="90"/>
      <c r="H67" s="89"/>
    </row>
    <row r="68" spans="1:8" x14ac:dyDescent="0.25">
      <c r="A68" s="89"/>
      <c r="B68" s="89"/>
      <c r="C68" s="89"/>
      <c r="D68" s="89"/>
      <c r="E68" s="89"/>
      <c r="F68" s="89"/>
      <c r="G68" s="90"/>
      <c r="H68" s="89"/>
    </row>
    <row r="69" spans="1:8" x14ac:dyDescent="0.25">
      <c r="A69" s="89"/>
      <c r="B69" s="89"/>
      <c r="C69" s="89"/>
      <c r="D69" s="89"/>
      <c r="E69" s="89"/>
      <c r="F69" s="89"/>
      <c r="G69" s="90"/>
      <c r="H69" s="89"/>
    </row>
    <row r="70" spans="1:8" x14ac:dyDescent="0.25">
      <c r="A70" s="89"/>
      <c r="B70" s="89"/>
      <c r="C70" s="89"/>
      <c r="D70" s="89"/>
      <c r="E70" s="89"/>
      <c r="F70" s="89"/>
      <c r="G70" s="90"/>
      <c r="H70" s="89"/>
    </row>
    <row r="71" spans="1:8" x14ac:dyDescent="0.25">
      <c r="A71" s="89"/>
      <c r="B71" s="89"/>
      <c r="C71" s="89"/>
      <c r="D71" s="89"/>
      <c r="E71" s="89"/>
      <c r="F71" s="89"/>
      <c r="G71" s="90"/>
      <c r="H71" s="89"/>
    </row>
    <row r="72" spans="1:8" x14ac:dyDescent="0.25">
      <c r="A72" s="89"/>
      <c r="B72" s="89"/>
      <c r="C72" s="89"/>
      <c r="D72" s="89"/>
      <c r="E72" s="89"/>
      <c r="F72" s="89"/>
      <c r="G72" s="90"/>
      <c r="H72" s="89"/>
    </row>
    <row r="73" spans="1:8" x14ac:dyDescent="0.25">
      <c r="A73" s="89"/>
      <c r="B73" s="89"/>
      <c r="C73" s="89"/>
      <c r="D73" s="89"/>
      <c r="E73" s="89"/>
      <c r="F73" s="89"/>
      <c r="G73" s="90"/>
      <c r="H73" s="89"/>
    </row>
    <row r="74" spans="1:8" x14ac:dyDescent="0.25">
      <c r="A74" s="89"/>
      <c r="B74" s="89"/>
      <c r="C74" s="89"/>
      <c r="D74" s="89"/>
      <c r="E74" s="89"/>
      <c r="F74" s="89"/>
      <c r="G74" s="90"/>
      <c r="H74" s="89"/>
    </row>
    <row r="75" spans="1:8" x14ac:dyDescent="0.25">
      <c r="A75" s="89"/>
      <c r="B75" s="89"/>
      <c r="C75" s="89"/>
      <c r="D75" s="89"/>
      <c r="E75" s="89"/>
      <c r="F75" s="89"/>
      <c r="G75" s="90"/>
      <c r="H75" s="89"/>
    </row>
    <row r="76" spans="1:8" x14ac:dyDescent="0.25">
      <c r="A76" s="89"/>
      <c r="B76" s="89"/>
      <c r="C76" s="89"/>
      <c r="D76" s="89"/>
      <c r="E76" s="89"/>
      <c r="F76" s="89"/>
      <c r="G76" s="90"/>
      <c r="H76" s="89"/>
    </row>
    <row r="77" spans="1:8" x14ac:dyDescent="0.25">
      <c r="A77" s="89"/>
      <c r="B77" s="89"/>
      <c r="C77" s="89"/>
      <c r="D77" s="89"/>
      <c r="E77" s="89"/>
      <c r="F77" s="89"/>
      <c r="G77" s="90"/>
      <c r="H77" s="89"/>
    </row>
    <row r="78" spans="1:8" x14ac:dyDescent="0.25">
      <c r="A78" s="89"/>
      <c r="B78" s="89"/>
      <c r="C78" s="89"/>
      <c r="D78" s="89"/>
      <c r="E78" s="89"/>
      <c r="F78" s="89"/>
      <c r="G78" s="90"/>
      <c r="H78" s="89"/>
    </row>
    <row r="79" spans="1:8" x14ac:dyDescent="0.25">
      <c r="A79" s="89"/>
      <c r="B79" s="89"/>
      <c r="C79" s="89"/>
      <c r="D79" s="89"/>
      <c r="E79" s="89"/>
      <c r="F79" s="89"/>
      <c r="G79" s="90"/>
      <c r="H79" s="89"/>
    </row>
    <row r="80" spans="1:8" x14ac:dyDescent="0.25">
      <c r="A80" s="89"/>
      <c r="B80" s="89"/>
      <c r="C80" s="89"/>
      <c r="D80" s="89"/>
      <c r="E80" s="89"/>
      <c r="F80" s="89"/>
      <c r="G80" s="90"/>
      <c r="H80" s="89"/>
    </row>
    <row r="81" spans="1:8" x14ac:dyDescent="0.25">
      <c r="A81" s="89"/>
      <c r="B81" s="89"/>
      <c r="C81" s="89"/>
      <c r="D81" s="89"/>
      <c r="E81" s="89"/>
      <c r="F81" s="89"/>
      <c r="G81" s="90"/>
      <c r="H81" s="89"/>
    </row>
    <row r="82" spans="1:8" x14ac:dyDescent="0.25">
      <c r="A82" s="89"/>
      <c r="B82" s="89"/>
      <c r="C82" s="89"/>
      <c r="D82" s="89"/>
      <c r="E82" s="89"/>
      <c r="F82" s="89"/>
      <c r="G82" s="90"/>
      <c r="H82" s="89"/>
    </row>
    <row r="83" spans="1:8" x14ac:dyDescent="0.25">
      <c r="A83" s="89"/>
      <c r="B83" s="89"/>
      <c r="C83" s="89"/>
      <c r="D83" s="89"/>
      <c r="E83" s="89"/>
      <c r="F83" s="89"/>
      <c r="G83" s="90"/>
      <c r="H83" s="89"/>
    </row>
    <row r="84" spans="1:8" x14ac:dyDescent="0.25">
      <c r="A84" s="89"/>
      <c r="B84" s="89"/>
      <c r="C84" s="89"/>
      <c r="D84" s="89"/>
      <c r="E84" s="89"/>
      <c r="F84" s="89"/>
      <c r="G84" s="90"/>
      <c r="H84" s="89"/>
    </row>
    <row r="85" spans="1:8" x14ac:dyDescent="0.25">
      <c r="A85" s="89"/>
      <c r="B85" s="89"/>
      <c r="C85" s="89"/>
      <c r="D85" s="89"/>
      <c r="E85" s="89"/>
      <c r="F85" s="89"/>
      <c r="G85" s="90"/>
      <c r="H85" s="89"/>
    </row>
    <row r="86" spans="1:8" x14ac:dyDescent="0.25">
      <c r="A86" s="89"/>
      <c r="B86" s="89"/>
      <c r="C86" s="89"/>
      <c r="D86" s="89"/>
      <c r="E86" s="89"/>
      <c r="F86" s="89"/>
      <c r="G86" s="90"/>
      <c r="H86" s="89"/>
    </row>
    <row r="87" spans="1:8" x14ac:dyDescent="0.25">
      <c r="A87" s="89"/>
      <c r="B87" s="89"/>
      <c r="C87" s="89"/>
      <c r="D87" s="89"/>
      <c r="E87" s="89"/>
      <c r="F87" s="89"/>
      <c r="G87" s="90"/>
      <c r="H87" s="89"/>
    </row>
    <row r="88" spans="1:8" x14ac:dyDescent="0.25">
      <c r="A88" s="89"/>
      <c r="B88" s="89"/>
      <c r="C88" s="89"/>
      <c r="D88" s="89"/>
      <c r="E88" s="89"/>
      <c r="F88" s="89"/>
      <c r="G88" s="90"/>
      <c r="H88" s="89"/>
    </row>
    <row r="89" spans="1:8" x14ac:dyDescent="0.25">
      <c r="A89" s="89"/>
      <c r="B89" s="89"/>
      <c r="C89" s="89"/>
      <c r="D89" s="89"/>
      <c r="E89" s="89"/>
      <c r="F89" s="89"/>
      <c r="G89" s="90"/>
      <c r="H89" s="89"/>
    </row>
    <row r="90" spans="1:8" x14ac:dyDescent="0.25">
      <c r="A90" s="89"/>
      <c r="B90" s="89"/>
      <c r="C90" s="89"/>
      <c r="D90" s="89"/>
      <c r="E90" s="89"/>
      <c r="F90" s="89"/>
      <c r="G90" s="90"/>
      <c r="H90" s="89"/>
    </row>
    <row r="91" spans="1:8" x14ac:dyDescent="0.25">
      <c r="A91" s="89"/>
      <c r="B91" s="89"/>
      <c r="C91" s="89"/>
      <c r="D91" s="89"/>
      <c r="E91" s="89"/>
      <c r="F91" s="89"/>
      <c r="G91" s="90"/>
      <c r="H91" s="89"/>
    </row>
    <row r="92" spans="1:8" x14ac:dyDescent="0.25">
      <c r="A92" s="89"/>
      <c r="B92" s="89"/>
      <c r="C92" s="89"/>
      <c r="D92" s="89"/>
      <c r="E92" s="89"/>
      <c r="F92" s="89"/>
      <c r="G92" s="90"/>
      <c r="H92" s="89"/>
    </row>
    <row r="93" spans="1:8" x14ac:dyDescent="0.25">
      <c r="A93" s="89"/>
      <c r="B93" s="89"/>
      <c r="C93" s="89"/>
      <c r="D93" s="89"/>
      <c r="E93" s="89"/>
      <c r="F93" s="89"/>
      <c r="G93" s="90"/>
      <c r="H93" s="89"/>
    </row>
    <row r="94" spans="1:8" x14ac:dyDescent="0.25">
      <c r="A94" s="89"/>
      <c r="B94" s="89"/>
      <c r="C94" s="89"/>
      <c r="D94" s="89"/>
      <c r="E94" s="89"/>
      <c r="F94" s="89"/>
      <c r="G94" s="90"/>
      <c r="H94" s="89"/>
    </row>
    <row r="95" spans="1:8" x14ac:dyDescent="0.25">
      <c r="A95" s="89"/>
      <c r="B95" s="89"/>
      <c r="C95" s="89"/>
      <c r="D95" s="89"/>
      <c r="E95" s="89"/>
      <c r="F95" s="89"/>
      <c r="G95" s="90"/>
      <c r="H95" s="89"/>
    </row>
    <row r="96" spans="1:8" x14ac:dyDescent="0.25">
      <c r="A96" s="89"/>
      <c r="B96" s="89"/>
      <c r="C96" s="89"/>
      <c r="D96" s="89"/>
      <c r="E96" s="89"/>
      <c r="F96" s="89"/>
      <c r="G96" s="90"/>
      <c r="H96" s="89"/>
    </row>
    <row r="97" spans="1:8" x14ac:dyDescent="0.25">
      <c r="A97" s="89"/>
      <c r="B97" s="89"/>
      <c r="C97" s="89"/>
      <c r="D97" s="89"/>
      <c r="E97" s="89"/>
      <c r="F97" s="89"/>
      <c r="G97" s="90"/>
      <c r="H97" s="89"/>
    </row>
    <row r="98" spans="1:8" x14ac:dyDescent="0.25">
      <c r="A98" s="89"/>
      <c r="B98" s="89"/>
      <c r="C98" s="89"/>
      <c r="D98" s="89"/>
      <c r="E98" s="89"/>
      <c r="F98" s="89"/>
      <c r="G98" s="90"/>
      <c r="H98" s="89"/>
    </row>
    <row r="99" spans="1:8" x14ac:dyDescent="0.25">
      <c r="A99" s="89"/>
      <c r="B99" s="89"/>
      <c r="C99" s="89"/>
      <c r="D99" s="89"/>
      <c r="E99" s="89"/>
      <c r="F99" s="89"/>
      <c r="G99" s="90"/>
      <c r="H99" s="89"/>
    </row>
    <row r="100" spans="1:8" x14ac:dyDescent="0.25">
      <c r="A100" s="89"/>
      <c r="B100" s="89"/>
      <c r="C100" s="89"/>
      <c r="D100" s="89"/>
      <c r="E100" s="89"/>
      <c r="F100" s="89"/>
      <c r="G100" s="90"/>
      <c r="H100" s="89"/>
    </row>
    <row r="101" spans="1:8" x14ac:dyDescent="0.25">
      <c r="A101" s="89"/>
      <c r="B101" s="89"/>
      <c r="C101" s="89"/>
      <c r="D101" s="89"/>
      <c r="E101" s="89"/>
      <c r="F101" s="89"/>
      <c r="G101" s="90"/>
      <c r="H101" s="89"/>
    </row>
    <row r="102" spans="1:8" x14ac:dyDescent="0.25">
      <c r="A102" s="89"/>
      <c r="B102" s="89"/>
      <c r="C102" s="89"/>
      <c r="D102" s="89"/>
      <c r="E102" s="89"/>
      <c r="F102" s="89"/>
      <c r="G102" s="90"/>
      <c r="H102" s="89"/>
    </row>
    <row r="103" spans="1:8" x14ac:dyDescent="0.25">
      <c r="A103" s="89"/>
      <c r="B103" s="89"/>
      <c r="C103" s="89"/>
      <c r="D103" s="89"/>
      <c r="E103" s="89"/>
      <c r="F103" s="89"/>
      <c r="G103" s="90"/>
      <c r="H103" s="89"/>
    </row>
    <row r="104" spans="1:8" x14ac:dyDescent="0.25">
      <c r="A104" s="89"/>
      <c r="B104" s="89"/>
      <c r="C104" s="89"/>
      <c r="D104" s="89"/>
      <c r="E104" s="89"/>
      <c r="F104" s="89"/>
      <c r="G104" s="90"/>
      <c r="H104" s="89"/>
    </row>
    <row r="105" spans="1:8" x14ac:dyDescent="0.25">
      <c r="A105" s="89"/>
      <c r="B105" s="89"/>
      <c r="C105" s="89"/>
      <c r="D105" s="89"/>
      <c r="E105" s="89"/>
      <c r="F105" s="89"/>
      <c r="G105" s="90"/>
      <c r="H105" s="89"/>
    </row>
    <row r="106" spans="1:8" x14ac:dyDescent="0.25">
      <c r="A106" s="89"/>
      <c r="B106" s="89"/>
      <c r="C106" s="89"/>
      <c r="D106" s="89"/>
      <c r="E106" s="89"/>
      <c r="F106" s="89"/>
      <c r="G106" s="90"/>
      <c r="H106" s="89"/>
    </row>
    <row r="107" spans="1:8" x14ac:dyDescent="0.25">
      <c r="A107" s="89"/>
      <c r="B107" s="89"/>
      <c r="C107" s="89"/>
      <c r="D107" s="89"/>
      <c r="E107" s="89"/>
      <c r="F107" s="89"/>
      <c r="G107" s="90"/>
      <c r="H107" s="89"/>
    </row>
    <row r="108" spans="1:8" x14ac:dyDescent="0.25">
      <c r="A108" s="89"/>
      <c r="B108" s="89"/>
      <c r="C108" s="89"/>
      <c r="D108" s="89"/>
      <c r="E108" s="89"/>
      <c r="F108" s="89"/>
      <c r="G108" s="90"/>
      <c r="H108" s="89"/>
    </row>
    <row r="109" spans="1:8" x14ac:dyDescent="0.25">
      <c r="A109" s="89"/>
      <c r="B109" s="89"/>
      <c r="C109" s="89"/>
      <c r="D109" s="89"/>
      <c r="E109" s="89"/>
      <c r="F109" s="89"/>
      <c r="G109" s="90"/>
      <c r="H109" s="89"/>
    </row>
    <row r="110" spans="1:8" x14ac:dyDescent="0.25">
      <c r="A110" s="89"/>
      <c r="B110" s="89"/>
      <c r="C110" s="89"/>
      <c r="D110" s="89"/>
      <c r="E110" s="89"/>
      <c r="F110" s="89"/>
      <c r="G110" s="90"/>
      <c r="H110" s="89"/>
    </row>
    <row r="111" spans="1:8" x14ac:dyDescent="0.25">
      <c r="A111" s="89"/>
      <c r="B111" s="89"/>
      <c r="C111" s="89"/>
      <c r="D111" s="89"/>
      <c r="E111" s="89"/>
      <c r="F111" s="89"/>
      <c r="G111" s="90"/>
      <c r="H111" s="89"/>
    </row>
    <row r="112" spans="1:8" x14ac:dyDescent="0.25">
      <c r="A112" s="89"/>
      <c r="B112" s="89"/>
      <c r="C112" s="89"/>
      <c r="D112" s="89"/>
      <c r="E112" s="89"/>
      <c r="F112" s="89"/>
      <c r="G112" s="90"/>
      <c r="H112" s="89"/>
    </row>
    <row r="113" spans="1:8" x14ac:dyDescent="0.25">
      <c r="A113" s="89"/>
      <c r="B113" s="89"/>
      <c r="C113" s="89"/>
      <c r="D113" s="89"/>
      <c r="E113" s="89"/>
      <c r="F113" s="89"/>
      <c r="G113" s="90"/>
      <c r="H113" s="89"/>
    </row>
    <row r="114" spans="1:8" x14ac:dyDescent="0.25">
      <c r="A114" s="89"/>
      <c r="B114" s="89"/>
      <c r="C114" s="89"/>
      <c r="D114" s="89"/>
      <c r="E114" s="89"/>
      <c r="F114" s="89"/>
      <c r="G114" s="90"/>
      <c r="H114" s="89"/>
    </row>
    <row r="115" spans="1:8" x14ac:dyDescent="0.25">
      <c r="A115" s="89"/>
      <c r="B115" s="89"/>
      <c r="C115" s="89"/>
      <c r="D115" s="89"/>
      <c r="E115" s="89"/>
      <c r="F115" s="89"/>
      <c r="G115" s="90"/>
      <c r="H115" s="89"/>
    </row>
    <row r="116" spans="1:8" x14ac:dyDescent="0.25">
      <c r="A116" s="89"/>
      <c r="B116" s="89"/>
      <c r="C116" s="89"/>
      <c r="D116" s="89"/>
      <c r="E116" s="89"/>
      <c r="F116" s="89"/>
      <c r="G116" s="90"/>
      <c r="H116" s="89"/>
    </row>
    <row r="117" spans="1:8" x14ac:dyDescent="0.25">
      <c r="A117" s="89"/>
      <c r="B117" s="89"/>
      <c r="C117" s="89"/>
      <c r="D117" s="89"/>
      <c r="E117" s="89"/>
      <c r="F117" s="89"/>
      <c r="G117" s="90"/>
      <c r="H117" s="89"/>
    </row>
    <row r="118" spans="1:8" x14ac:dyDescent="0.25">
      <c r="A118" s="89"/>
      <c r="B118" s="89"/>
      <c r="C118" s="89"/>
      <c r="D118" s="89"/>
      <c r="E118" s="89"/>
      <c r="F118" s="89"/>
      <c r="G118" s="90"/>
      <c r="H118" s="89"/>
    </row>
    <row r="119" spans="1:8" x14ac:dyDescent="0.25">
      <c r="A119" s="89"/>
      <c r="B119" s="89"/>
      <c r="C119" s="89"/>
      <c r="D119" s="89"/>
      <c r="E119" s="89"/>
      <c r="F119" s="89"/>
      <c r="G119" s="90"/>
      <c r="H119" s="89"/>
    </row>
    <row r="120" spans="1:8" x14ac:dyDescent="0.25">
      <c r="A120" s="89"/>
      <c r="B120" s="89"/>
      <c r="C120" s="89"/>
      <c r="D120" s="89"/>
      <c r="E120" s="89"/>
      <c r="F120" s="89"/>
      <c r="G120" s="90"/>
      <c r="H120" s="89"/>
    </row>
    <row r="121" spans="1:8" x14ac:dyDescent="0.25">
      <c r="A121" s="89"/>
      <c r="B121" s="89"/>
      <c r="C121" s="89"/>
      <c r="D121" s="89"/>
      <c r="E121" s="89"/>
      <c r="F121" s="89"/>
      <c r="G121" s="90"/>
      <c r="H121" s="89"/>
    </row>
    <row r="122" spans="1:8" x14ac:dyDescent="0.25">
      <c r="A122" s="89"/>
      <c r="B122" s="89"/>
      <c r="C122" s="89"/>
      <c r="D122" s="89"/>
      <c r="E122" s="89"/>
      <c r="F122" s="89"/>
      <c r="G122" s="90"/>
      <c r="H122" s="89"/>
    </row>
    <row r="123" spans="1:8" x14ac:dyDescent="0.25">
      <c r="A123" s="89"/>
      <c r="B123" s="89"/>
      <c r="C123" s="89"/>
      <c r="D123" s="89"/>
      <c r="E123" s="89"/>
      <c r="F123" s="89"/>
      <c r="G123" s="90"/>
      <c r="H123" s="89"/>
    </row>
    <row r="124" spans="1:8" x14ac:dyDescent="0.25">
      <c r="A124" s="89"/>
      <c r="B124" s="89"/>
      <c r="C124" s="89"/>
      <c r="D124" s="89"/>
      <c r="E124" s="89"/>
      <c r="F124" s="89"/>
      <c r="G124" s="90"/>
      <c r="H124" s="89"/>
    </row>
    <row r="125" spans="1:8" x14ac:dyDescent="0.25">
      <c r="A125" s="89"/>
      <c r="B125" s="89"/>
      <c r="C125" s="89"/>
      <c r="D125" s="89"/>
      <c r="E125" s="89"/>
      <c r="F125" s="89"/>
      <c r="G125" s="90"/>
      <c r="H125" s="89"/>
    </row>
    <row r="126" spans="1:8" x14ac:dyDescent="0.25">
      <c r="A126" s="89"/>
      <c r="B126" s="89"/>
      <c r="C126" s="89"/>
      <c r="D126" s="89"/>
      <c r="E126" s="89"/>
      <c r="F126" s="89"/>
      <c r="G126" s="90"/>
      <c r="H126" s="89"/>
    </row>
    <row r="127" spans="1:8" x14ac:dyDescent="0.25">
      <c r="A127" s="89"/>
      <c r="B127" s="89"/>
      <c r="C127" s="89"/>
      <c r="D127" s="89"/>
      <c r="E127" s="89"/>
      <c r="F127" s="89"/>
      <c r="G127" s="90"/>
      <c r="H127" s="89"/>
    </row>
    <row r="128" spans="1:8" x14ac:dyDescent="0.25">
      <c r="A128" s="89"/>
      <c r="B128" s="89"/>
      <c r="C128" s="89"/>
      <c r="D128" s="89"/>
      <c r="E128" s="89"/>
      <c r="F128" s="89"/>
      <c r="G128" s="90"/>
      <c r="H128" s="89"/>
    </row>
    <row r="129" spans="1:8" x14ac:dyDescent="0.25">
      <c r="A129" s="89"/>
      <c r="B129" s="89"/>
      <c r="C129" s="89"/>
      <c r="D129" s="89"/>
      <c r="E129" s="89"/>
      <c r="F129" s="89"/>
      <c r="G129" s="90"/>
      <c r="H129" s="89"/>
    </row>
    <row r="130" spans="1:8" x14ac:dyDescent="0.25">
      <c r="A130" s="89"/>
      <c r="B130" s="89"/>
      <c r="C130" s="89"/>
      <c r="D130" s="89"/>
      <c r="E130" s="89"/>
      <c r="F130" s="89"/>
      <c r="G130" s="90"/>
      <c r="H130" s="89"/>
    </row>
    <row r="131" spans="1:8" x14ac:dyDescent="0.25">
      <c r="A131" s="89"/>
      <c r="B131" s="89"/>
      <c r="C131" s="89"/>
      <c r="D131" s="89"/>
      <c r="E131" s="89"/>
      <c r="F131" s="89"/>
      <c r="G131" s="90"/>
      <c r="H131" s="89"/>
    </row>
    <row r="132" spans="1:8" x14ac:dyDescent="0.25">
      <c r="A132" s="89"/>
      <c r="B132" s="89"/>
      <c r="C132" s="89"/>
      <c r="D132" s="89"/>
      <c r="E132" s="89"/>
      <c r="F132" s="89"/>
      <c r="G132" s="90"/>
      <c r="H132" s="89"/>
    </row>
    <row r="133" spans="1:8" x14ac:dyDescent="0.25">
      <c r="A133" s="89"/>
      <c r="B133" s="89"/>
      <c r="C133" s="89"/>
      <c r="D133" s="89"/>
      <c r="E133" s="89"/>
      <c r="F133" s="89"/>
      <c r="G133" s="90"/>
      <c r="H133" s="89"/>
    </row>
    <row r="134" spans="1:8" x14ac:dyDescent="0.25">
      <c r="A134" s="89"/>
      <c r="B134" s="89"/>
      <c r="C134" s="89"/>
      <c r="D134" s="89"/>
      <c r="E134" s="89"/>
      <c r="F134" s="89"/>
      <c r="G134" s="90"/>
      <c r="H134" s="89"/>
    </row>
    <row r="135" spans="1:8" x14ac:dyDescent="0.25">
      <c r="A135" s="89"/>
      <c r="B135" s="89"/>
      <c r="C135" s="89"/>
      <c r="D135" s="89"/>
      <c r="E135" s="89"/>
      <c r="F135" s="89"/>
      <c r="G135" s="90"/>
      <c r="H135" s="89"/>
    </row>
    <row r="136" spans="1:8" x14ac:dyDescent="0.25">
      <c r="A136" s="89"/>
      <c r="B136" s="89"/>
      <c r="C136" s="89"/>
      <c r="D136" s="89"/>
      <c r="E136" s="89"/>
      <c r="F136" s="89"/>
      <c r="G136" s="90"/>
      <c r="H136" s="89"/>
    </row>
    <row r="137" spans="1:8" x14ac:dyDescent="0.25">
      <c r="A137" s="89"/>
      <c r="B137" s="89"/>
      <c r="C137" s="89"/>
      <c r="D137" s="89"/>
      <c r="E137" s="89"/>
      <c r="F137" s="89"/>
      <c r="G137" s="90"/>
      <c r="H137" s="89"/>
    </row>
    <row r="138" spans="1:8" x14ac:dyDescent="0.25">
      <c r="A138" s="89"/>
      <c r="B138" s="89"/>
      <c r="C138" s="89"/>
      <c r="D138" s="89"/>
      <c r="E138" s="89"/>
      <c r="F138" s="89"/>
      <c r="G138" s="90"/>
      <c r="H138" s="89"/>
    </row>
    <row r="139" spans="1:8" x14ac:dyDescent="0.25">
      <c r="A139" s="89"/>
      <c r="B139" s="89"/>
      <c r="C139" s="89"/>
      <c r="D139" s="89"/>
      <c r="E139" s="89"/>
      <c r="F139" s="89"/>
      <c r="G139" s="90"/>
      <c r="H139" s="89"/>
    </row>
    <row r="140" spans="1:8" x14ac:dyDescent="0.25">
      <c r="A140" s="89"/>
      <c r="B140" s="89"/>
      <c r="C140" s="89"/>
      <c r="D140" s="89"/>
      <c r="E140" s="89"/>
      <c r="F140" s="89"/>
      <c r="G140" s="90"/>
      <c r="H140" s="89"/>
    </row>
    <row r="141" spans="1:8" x14ac:dyDescent="0.25">
      <c r="A141" s="89"/>
      <c r="B141" s="89"/>
      <c r="C141" s="89"/>
      <c r="D141" s="89"/>
      <c r="E141" s="89"/>
      <c r="F141" s="89"/>
      <c r="G141" s="90"/>
      <c r="H141" s="89"/>
    </row>
    <row r="142" spans="1:8" x14ac:dyDescent="0.25">
      <c r="A142" s="89"/>
      <c r="B142" s="89"/>
      <c r="C142" s="89"/>
      <c r="D142" s="89"/>
      <c r="E142" s="89"/>
      <c r="F142" s="89"/>
      <c r="G142" s="90"/>
      <c r="H142" s="89"/>
    </row>
    <row r="143" spans="1:8" x14ac:dyDescent="0.25">
      <c r="A143" s="89"/>
      <c r="B143" s="89"/>
      <c r="C143" s="89"/>
      <c r="D143" s="89"/>
      <c r="E143" s="89"/>
      <c r="F143" s="89"/>
      <c r="G143" s="90"/>
      <c r="H143" s="89"/>
    </row>
    <row r="144" spans="1:8" x14ac:dyDescent="0.25">
      <c r="A144" s="89"/>
      <c r="B144" s="89"/>
      <c r="C144" s="89"/>
      <c r="D144" s="89"/>
      <c r="E144" s="89"/>
      <c r="F144" s="89"/>
      <c r="G144" s="90"/>
      <c r="H144" s="89"/>
    </row>
    <row r="145" spans="1:8" x14ac:dyDescent="0.25">
      <c r="A145" s="89"/>
      <c r="B145" s="89"/>
      <c r="C145" s="89"/>
      <c r="D145" s="89"/>
      <c r="E145" s="89"/>
      <c r="F145" s="89"/>
      <c r="G145" s="90"/>
      <c r="H145" s="89"/>
    </row>
    <row r="146" spans="1:8" x14ac:dyDescent="0.25">
      <c r="A146" s="89"/>
      <c r="B146" s="89"/>
      <c r="C146" s="89"/>
      <c r="D146" s="89"/>
      <c r="E146" s="89"/>
      <c r="F146" s="89"/>
      <c r="G146" s="90"/>
      <c r="H146" s="89"/>
    </row>
    <row r="147" spans="1:8" x14ac:dyDescent="0.25">
      <c r="A147" s="89"/>
      <c r="B147" s="89"/>
      <c r="C147" s="89"/>
      <c r="D147" s="89"/>
      <c r="E147" s="89"/>
      <c r="F147" s="89"/>
      <c r="G147" s="90"/>
      <c r="H147" s="89"/>
    </row>
    <row r="148" spans="1:8" x14ac:dyDescent="0.25">
      <c r="A148" s="89"/>
      <c r="B148" s="89"/>
      <c r="C148" s="89"/>
      <c r="D148" s="89"/>
      <c r="E148" s="89"/>
      <c r="F148" s="89"/>
      <c r="G148" s="90"/>
      <c r="H148" s="89"/>
    </row>
    <row r="149" spans="1:8" x14ac:dyDescent="0.25">
      <c r="A149" s="89"/>
      <c r="B149" s="89"/>
      <c r="C149" s="89"/>
      <c r="D149" s="89"/>
      <c r="E149" s="89"/>
      <c r="F149" s="89"/>
      <c r="G149" s="90"/>
      <c r="H149" s="89"/>
    </row>
    <row r="150" spans="1:8" x14ac:dyDescent="0.25">
      <c r="A150" s="89"/>
      <c r="B150" s="89"/>
      <c r="C150" s="89"/>
      <c r="D150" s="89"/>
      <c r="E150" s="89"/>
      <c r="F150" s="89"/>
      <c r="G150" s="90"/>
      <c r="H150" s="89"/>
    </row>
    <row r="151" spans="1:8" x14ac:dyDescent="0.25">
      <c r="A151" s="89"/>
      <c r="B151" s="89"/>
      <c r="C151" s="89"/>
      <c r="D151" s="89"/>
      <c r="E151" s="89"/>
      <c r="F151" s="89"/>
      <c r="G151" s="90"/>
      <c r="H151" s="89"/>
    </row>
    <row r="152" spans="1:8" x14ac:dyDescent="0.25">
      <c r="A152" s="89"/>
      <c r="B152" s="89"/>
      <c r="C152" s="89"/>
      <c r="D152" s="89"/>
      <c r="E152" s="89"/>
      <c r="F152" s="89"/>
      <c r="G152" s="90"/>
      <c r="H152" s="89"/>
    </row>
    <row r="153" spans="1:8" x14ac:dyDescent="0.25">
      <c r="A153" s="89"/>
      <c r="B153" s="89"/>
      <c r="C153" s="89"/>
      <c r="D153" s="89"/>
      <c r="E153" s="89"/>
      <c r="F153" s="89"/>
      <c r="G153" s="90"/>
      <c r="H153" s="89"/>
    </row>
    <row r="154" spans="1:8" x14ac:dyDescent="0.25">
      <c r="A154" s="89"/>
      <c r="B154" s="89"/>
      <c r="C154" s="89"/>
      <c r="D154" s="89"/>
      <c r="E154" s="89"/>
      <c r="F154" s="89"/>
      <c r="G154" s="90"/>
      <c r="H154" s="89"/>
    </row>
    <row r="155" spans="1:8" x14ac:dyDescent="0.25">
      <c r="A155" s="89"/>
      <c r="B155" s="89"/>
      <c r="C155" s="89"/>
      <c r="D155" s="89"/>
      <c r="E155" s="89"/>
      <c r="F155" s="89"/>
      <c r="G155" s="90"/>
      <c r="H155" s="89"/>
    </row>
    <row r="156" spans="1:8" x14ac:dyDescent="0.25">
      <c r="A156" s="89"/>
      <c r="B156" s="89"/>
      <c r="C156" s="89"/>
      <c r="D156" s="89"/>
      <c r="E156" s="89"/>
      <c r="F156" s="89"/>
      <c r="G156" s="90"/>
      <c r="H156" s="89"/>
    </row>
    <row r="157" spans="1:8" x14ac:dyDescent="0.25">
      <c r="A157" s="89"/>
      <c r="B157" s="89"/>
      <c r="C157" s="89"/>
      <c r="D157" s="89"/>
      <c r="E157" s="89"/>
      <c r="F157" s="89"/>
      <c r="G157" s="90"/>
      <c r="H157" s="89"/>
    </row>
    <row r="158" spans="1:8" x14ac:dyDescent="0.25">
      <c r="A158" s="89"/>
      <c r="B158" s="89"/>
      <c r="C158" s="89"/>
      <c r="D158" s="89"/>
      <c r="E158" s="89"/>
      <c r="F158" s="89"/>
      <c r="G158" s="90"/>
      <c r="H158" s="89"/>
    </row>
    <row r="159" spans="1:8" x14ac:dyDescent="0.25">
      <c r="A159" s="89"/>
      <c r="B159" s="89"/>
      <c r="C159" s="89"/>
      <c r="D159" s="89"/>
      <c r="E159" s="89"/>
      <c r="F159" s="89"/>
      <c r="G159" s="90"/>
      <c r="H159" s="89"/>
    </row>
    <row r="160" spans="1:8" x14ac:dyDescent="0.25">
      <c r="A160" s="89"/>
      <c r="B160" s="89"/>
      <c r="C160" s="89"/>
      <c r="D160" s="89"/>
      <c r="E160" s="89"/>
      <c r="F160" s="89"/>
      <c r="G160" s="90"/>
      <c r="H160" s="89"/>
    </row>
    <row r="161" spans="1:8" x14ac:dyDescent="0.25">
      <c r="A161" s="89"/>
      <c r="B161" s="89"/>
      <c r="C161" s="89"/>
      <c r="D161" s="89"/>
      <c r="E161" s="89"/>
      <c r="F161" s="89"/>
      <c r="G161" s="90"/>
      <c r="H161" s="89"/>
    </row>
    <row r="162" spans="1:8" x14ac:dyDescent="0.25">
      <c r="A162" s="89"/>
      <c r="B162" s="89"/>
      <c r="C162" s="89"/>
      <c r="D162" s="89"/>
      <c r="E162" s="89"/>
      <c r="F162" s="89"/>
      <c r="G162" s="90"/>
      <c r="H162" s="89"/>
    </row>
    <row r="163" spans="1:8" x14ac:dyDescent="0.25">
      <c r="A163" s="89"/>
      <c r="B163" s="89"/>
      <c r="C163" s="89"/>
      <c r="D163" s="89"/>
      <c r="E163" s="89"/>
      <c r="F163" s="89"/>
      <c r="G163" s="90"/>
      <c r="H163" s="89"/>
    </row>
    <row r="164" spans="1:8" x14ac:dyDescent="0.25">
      <c r="A164" s="89"/>
      <c r="B164" s="89"/>
      <c r="C164" s="89"/>
      <c r="D164" s="89"/>
      <c r="E164" s="89"/>
      <c r="F164" s="89"/>
      <c r="G164" s="90"/>
      <c r="H164" s="89"/>
    </row>
    <row r="165" spans="1:8" x14ac:dyDescent="0.25">
      <c r="A165" s="89"/>
      <c r="B165" s="89"/>
      <c r="C165" s="89"/>
      <c r="D165" s="89"/>
      <c r="E165" s="89"/>
      <c r="F165" s="89"/>
      <c r="G165" s="90"/>
      <c r="H165" s="89"/>
    </row>
    <row r="166" spans="1:8" x14ac:dyDescent="0.25">
      <c r="A166" s="89"/>
      <c r="B166" s="89"/>
      <c r="C166" s="89"/>
      <c r="D166" s="89"/>
      <c r="E166" s="89"/>
      <c r="F166" s="89"/>
      <c r="G166" s="90"/>
      <c r="H166" s="89"/>
    </row>
    <row r="167" spans="1:8" x14ac:dyDescent="0.25">
      <c r="A167" s="89"/>
      <c r="B167" s="89"/>
      <c r="C167" s="89"/>
      <c r="D167" s="89"/>
      <c r="E167" s="89"/>
      <c r="F167" s="89"/>
      <c r="G167" s="90"/>
      <c r="H167" s="89"/>
    </row>
    <row r="168" spans="1:8" x14ac:dyDescent="0.25">
      <c r="A168" s="89"/>
      <c r="B168" s="89"/>
      <c r="C168" s="89"/>
      <c r="D168" s="89"/>
      <c r="E168" s="89"/>
      <c r="F168" s="89"/>
      <c r="G168" s="90"/>
      <c r="H168" s="89"/>
    </row>
    <row r="169" spans="1:8" x14ac:dyDescent="0.25">
      <c r="A169" s="89"/>
      <c r="B169" s="89"/>
      <c r="C169" s="89"/>
      <c r="D169" s="89"/>
      <c r="E169" s="89"/>
      <c r="F169" s="89"/>
      <c r="G169" s="90"/>
      <c r="H169" s="89"/>
    </row>
    <row r="170" spans="1:8" x14ac:dyDescent="0.25">
      <c r="A170" s="89"/>
      <c r="B170" s="89"/>
      <c r="C170" s="89"/>
      <c r="D170" s="89"/>
      <c r="E170" s="89"/>
      <c r="F170" s="89"/>
      <c r="G170" s="90"/>
      <c r="H170" s="89"/>
    </row>
    <row r="171" spans="1:8" x14ac:dyDescent="0.25">
      <c r="A171" s="89"/>
      <c r="B171" s="89"/>
      <c r="C171" s="89"/>
      <c r="D171" s="89"/>
      <c r="E171" s="89"/>
      <c r="F171" s="89"/>
      <c r="G171" s="90"/>
      <c r="H171" s="89"/>
    </row>
    <row r="172" spans="1:8" x14ac:dyDescent="0.25">
      <c r="A172" s="89"/>
      <c r="B172" s="89"/>
      <c r="C172" s="89"/>
      <c r="D172" s="89"/>
      <c r="E172" s="89"/>
      <c r="F172" s="89"/>
      <c r="G172" s="90"/>
      <c r="H172" s="89"/>
    </row>
    <row r="173" spans="1:8" x14ac:dyDescent="0.25">
      <c r="A173" s="89"/>
      <c r="B173" s="89"/>
      <c r="C173" s="89"/>
      <c r="D173" s="89"/>
      <c r="E173" s="89"/>
      <c r="F173" s="89"/>
      <c r="G173" s="90"/>
      <c r="H173" s="89"/>
    </row>
    <row r="174" spans="1:8" x14ac:dyDescent="0.25">
      <c r="A174" s="89"/>
      <c r="B174" s="89"/>
      <c r="C174" s="89"/>
      <c r="D174" s="89"/>
      <c r="E174" s="89"/>
      <c r="F174" s="89"/>
      <c r="G174" s="90"/>
      <c r="H174" s="89"/>
    </row>
    <row r="175" spans="1:8" x14ac:dyDescent="0.25">
      <c r="A175" s="89"/>
      <c r="B175" s="89"/>
      <c r="C175" s="89"/>
      <c r="D175" s="89"/>
      <c r="E175" s="89"/>
      <c r="F175" s="89"/>
      <c r="G175" s="90"/>
      <c r="H175" s="89"/>
    </row>
    <row r="176" spans="1:8" x14ac:dyDescent="0.25">
      <c r="A176" s="89"/>
      <c r="B176" s="89"/>
      <c r="C176" s="89"/>
      <c r="D176" s="89"/>
      <c r="E176" s="89"/>
      <c r="F176" s="89"/>
      <c r="G176" s="90"/>
      <c r="H176" s="89"/>
    </row>
    <row r="177" spans="1:8" x14ac:dyDescent="0.25">
      <c r="A177" s="89"/>
      <c r="B177" s="89"/>
      <c r="C177" s="89"/>
      <c r="D177" s="89"/>
      <c r="E177" s="89"/>
      <c r="F177" s="89"/>
      <c r="G177" s="90"/>
      <c r="H177" s="89"/>
    </row>
    <row r="178" spans="1:8" x14ac:dyDescent="0.25">
      <c r="A178" s="89"/>
      <c r="B178" s="89"/>
      <c r="C178" s="89"/>
      <c r="D178" s="89"/>
      <c r="E178" s="89"/>
      <c r="F178" s="89"/>
      <c r="G178" s="90"/>
      <c r="H178" s="89"/>
    </row>
    <row r="179" spans="1:8" x14ac:dyDescent="0.25">
      <c r="A179" s="89"/>
      <c r="B179" s="89"/>
      <c r="C179" s="89"/>
      <c r="D179" s="89"/>
      <c r="E179" s="89"/>
      <c r="F179" s="89"/>
      <c r="G179" s="90"/>
      <c r="H179" s="89"/>
    </row>
    <row r="180" spans="1:8" x14ac:dyDescent="0.25">
      <c r="A180" s="89"/>
      <c r="B180" s="89"/>
      <c r="C180" s="89"/>
      <c r="D180" s="89"/>
      <c r="E180" s="89"/>
      <c r="F180" s="89"/>
      <c r="G180" s="90"/>
      <c r="H180" s="89"/>
    </row>
    <row r="181" spans="1:8" x14ac:dyDescent="0.25">
      <c r="A181" s="89"/>
      <c r="B181" s="89"/>
      <c r="C181" s="89"/>
      <c r="D181" s="89"/>
      <c r="E181" s="89"/>
      <c r="F181" s="89"/>
      <c r="G181" s="90"/>
      <c r="H181" s="89"/>
    </row>
    <row r="182" spans="1:8" x14ac:dyDescent="0.25">
      <c r="A182" s="89"/>
      <c r="B182" s="89"/>
      <c r="C182" s="89"/>
      <c r="D182" s="89"/>
      <c r="E182" s="89"/>
      <c r="F182" s="89"/>
      <c r="G182" s="90"/>
      <c r="H182" s="89"/>
    </row>
    <row r="183" spans="1:8" x14ac:dyDescent="0.25">
      <c r="A183" s="89"/>
      <c r="B183" s="89"/>
      <c r="C183" s="89"/>
      <c r="D183" s="89"/>
      <c r="E183" s="89"/>
      <c r="F183" s="89"/>
      <c r="G183" s="90"/>
      <c r="H183" s="89"/>
    </row>
    <row r="184" spans="1:8" x14ac:dyDescent="0.25">
      <c r="A184" s="89"/>
      <c r="B184" s="89"/>
      <c r="C184" s="89"/>
      <c r="D184" s="89"/>
      <c r="E184" s="89"/>
      <c r="F184" s="89"/>
      <c r="G184" s="90"/>
      <c r="H184" s="89"/>
    </row>
    <row r="185" spans="1:8" x14ac:dyDescent="0.25">
      <c r="A185" s="89"/>
      <c r="B185" s="89"/>
      <c r="C185" s="89"/>
      <c r="D185" s="89"/>
      <c r="E185" s="89"/>
      <c r="F185" s="89"/>
      <c r="G185" s="90"/>
      <c r="H185" s="89"/>
    </row>
    <row r="186" spans="1:8" x14ac:dyDescent="0.25">
      <c r="A186" s="89"/>
      <c r="B186" s="89"/>
      <c r="C186" s="89"/>
      <c r="D186" s="89"/>
      <c r="E186" s="89"/>
      <c r="F186" s="89"/>
      <c r="G186" s="90"/>
      <c r="H186" s="89"/>
    </row>
    <row r="187" spans="1:8" x14ac:dyDescent="0.25">
      <c r="A187" s="89"/>
      <c r="B187" s="89"/>
      <c r="C187" s="89"/>
      <c r="D187" s="89"/>
      <c r="E187" s="89"/>
      <c r="F187" s="89"/>
      <c r="G187" s="90"/>
      <c r="H187" s="89"/>
    </row>
    <row r="188" spans="1:8" x14ac:dyDescent="0.25">
      <c r="A188" s="89"/>
      <c r="B188" s="89"/>
      <c r="C188" s="89"/>
      <c r="D188" s="89"/>
      <c r="E188" s="89"/>
      <c r="F188" s="89"/>
      <c r="G188" s="90"/>
      <c r="H188" s="89"/>
    </row>
    <row r="189" spans="1:8" x14ac:dyDescent="0.25">
      <c r="A189" s="89"/>
      <c r="B189" s="89"/>
      <c r="C189" s="89"/>
      <c r="D189" s="89"/>
      <c r="E189" s="89"/>
      <c r="F189" s="89"/>
      <c r="G189" s="90"/>
      <c r="H189" s="89"/>
    </row>
    <row r="190" spans="1:8" x14ac:dyDescent="0.25">
      <c r="A190" s="89"/>
      <c r="B190" s="89"/>
      <c r="C190" s="89"/>
      <c r="D190" s="89"/>
      <c r="E190" s="89"/>
      <c r="F190" s="89"/>
      <c r="G190" s="90"/>
      <c r="H190" s="89"/>
    </row>
    <row r="191" spans="1:8" x14ac:dyDescent="0.25">
      <c r="A191" s="89"/>
      <c r="B191" s="89"/>
      <c r="C191" s="89"/>
      <c r="D191" s="89"/>
      <c r="E191" s="89"/>
      <c r="F191" s="89"/>
      <c r="G191" s="90"/>
      <c r="H191" s="89"/>
    </row>
    <row r="192" spans="1:8" x14ac:dyDescent="0.25">
      <c r="A192" s="89"/>
      <c r="B192" s="89"/>
      <c r="C192" s="89"/>
      <c r="D192" s="89"/>
      <c r="E192" s="89"/>
      <c r="F192" s="89"/>
      <c r="G192" s="90"/>
      <c r="H192" s="89"/>
    </row>
    <row r="193" spans="1:8" x14ac:dyDescent="0.25">
      <c r="A193" s="89"/>
      <c r="B193" s="89"/>
      <c r="C193" s="89"/>
      <c r="D193" s="89"/>
      <c r="E193" s="89"/>
      <c r="F193" s="89"/>
      <c r="G193" s="90"/>
      <c r="H193" s="89"/>
    </row>
    <row r="194" spans="1:8" x14ac:dyDescent="0.25">
      <c r="A194" s="89"/>
      <c r="B194" s="89"/>
      <c r="C194" s="89"/>
      <c r="D194" s="89"/>
      <c r="E194" s="89"/>
      <c r="F194" s="89"/>
      <c r="G194" s="90"/>
      <c r="H194" s="89"/>
    </row>
    <row r="195" spans="1:8" x14ac:dyDescent="0.25">
      <c r="A195" s="89"/>
      <c r="B195" s="89"/>
      <c r="C195" s="89"/>
      <c r="D195" s="89"/>
      <c r="E195" s="89"/>
      <c r="F195" s="89"/>
      <c r="G195" s="90"/>
      <c r="H195" s="89"/>
    </row>
    <row r="196" spans="1:8" x14ac:dyDescent="0.25">
      <c r="A196" s="89"/>
      <c r="B196" s="89"/>
      <c r="C196" s="89"/>
      <c r="D196" s="89"/>
      <c r="E196" s="89"/>
      <c r="F196" s="89"/>
      <c r="G196" s="90"/>
      <c r="H196" s="89"/>
    </row>
    <row r="197" spans="1:8" x14ac:dyDescent="0.25">
      <c r="A197" s="89"/>
      <c r="B197" s="89"/>
      <c r="C197" s="89"/>
      <c r="D197" s="89"/>
      <c r="E197" s="89"/>
      <c r="F197" s="89"/>
      <c r="G197" s="90"/>
      <c r="H197" s="89"/>
    </row>
    <row r="198" spans="1:8" x14ac:dyDescent="0.25">
      <c r="A198" s="89"/>
      <c r="B198" s="89"/>
      <c r="C198" s="89"/>
      <c r="D198" s="89"/>
      <c r="E198" s="89"/>
      <c r="F198" s="89"/>
      <c r="G198" s="90"/>
      <c r="H198" s="89"/>
    </row>
    <row r="199" spans="1:8" x14ac:dyDescent="0.25">
      <c r="A199" s="89"/>
      <c r="B199" s="89"/>
      <c r="C199" s="89"/>
      <c r="D199" s="89"/>
      <c r="E199" s="89"/>
      <c r="F199" s="89"/>
      <c r="G199" s="90"/>
      <c r="H199" s="89"/>
    </row>
    <row r="200" spans="1:8" x14ac:dyDescent="0.25">
      <c r="A200" s="89"/>
      <c r="B200" s="89"/>
      <c r="C200" s="89"/>
      <c r="D200" s="89"/>
      <c r="E200" s="89"/>
      <c r="F200" s="89"/>
      <c r="G200" s="90"/>
      <c r="H200" s="89"/>
    </row>
    <row r="201" spans="1:8" x14ac:dyDescent="0.25">
      <c r="A201" s="89"/>
      <c r="B201" s="89"/>
      <c r="C201" s="89"/>
      <c r="D201" s="89"/>
      <c r="E201" s="89"/>
      <c r="F201" s="89"/>
      <c r="G201" s="90"/>
      <c r="H201" s="89"/>
    </row>
    <row r="202" spans="1:8" x14ac:dyDescent="0.25">
      <c r="A202" s="89"/>
      <c r="B202" s="89"/>
      <c r="C202" s="89"/>
      <c r="D202" s="89"/>
      <c r="E202" s="89"/>
      <c r="F202" s="89"/>
      <c r="G202" s="90"/>
      <c r="H202" s="89"/>
    </row>
    <row r="203" spans="1:8" x14ac:dyDescent="0.25">
      <c r="A203" s="89"/>
      <c r="B203" s="89"/>
      <c r="C203" s="89"/>
      <c r="D203" s="89"/>
      <c r="E203" s="89"/>
      <c r="F203" s="89"/>
      <c r="G203" s="90"/>
      <c r="H203" s="89"/>
    </row>
    <row r="204" spans="1:8" x14ac:dyDescent="0.25">
      <c r="A204" s="89"/>
      <c r="B204" s="89"/>
      <c r="C204" s="89"/>
      <c r="D204" s="89"/>
      <c r="E204" s="89"/>
      <c r="F204" s="89"/>
      <c r="G204" s="90"/>
      <c r="H204" s="89"/>
    </row>
    <row r="205" spans="1:8" x14ac:dyDescent="0.25">
      <c r="A205" s="89"/>
      <c r="B205" s="89"/>
      <c r="C205" s="89"/>
      <c r="D205" s="89"/>
      <c r="E205" s="89"/>
      <c r="F205" s="89"/>
      <c r="G205" s="90"/>
      <c r="H205" s="89"/>
    </row>
    <row r="206" spans="1:8" x14ac:dyDescent="0.25">
      <c r="A206" s="89"/>
      <c r="B206" s="89"/>
      <c r="C206" s="89"/>
      <c r="D206" s="89"/>
      <c r="E206" s="89"/>
      <c r="F206" s="89"/>
      <c r="G206" s="90"/>
      <c r="H206" s="89"/>
    </row>
    <row r="207" spans="1:8" x14ac:dyDescent="0.25">
      <c r="A207" s="89"/>
      <c r="B207" s="89"/>
      <c r="C207" s="89"/>
      <c r="D207" s="89"/>
      <c r="E207" s="89"/>
      <c r="F207" s="89"/>
      <c r="G207" s="90"/>
      <c r="H207" s="89"/>
    </row>
    <row r="208" spans="1:8" x14ac:dyDescent="0.25">
      <c r="A208" s="89"/>
      <c r="B208" s="89"/>
      <c r="C208" s="89"/>
      <c r="D208" s="89"/>
      <c r="E208" s="89"/>
      <c r="F208" s="89"/>
      <c r="G208" s="90"/>
      <c r="H208" s="89"/>
    </row>
    <row r="209" spans="1:8" x14ac:dyDescent="0.25">
      <c r="A209" s="89"/>
      <c r="B209" s="89"/>
      <c r="C209" s="89"/>
      <c r="D209" s="89"/>
      <c r="E209" s="89"/>
      <c r="F209" s="89"/>
      <c r="G209" s="90"/>
      <c r="H209" s="89"/>
    </row>
    <row r="210" spans="1:8" x14ac:dyDescent="0.25">
      <c r="A210" s="89"/>
      <c r="B210" s="89"/>
      <c r="C210" s="89"/>
      <c r="D210" s="89"/>
      <c r="E210" s="89"/>
      <c r="F210" s="89"/>
      <c r="G210" s="90"/>
      <c r="H210" s="89"/>
    </row>
    <row r="211" spans="1:8" x14ac:dyDescent="0.25">
      <c r="A211" s="89"/>
      <c r="B211" s="89"/>
      <c r="C211" s="89"/>
      <c r="D211" s="89"/>
      <c r="E211" s="89"/>
      <c r="F211" s="89"/>
      <c r="G211" s="90"/>
      <c r="H211" s="89"/>
    </row>
    <row r="212" spans="1:8" x14ac:dyDescent="0.25">
      <c r="A212" s="89"/>
      <c r="B212" s="89"/>
      <c r="C212" s="89"/>
      <c r="D212" s="89"/>
      <c r="E212" s="89"/>
      <c r="F212" s="89"/>
      <c r="G212" s="90"/>
      <c r="H212" s="89"/>
    </row>
    <row r="213" spans="1:8" x14ac:dyDescent="0.25">
      <c r="A213" s="89"/>
      <c r="B213" s="89"/>
      <c r="C213" s="89"/>
      <c r="D213" s="89"/>
      <c r="E213" s="89"/>
      <c r="F213" s="89"/>
      <c r="G213" s="90"/>
      <c r="H213" s="89"/>
    </row>
    <row r="214" spans="1:8" x14ac:dyDescent="0.25">
      <c r="A214" s="89"/>
      <c r="B214" s="89"/>
      <c r="C214" s="89"/>
      <c r="D214" s="89"/>
      <c r="E214" s="89"/>
      <c r="F214" s="89"/>
      <c r="G214" s="90"/>
      <c r="H214" s="89"/>
    </row>
    <row r="215" spans="1:8" x14ac:dyDescent="0.25">
      <c r="A215" s="89"/>
      <c r="B215" s="89"/>
      <c r="C215" s="89"/>
      <c r="D215" s="89"/>
      <c r="E215" s="89"/>
      <c r="F215" s="89"/>
      <c r="G215" s="90"/>
      <c r="H215" s="89"/>
    </row>
    <row r="216" spans="1:8" x14ac:dyDescent="0.25">
      <c r="A216" s="89"/>
      <c r="B216" s="89"/>
      <c r="C216" s="89"/>
      <c r="D216" s="89"/>
      <c r="E216" s="89"/>
      <c r="F216" s="89"/>
      <c r="G216" s="90"/>
      <c r="H216" s="89"/>
    </row>
    <row r="217" spans="1:8" x14ac:dyDescent="0.25">
      <c r="A217" s="89"/>
      <c r="B217" s="89"/>
      <c r="C217" s="89"/>
      <c r="D217" s="89"/>
      <c r="E217" s="89"/>
      <c r="F217" s="89"/>
      <c r="G217" s="90"/>
      <c r="H217" s="89"/>
    </row>
    <row r="218" spans="1:8" x14ac:dyDescent="0.25">
      <c r="A218" s="89"/>
      <c r="B218" s="89"/>
      <c r="C218" s="89"/>
      <c r="D218" s="89"/>
      <c r="E218" s="89"/>
      <c r="F218" s="89"/>
      <c r="G218" s="90"/>
      <c r="H218" s="89"/>
    </row>
    <row r="219" spans="1:8" x14ac:dyDescent="0.25">
      <c r="A219" s="89"/>
      <c r="B219" s="89"/>
      <c r="C219" s="89"/>
      <c r="D219" s="89"/>
      <c r="E219" s="89"/>
      <c r="F219" s="89"/>
      <c r="G219" s="90"/>
      <c r="H219" s="89"/>
    </row>
    <row r="220" spans="1:8" x14ac:dyDescent="0.25">
      <c r="A220" s="89"/>
      <c r="B220" s="89"/>
      <c r="C220" s="89"/>
      <c r="D220" s="89"/>
      <c r="E220" s="89"/>
      <c r="F220" s="89"/>
      <c r="G220" s="90"/>
      <c r="H220" s="89"/>
    </row>
    <row r="221" spans="1:8" x14ac:dyDescent="0.25">
      <c r="A221" s="89"/>
      <c r="B221" s="89"/>
      <c r="C221" s="89"/>
      <c r="D221" s="89"/>
      <c r="E221" s="89"/>
      <c r="F221" s="89"/>
      <c r="G221" s="90"/>
      <c r="H221" s="89"/>
    </row>
    <row r="222" spans="1:8" x14ac:dyDescent="0.25">
      <c r="A222" s="89"/>
      <c r="B222" s="89"/>
      <c r="C222" s="89"/>
      <c r="D222" s="89"/>
      <c r="E222" s="89"/>
      <c r="F222" s="89"/>
      <c r="G222" s="90"/>
      <c r="H222" s="89"/>
    </row>
    <row r="223" spans="1:8" x14ac:dyDescent="0.25">
      <c r="A223" s="89"/>
      <c r="B223" s="89"/>
      <c r="C223" s="89"/>
      <c r="D223" s="89"/>
      <c r="E223" s="89"/>
      <c r="F223" s="89"/>
      <c r="G223" s="90"/>
      <c r="H223" s="89"/>
    </row>
    <row r="224" spans="1:8" x14ac:dyDescent="0.25">
      <c r="A224" s="89"/>
      <c r="B224" s="89"/>
      <c r="C224" s="89"/>
      <c r="D224" s="89"/>
      <c r="E224" s="89"/>
      <c r="F224" s="89"/>
      <c r="G224" s="90"/>
      <c r="H224" s="89"/>
    </row>
    <row r="225" spans="1:8" x14ac:dyDescent="0.25">
      <c r="A225" s="89"/>
      <c r="B225" s="89"/>
      <c r="C225" s="89"/>
      <c r="D225" s="89"/>
      <c r="E225" s="89"/>
      <c r="F225" s="89"/>
      <c r="G225" s="90"/>
      <c r="H225" s="89"/>
    </row>
    <row r="226" spans="1:8" x14ac:dyDescent="0.25">
      <c r="A226" s="89"/>
      <c r="B226" s="89"/>
      <c r="C226" s="89"/>
      <c r="D226" s="89"/>
      <c r="E226" s="89"/>
      <c r="F226" s="89"/>
      <c r="G226" s="90"/>
      <c r="H226" s="89"/>
    </row>
    <row r="227" spans="1:8" x14ac:dyDescent="0.25">
      <c r="A227" s="89"/>
      <c r="B227" s="89"/>
      <c r="C227" s="89"/>
      <c r="D227" s="89"/>
      <c r="E227" s="89"/>
      <c r="F227" s="89"/>
      <c r="G227" s="90"/>
      <c r="H227" s="89"/>
    </row>
    <row r="228" spans="1:8" x14ac:dyDescent="0.25">
      <c r="A228" s="89"/>
      <c r="B228" s="89"/>
      <c r="C228" s="89"/>
      <c r="D228" s="89"/>
      <c r="E228" s="89"/>
      <c r="F228" s="89"/>
      <c r="G228" s="90"/>
      <c r="H228" s="89"/>
    </row>
    <row r="229" spans="1:8" x14ac:dyDescent="0.25">
      <c r="A229" s="89"/>
      <c r="B229" s="89"/>
      <c r="C229" s="89"/>
      <c r="D229" s="89"/>
      <c r="E229" s="89"/>
      <c r="F229" s="89"/>
      <c r="G229" s="90"/>
      <c r="H229" s="89"/>
    </row>
    <row r="230" spans="1:8" x14ac:dyDescent="0.25">
      <c r="A230" s="89"/>
      <c r="B230" s="89"/>
      <c r="C230" s="89"/>
      <c r="D230" s="89"/>
      <c r="E230" s="89"/>
      <c r="F230" s="89"/>
      <c r="G230" s="90"/>
      <c r="H230" s="89"/>
    </row>
  </sheetData>
  <mergeCells count="19">
    <mergeCell ref="A12:C12"/>
    <mergeCell ref="A13:C13"/>
    <mergeCell ref="G15:G16"/>
    <mergeCell ref="H15:H16"/>
    <mergeCell ref="C8:H8"/>
    <mergeCell ref="C9:H9"/>
    <mergeCell ref="B27:C27"/>
    <mergeCell ref="A1:H1"/>
    <mergeCell ref="A3:H3"/>
    <mergeCell ref="A4:H4"/>
    <mergeCell ref="A15:A16"/>
    <mergeCell ref="B15:B16"/>
    <mergeCell ref="C15:C16"/>
    <mergeCell ref="E15:E16"/>
    <mergeCell ref="F15:F16"/>
    <mergeCell ref="D15:D16"/>
    <mergeCell ref="A23:F23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5" fitToHeight="0" orientation="portrait" blackAndWhite="1" r:id="rId1"/>
  <headerFooter>
    <oddFooter>&amp;R&amp;"Times New Roman,Regular"&amp;10&amp;P. lpp. no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61"/>
  <sheetViews>
    <sheetView topLeftCell="A10" zoomScaleNormal="100" workbookViewId="0">
      <selection activeCell="J55" sqref="J55"/>
    </sheetView>
  </sheetViews>
  <sheetFormatPr defaultColWidth="9.140625" defaultRowHeight="15" outlineLevelRow="1" x14ac:dyDescent="0.25"/>
  <cols>
    <col min="1" max="2" width="8.7109375" style="88" customWidth="1"/>
    <col min="3" max="3" width="46.28515625" style="88" customWidth="1"/>
    <col min="4" max="4" width="14.5703125" style="88" customWidth="1"/>
    <col min="5" max="6" width="9.7109375" style="88" customWidth="1"/>
    <col min="7" max="7" width="15.7109375" style="88" customWidth="1"/>
    <col min="8" max="8" width="15.5703125" style="88" customWidth="1"/>
    <col min="9" max="12" width="10.42578125" style="88" customWidth="1"/>
    <col min="13" max="16384" width="9.140625" style="88"/>
  </cols>
  <sheetData>
    <row r="1" spans="1:8" ht="20.25" x14ac:dyDescent="0.3">
      <c r="A1" s="581" t="str">
        <f>"Lokālā tāme Nr. "&amp;KOPS2!B31</f>
        <v>Lokālā tāme Nr. 1-8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KOPS2!C31</f>
        <v>Grīdu  konstrukcijas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89"/>
      <c r="D5" s="89"/>
      <c r="E5" s="89"/>
      <c r="F5" s="89"/>
      <c r="G5" s="89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89"/>
      <c r="D10" s="89"/>
      <c r="E10" s="89"/>
      <c r="F10" s="89"/>
      <c r="G10" s="89"/>
    </row>
    <row r="11" spans="1:8" x14ac:dyDescent="0.25">
      <c r="A11" s="89" t="s">
        <v>117</v>
      </c>
      <c r="B11" s="89"/>
      <c r="C11" s="89"/>
      <c r="D11" s="89"/>
      <c r="E11" s="89"/>
      <c r="F11" s="89"/>
      <c r="G11" s="89"/>
    </row>
    <row r="12" spans="1:8" x14ac:dyDescent="0.25">
      <c r="A12" s="577" t="s">
        <v>477</v>
      </c>
      <c r="B12" s="577"/>
      <c r="C12" s="577"/>
      <c r="D12" s="424"/>
      <c r="E12" s="89"/>
      <c r="F12" s="89"/>
      <c r="G12" s="89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24"/>
      <c r="E13" s="89"/>
      <c r="F13" s="89"/>
      <c r="G13" s="89"/>
    </row>
    <row r="15" spans="1:8" ht="15" customHeight="1" x14ac:dyDescent="0.25">
      <c r="A15" s="594" t="s">
        <v>5</v>
      </c>
      <c r="B15" s="594" t="s">
        <v>6</v>
      </c>
      <c r="C15" s="589" t="s">
        <v>396</v>
      </c>
      <c r="D15" s="590" t="s">
        <v>484</v>
      </c>
      <c r="E15" s="589" t="s">
        <v>7</v>
      </c>
      <c r="F15" s="589" t="s">
        <v>8</v>
      </c>
      <c r="G15" s="575" t="s">
        <v>475</v>
      </c>
      <c r="H15" s="575" t="s">
        <v>476</v>
      </c>
    </row>
    <row r="16" spans="1:8" x14ac:dyDescent="0.25">
      <c r="A16" s="594"/>
      <c r="B16" s="594"/>
      <c r="C16" s="589"/>
      <c r="D16" s="576"/>
      <c r="E16" s="589"/>
      <c r="F16" s="589"/>
      <c r="G16" s="576"/>
      <c r="H16" s="576"/>
    </row>
    <row r="17" spans="1:8" ht="15.75" thickBot="1" x14ac:dyDescent="0.3">
      <c r="A17" s="279">
        <v>1</v>
      </c>
      <c r="B17" s="279">
        <v>2</v>
      </c>
      <c r="C17" s="280" t="s">
        <v>60</v>
      </c>
      <c r="D17" s="280"/>
      <c r="E17" s="279" t="s">
        <v>61</v>
      </c>
      <c r="F17" s="281">
        <v>5</v>
      </c>
      <c r="G17" s="281">
        <v>6</v>
      </c>
      <c r="H17" s="281">
        <v>7</v>
      </c>
    </row>
    <row r="18" spans="1:8" ht="15.75" thickTop="1" x14ac:dyDescent="0.25">
      <c r="A18" s="264"/>
      <c r="B18" s="265"/>
      <c r="C18" s="347" t="s">
        <v>73</v>
      </c>
      <c r="D18" s="288"/>
      <c r="E18" s="289"/>
      <c r="F18" s="348"/>
      <c r="G18" s="289"/>
      <c r="H18" s="267"/>
    </row>
    <row r="19" spans="1:8" x14ac:dyDescent="0.25">
      <c r="A19" s="349"/>
      <c r="B19" s="325"/>
      <c r="C19" s="347" t="s">
        <v>375</v>
      </c>
      <c r="D19" s="288"/>
      <c r="E19" s="350"/>
      <c r="F19" s="351"/>
      <c r="G19" s="351"/>
      <c r="H19" s="267"/>
    </row>
    <row r="20" spans="1:8" x14ac:dyDescent="0.25">
      <c r="A20" s="349"/>
      <c r="B20" s="325"/>
      <c r="C20" s="288" t="s">
        <v>335</v>
      </c>
      <c r="D20" s="288"/>
      <c r="E20" s="350"/>
      <c r="F20" s="351"/>
      <c r="G20" s="351"/>
      <c r="H20" s="267"/>
    </row>
    <row r="21" spans="1:8" x14ac:dyDescent="0.25">
      <c r="A21" s="264">
        <v>1</v>
      </c>
      <c r="B21" s="113" t="s">
        <v>408</v>
      </c>
      <c r="C21" s="308" t="s">
        <v>420</v>
      </c>
      <c r="D21" s="430" t="s">
        <v>483</v>
      </c>
      <c r="E21" s="289" t="s">
        <v>67</v>
      </c>
      <c r="F21" s="352">
        <v>1178.8</v>
      </c>
      <c r="G21" s="290"/>
      <c r="H21" s="267"/>
    </row>
    <row r="22" spans="1:8" x14ac:dyDescent="0.25">
      <c r="A22" s="264">
        <f>1+A21</f>
        <v>2</v>
      </c>
      <c r="B22" s="113" t="s">
        <v>407</v>
      </c>
      <c r="C22" s="308" t="s">
        <v>492</v>
      </c>
      <c r="D22" s="430"/>
      <c r="E22" s="479" t="s">
        <v>67</v>
      </c>
      <c r="F22" s="480">
        <v>0</v>
      </c>
      <c r="G22" s="290"/>
      <c r="H22" s="267"/>
    </row>
    <row r="23" spans="1:8" x14ac:dyDescent="0.25">
      <c r="A23" s="264"/>
      <c r="B23" s="265"/>
      <c r="C23" s="288" t="s">
        <v>376</v>
      </c>
      <c r="D23" s="288"/>
      <c r="E23" s="289"/>
      <c r="F23" s="348"/>
      <c r="G23" s="289"/>
      <c r="H23" s="267"/>
    </row>
    <row r="24" spans="1:8" x14ac:dyDescent="0.25">
      <c r="A24" s="264">
        <f>1+A22</f>
        <v>3</v>
      </c>
      <c r="B24" s="113" t="s">
        <v>408</v>
      </c>
      <c r="C24" s="308" t="s">
        <v>421</v>
      </c>
      <c r="D24" s="430" t="s">
        <v>483</v>
      </c>
      <c r="E24" s="289" t="s">
        <v>67</v>
      </c>
      <c r="F24" s="290">
        <v>923.3</v>
      </c>
      <c r="G24" s="290"/>
      <c r="H24" s="267"/>
    </row>
    <row r="25" spans="1:8" ht="25.5" x14ac:dyDescent="0.25">
      <c r="A25" s="264">
        <f>1+A24</f>
        <v>4</v>
      </c>
      <c r="B25" s="113" t="s">
        <v>408</v>
      </c>
      <c r="C25" s="308" t="s">
        <v>368</v>
      </c>
      <c r="D25" s="430" t="s">
        <v>483</v>
      </c>
      <c r="E25" s="289" t="s">
        <v>67</v>
      </c>
      <c r="F25" s="290">
        <f>F24</f>
        <v>923.3</v>
      </c>
      <c r="G25" s="290"/>
      <c r="H25" s="267"/>
    </row>
    <row r="26" spans="1:8" x14ac:dyDescent="0.25">
      <c r="A26" s="264">
        <f>1+A25</f>
        <v>5</v>
      </c>
      <c r="B26" s="113" t="s">
        <v>407</v>
      </c>
      <c r="C26" s="308" t="s">
        <v>377</v>
      </c>
      <c r="D26" s="430" t="s">
        <v>483</v>
      </c>
      <c r="E26" s="289" t="s">
        <v>67</v>
      </c>
      <c r="F26" s="290">
        <f>F24</f>
        <v>923.3</v>
      </c>
      <c r="G26" s="290"/>
      <c r="H26" s="267"/>
    </row>
    <row r="27" spans="1:8" x14ac:dyDescent="0.25">
      <c r="A27" s="264"/>
      <c r="B27" s="265"/>
      <c r="C27" s="288" t="s">
        <v>336</v>
      </c>
      <c r="D27" s="288"/>
      <c r="E27" s="289"/>
      <c r="F27" s="348"/>
      <c r="G27" s="290"/>
      <c r="H27" s="267"/>
    </row>
    <row r="28" spans="1:8" ht="25.5" x14ac:dyDescent="0.25">
      <c r="A28" s="264">
        <f>1+A26</f>
        <v>6</v>
      </c>
      <c r="B28" s="113" t="s">
        <v>408</v>
      </c>
      <c r="C28" s="308" t="s">
        <v>368</v>
      </c>
      <c r="D28" s="430" t="s">
        <v>483</v>
      </c>
      <c r="E28" s="289" t="s">
        <v>67</v>
      </c>
      <c r="F28" s="290">
        <v>82.8</v>
      </c>
      <c r="G28" s="290"/>
      <c r="H28" s="267"/>
    </row>
    <row r="29" spans="1:8" x14ac:dyDescent="0.25">
      <c r="A29" s="264">
        <f>1+A28</f>
        <v>7</v>
      </c>
      <c r="B29" s="113" t="s">
        <v>407</v>
      </c>
      <c r="C29" s="308" t="s">
        <v>516</v>
      </c>
      <c r="D29" s="430" t="s">
        <v>483</v>
      </c>
      <c r="E29" s="289" t="s">
        <v>67</v>
      </c>
      <c r="F29" s="290">
        <f>F28</f>
        <v>82.8</v>
      </c>
      <c r="G29" s="290"/>
      <c r="H29" s="267"/>
    </row>
    <row r="30" spans="1:8" x14ac:dyDescent="0.25">
      <c r="A30" s="264"/>
      <c r="B30" s="265"/>
      <c r="C30" s="288" t="s">
        <v>369</v>
      </c>
      <c r="D30" s="288"/>
      <c r="E30" s="289"/>
      <c r="F30" s="348"/>
      <c r="G30" s="290"/>
      <c r="H30" s="267"/>
    </row>
    <row r="31" spans="1:8" ht="25.5" x14ac:dyDescent="0.25">
      <c r="A31" s="264">
        <f>1+A29</f>
        <v>8</v>
      </c>
      <c r="B31" s="113" t="s">
        <v>408</v>
      </c>
      <c r="C31" s="308" t="s">
        <v>368</v>
      </c>
      <c r="D31" s="430" t="s">
        <v>483</v>
      </c>
      <c r="E31" s="289" t="s">
        <v>67</v>
      </c>
      <c r="F31" s="290">
        <v>105.7</v>
      </c>
      <c r="G31" s="290"/>
      <c r="H31" s="267"/>
    </row>
    <row r="32" spans="1:8" ht="25.5" x14ac:dyDescent="0.25">
      <c r="A32" s="264">
        <f>1+A31</f>
        <v>9</v>
      </c>
      <c r="B32" s="113" t="s">
        <v>407</v>
      </c>
      <c r="C32" s="308" t="s">
        <v>517</v>
      </c>
      <c r="D32" s="430" t="s">
        <v>483</v>
      </c>
      <c r="E32" s="289" t="s">
        <v>67</v>
      </c>
      <c r="F32" s="290">
        <f>F31</f>
        <v>105.7</v>
      </c>
      <c r="G32" s="290"/>
      <c r="H32" s="267"/>
    </row>
    <row r="33" spans="1:8" x14ac:dyDescent="0.25">
      <c r="A33" s="264"/>
      <c r="B33" s="265"/>
      <c r="C33" s="288" t="s">
        <v>378</v>
      </c>
      <c r="D33" s="288"/>
      <c r="E33" s="289"/>
      <c r="F33" s="348"/>
      <c r="G33" s="290"/>
      <c r="H33" s="267"/>
    </row>
    <row r="34" spans="1:8" ht="25.5" x14ac:dyDescent="0.25">
      <c r="A34" s="264">
        <f>1+A32</f>
        <v>10</v>
      </c>
      <c r="B34" s="113" t="s">
        <v>408</v>
      </c>
      <c r="C34" s="308" t="s">
        <v>368</v>
      </c>
      <c r="D34" s="430" t="s">
        <v>483</v>
      </c>
      <c r="E34" s="289" t="s">
        <v>67</v>
      </c>
      <c r="F34" s="290">
        <v>4.4000000000000004</v>
      </c>
      <c r="G34" s="290"/>
      <c r="H34" s="267"/>
    </row>
    <row r="35" spans="1:8" x14ac:dyDescent="0.25">
      <c r="A35" s="264">
        <f>1+A34</f>
        <v>11</v>
      </c>
      <c r="B35" s="113" t="s">
        <v>407</v>
      </c>
      <c r="C35" s="308" t="s">
        <v>518</v>
      </c>
      <c r="D35" s="430" t="s">
        <v>483</v>
      </c>
      <c r="E35" s="289" t="s">
        <v>67</v>
      </c>
      <c r="F35" s="290">
        <f>F34</f>
        <v>4.4000000000000004</v>
      </c>
      <c r="G35" s="290"/>
      <c r="H35" s="267"/>
    </row>
    <row r="36" spans="1:8" x14ac:dyDescent="0.25">
      <c r="A36" s="264"/>
      <c r="B36" s="265"/>
      <c r="C36" s="288" t="s">
        <v>371</v>
      </c>
      <c r="D36" s="288"/>
      <c r="E36" s="289"/>
      <c r="F36" s="348"/>
      <c r="G36" s="290"/>
      <c r="H36" s="267"/>
    </row>
    <row r="37" spans="1:8" ht="25.5" x14ac:dyDescent="0.25">
      <c r="A37" s="264">
        <f>1+A35</f>
        <v>12</v>
      </c>
      <c r="B37" s="113" t="s">
        <v>408</v>
      </c>
      <c r="C37" s="308" t="s">
        <v>368</v>
      </c>
      <c r="D37" s="308" t="s">
        <v>483</v>
      </c>
      <c r="E37" s="289" t="s">
        <v>67</v>
      </c>
      <c r="F37" s="290">
        <v>62.6</v>
      </c>
      <c r="G37" s="290"/>
      <c r="H37" s="267"/>
    </row>
    <row r="38" spans="1:8" x14ac:dyDescent="0.25">
      <c r="A38" s="264">
        <f>1+A37</f>
        <v>13</v>
      </c>
      <c r="B38" s="113" t="s">
        <v>407</v>
      </c>
      <c r="C38" s="308" t="s">
        <v>514</v>
      </c>
      <c r="D38" s="308" t="s">
        <v>483</v>
      </c>
      <c r="E38" s="289" t="s">
        <v>67</v>
      </c>
      <c r="F38" s="290">
        <f>F37</f>
        <v>62.6</v>
      </c>
      <c r="G38" s="290"/>
      <c r="H38" s="267"/>
    </row>
    <row r="39" spans="1:8" x14ac:dyDescent="0.25">
      <c r="A39" s="349"/>
      <c r="B39" s="325"/>
      <c r="C39" s="288" t="s">
        <v>373</v>
      </c>
      <c r="D39" s="441"/>
      <c r="E39" s="247"/>
      <c r="F39" s="353"/>
      <c r="G39" s="328"/>
      <c r="H39" s="267"/>
    </row>
    <row r="40" spans="1:8" x14ac:dyDescent="0.25">
      <c r="A40" s="264"/>
      <c r="B40" s="265"/>
      <c r="C40" s="288" t="s">
        <v>372</v>
      </c>
      <c r="D40" s="288"/>
      <c r="E40" s="289"/>
      <c r="F40" s="348"/>
      <c r="G40" s="289"/>
      <c r="H40" s="267"/>
    </row>
    <row r="41" spans="1:8" x14ac:dyDescent="0.25">
      <c r="A41" s="264">
        <f>1+A38</f>
        <v>14</v>
      </c>
      <c r="B41" s="113" t="s">
        <v>408</v>
      </c>
      <c r="C41" s="308" t="s">
        <v>370</v>
      </c>
      <c r="D41" s="308" t="s">
        <v>483</v>
      </c>
      <c r="E41" s="289" t="s">
        <v>67</v>
      </c>
      <c r="F41" s="290">
        <v>167.6</v>
      </c>
      <c r="G41" s="290"/>
      <c r="H41" s="267"/>
    </row>
    <row r="42" spans="1:8" ht="25.5" x14ac:dyDescent="0.25">
      <c r="A42" s="264">
        <f>1+A41</f>
        <v>15</v>
      </c>
      <c r="B42" s="113" t="s">
        <v>408</v>
      </c>
      <c r="C42" s="354" t="s">
        <v>419</v>
      </c>
      <c r="D42" s="308" t="s">
        <v>483</v>
      </c>
      <c r="E42" s="289" t="s">
        <v>67</v>
      </c>
      <c r="F42" s="290">
        <f>F41</f>
        <v>167.6</v>
      </c>
      <c r="G42" s="290"/>
      <c r="H42" s="267"/>
    </row>
    <row r="43" spans="1:8" x14ac:dyDescent="0.25">
      <c r="A43" s="264">
        <f>1+A42</f>
        <v>16</v>
      </c>
      <c r="B43" s="113" t="s">
        <v>407</v>
      </c>
      <c r="C43" s="308" t="s">
        <v>519</v>
      </c>
      <c r="D43" s="308" t="s">
        <v>483</v>
      </c>
      <c r="E43" s="289" t="s">
        <v>67</v>
      </c>
      <c r="F43" s="290">
        <f>F41</f>
        <v>167.6</v>
      </c>
      <c r="G43" s="290"/>
      <c r="H43" s="267"/>
    </row>
    <row r="44" spans="1:8" x14ac:dyDescent="0.25">
      <c r="A44" s="264"/>
      <c r="B44" s="265"/>
      <c r="C44" s="288" t="s">
        <v>374</v>
      </c>
      <c r="D44" s="288"/>
      <c r="E44" s="289"/>
      <c r="F44" s="348"/>
      <c r="G44" s="289"/>
      <c r="H44" s="267"/>
    </row>
    <row r="45" spans="1:8" x14ac:dyDescent="0.25">
      <c r="A45" s="264">
        <f>1+A43</f>
        <v>17</v>
      </c>
      <c r="B45" s="113" t="s">
        <v>408</v>
      </c>
      <c r="C45" s="308" t="s">
        <v>370</v>
      </c>
      <c r="D45" s="308" t="s">
        <v>483</v>
      </c>
      <c r="E45" s="289" t="s">
        <v>67</v>
      </c>
      <c r="F45" s="290">
        <v>67.5</v>
      </c>
      <c r="G45" s="290"/>
      <c r="H45" s="267"/>
    </row>
    <row r="46" spans="1:8" ht="25.5" x14ac:dyDescent="0.25">
      <c r="A46" s="264">
        <f>1+A45</f>
        <v>18</v>
      </c>
      <c r="B46" s="113" t="s">
        <v>408</v>
      </c>
      <c r="C46" s="354" t="s">
        <v>419</v>
      </c>
      <c r="D46" s="308" t="s">
        <v>483</v>
      </c>
      <c r="E46" s="289" t="s">
        <v>67</v>
      </c>
      <c r="F46" s="290">
        <f>F45</f>
        <v>67.5</v>
      </c>
      <c r="G46" s="290"/>
      <c r="H46" s="267"/>
    </row>
    <row r="47" spans="1:8" x14ac:dyDescent="0.25">
      <c r="A47" s="264">
        <f>1+A46</f>
        <v>19</v>
      </c>
      <c r="B47" s="113" t="s">
        <v>407</v>
      </c>
      <c r="C47" s="308" t="s">
        <v>515</v>
      </c>
      <c r="D47" s="308" t="s">
        <v>483</v>
      </c>
      <c r="E47" s="289" t="s">
        <v>67</v>
      </c>
      <c r="F47" s="290">
        <f>F45</f>
        <v>67.5</v>
      </c>
      <c r="G47" s="290"/>
      <c r="H47" s="267"/>
    </row>
    <row r="48" spans="1:8" x14ac:dyDescent="0.25">
      <c r="A48" s="264"/>
      <c r="B48" s="265"/>
      <c r="C48" s="288" t="s">
        <v>379</v>
      </c>
      <c r="D48" s="288"/>
      <c r="E48" s="289"/>
      <c r="F48" s="348"/>
      <c r="G48" s="289"/>
      <c r="H48" s="267"/>
    </row>
    <row r="49" spans="1:8" x14ac:dyDescent="0.25">
      <c r="A49" s="264">
        <f>1+A47</f>
        <v>20</v>
      </c>
      <c r="B49" s="113" t="s">
        <v>408</v>
      </c>
      <c r="C49" s="308" t="s">
        <v>370</v>
      </c>
      <c r="D49" s="308" t="s">
        <v>483</v>
      </c>
      <c r="E49" s="289" t="s">
        <v>67</v>
      </c>
      <c r="F49" s="290">
        <v>28</v>
      </c>
      <c r="G49" s="290"/>
      <c r="H49" s="267"/>
    </row>
    <row r="50" spans="1:8" ht="25.5" x14ac:dyDescent="0.25">
      <c r="A50" s="264">
        <f>1+A49</f>
        <v>21</v>
      </c>
      <c r="B50" s="113" t="s">
        <v>408</v>
      </c>
      <c r="C50" s="354" t="s">
        <v>419</v>
      </c>
      <c r="D50" s="308" t="s">
        <v>483</v>
      </c>
      <c r="E50" s="289" t="s">
        <v>67</v>
      </c>
      <c r="F50" s="290">
        <f>F49</f>
        <v>28</v>
      </c>
      <c r="G50" s="290"/>
      <c r="H50" s="267"/>
    </row>
    <row r="51" spans="1:8" x14ac:dyDescent="0.25">
      <c r="A51" s="264">
        <f>1+A50</f>
        <v>22</v>
      </c>
      <c r="B51" s="113" t="s">
        <v>407</v>
      </c>
      <c r="C51" s="308" t="s">
        <v>519</v>
      </c>
      <c r="D51" s="308" t="s">
        <v>483</v>
      </c>
      <c r="E51" s="289" t="s">
        <v>67</v>
      </c>
      <c r="F51" s="290">
        <f>F49</f>
        <v>28</v>
      </c>
      <c r="G51" s="290"/>
      <c r="H51" s="267"/>
    </row>
    <row r="52" spans="1:8" ht="15.75" thickBot="1" x14ac:dyDescent="0.3">
      <c r="A52" s="141"/>
      <c r="B52" s="175"/>
      <c r="C52" s="143"/>
      <c r="D52" s="143"/>
      <c r="E52" s="144"/>
      <c r="F52" s="145"/>
      <c r="G52" s="146"/>
      <c r="H52" s="146"/>
    </row>
    <row r="53" spans="1:8" ht="15.75" thickTop="1" x14ac:dyDescent="0.25">
      <c r="A53" s="147"/>
      <c r="B53" s="147"/>
      <c r="C53" s="148"/>
      <c r="D53" s="148"/>
      <c r="E53" s="149"/>
      <c r="F53" s="150"/>
      <c r="G53" s="151"/>
      <c r="H53" s="151"/>
    </row>
    <row r="54" spans="1:8" x14ac:dyDescent="0.25">
      <c r="A54" s="591" t="s">
        <v>9</v>
      </c>
      <c r="B54" s="592"/>
      <c r="C54" s="592"/>
      <c r="D54" s="593"/>
      <c r="E54" s="592"/>
      <c r="F54" s="592"/>
      <c r="G54" s="592"/>
      <c r="H54" s="152">
        <f>SUM(H18:H53)</f>
        <v>0</v>
      </c>
    </row>
    <row r="55" spans="1:8" outlineLevel="1" x14ac:dyDescent="0.25">
      <c r="A55" s="89"/>
      <c r="B55" s="89"/>
      <c r="C55" s="89"/>
      <c r="D55" s="89"/>
      <c r="E55" s="89"/>
      <c r="F55" s="89"/>
      <c r="G55" s="89"/>
      <c r="H55" s="89"/>
    </row>
    <row r="56" spans="1:8" outlineLevel="1" x14ac:dyDescent="0.25">
      <c r="E56" s="89"/>
      <c r="F56" s="89"/>
      <c r="H56" s="155"/>
    </row>
    <row r="57" spans="1:8" outlineLevel="1" x14ac:dyDescent="0.25">
      <c r="A57" s="88" t="str">
        <f>"Sastādīja: "&amp;KOPS2!$B$59</f>
        <v>Sastādīja: _________________ Olga  Jasāne /29.09.2017./</v>
      </c>
      <c r="E57" s="157"/>
      <c r="F57" s="162"/>
      <c r="G57" s="159"/>
    </row>
    <row r="58" spans="1:8" outlineLevel="1" x14ac:dyDescent="0.25">
      <c r="B58" s="580" t="s">
        <v>13</v>
      </c>
      <c r="C58" s="580"/>
      <c r="D58" s="416"/>
      <c r="E58" s="89"/>
      <c r="F58" s="161"/>
      <c r="G58" s="161"/>
    </row>
    <row r="59" spans="1:8" outlineLevel="1" x14ac:dyDescent="0.25">
      <c r="A59" s="89"/>
      <c r="B59" s="162"/>
      <c r="C59" s="160"/>
      <c r="D59" s="417"/>
      <c r="E59" s="89"/>
      <c r="F59" s="89"/>
    </row>
    <row r="60" spans="1:8" x14ac:dyDescent="0.25">
      <c r="A60" s="157" t="str">
        <f>"Pārbaudīja: "&amp;KOPS2!$F$59</f>
        <v>Pārbaudīja: _________________ Aleksejs Providenko /29.09.2017./</v>
      </c>
      <c r="B60" s="158"/>
      <c r="C60" s="159"/>
      <c r="D60" s="159"/>
      <c r="E60" s="159"/>
      <c r="F60" s="159"/>
      <c r="H60" s="89"/>
    </row>
    <row r="61" spans="1:8" x14ac:dyDescent="0.25">
      <c r="A61" s="89"/>
      <c r="B61" s="160" t="s">
        <v>13</v>
      </c>
      <c r="C61" s="161"/>
      <c r="D61" s="416"/>
      <c r="E61" s="161"/>
      <c r="F61" s="161"/>
      <c r="H61" s="89"/>
    </row>
    <row r="62" spans="1:8" x14ac:dyDescent="0.25">
      <c r="A62" s="89" t="str">
        <f>"Sertifikāta Nr.: "&amp;KOPS2!$F$61</f>
        <v>Sertifikāta Nr.: 5-00770</v>
      </c>
      <c r="B62" s="90"/>
      <c r="E62" s="89"/>
      <c r="H62" s="89"/>
    </row>
    <row r="63" spans="1:8" x14ac:dyDescent="0.25">
      <c r="A63" s="89"/>
      <c r="B63" s="89"/>
      <c r="C63" s="89"/>
      <c r="D63" s="89"/>
      <c r="E63" s="89"/>
      <c r="F63" s="89"/>
      <c r="G63" s="89"/>
      <c r="H63" s="89"/>
    </row>
    <row r="64" spans="1:8" x14ac:dyDescent="0.25">
      <c r="A64" s="89"/>
      <c r="B64" s="89"/>
      <c r="C64" s="89"/>
      <c r="D64" s="89"/>
      <c r="E64" s="89"/>
      <c r="F64" s="89"/>
      <c r="G64" s="89"/>
      <c r="H64" s="89"/>
    </row>
    <row r="65" spans="1:8" x14ac:dyDescent="0.25">
      <c r="A65" s="89"/>
      <c r="B65" s="89"/>
      <c r="C65" s="89"/>
      <c r="D65" s="89"/>
      <c r="E65" s="89"/>
      <c r="F65" s="89"/>
      <c r="G65" s="89"/>
      <c r="H65" s="89"/>
    </row>
    <row r="66" spans="1:8" x14ac:dyDescent="0.25">
      <c r="A66" s="89"/>
      <c r="B66" s="89"/>
      <c r="C66" s="89"/>
      <c r="D66" s="89"/>
      <c r="E66" s="89"/>
      <c r="F66" s="89"/>
      <c r="G66" s="89"/>
      <c r="H66" s="89"/>
    </row>
    <row r="67" spans="1:8" x14ac:dyDescent="0.25">
      <c r="A67" s="89"/>
      <c r="B67" s="89"/>
      <c r="C67" s="89"/>
      <c r="D67" s="89"/>
      <c r="E67" s="89"/>
      <c r="F67" s="89"/>
      <c r="G67" s="89"/>
      <c r="H67" s="89"/>
    </row>
    <row r="68" spans="1:8" x14ac:dyDescent="0.25">
      <c r="A68" s="89"/>
      <c r="B68" s="89"/>
      <c r="C68" s="89"/>
      <c r="D68" s="89"/>
      <c r="E68" s="89"/>
      <c r="F68" s="89"/>
      <c r="G68" s="89"/>
      <c r="H68" s="89"/>
    </row>
    <row r="69" spans="1:8" x14ac:dyDescent="0.25">
      <c r="A69" s="89"/>
      <c r="B69" s="89"/>
      <c r="C69" s="89"/>
      <c r="D69" s="89"/>
      <c r="E69" s="89"/>
      <c r="F69" s="89"/>
      <c r="G69" s="89"/>
      <c r="H69" s="89"/>
    </row>
    <row r="70" spans="1:8" x14ac:dyDescent="0.25">
      <c r="A70" s="89"/>
      <c r="B70" s="89"/>
      <c r="C70" s="89"/>
      <c r="D70" s="89"/>
      <c r="E70" s="89"/>
      <c r="F70" s="89"/>
      <c r="G70" s="89"/>
      <c r="H70" s="89"/>
    </row>
    <row r="71" spans="1:8" x14ac:dyDescent="0.25">
      <c r="A71" s="89"/>
      <c r="B71" s="89"/>
      <c r="C71" s="89"/>
      <c r="D71" s="89"/>
      <c r="E71" s="89"/>
      <c r="F71" s="89"/>
      <c r="G71" s="89"/>
      <c r="H71" s="89"/>
    </row>
    <row r="72" spans="1:8" x14ac:dyDescent="0.25">
      <c r="A72" s="89"/>
      <c r="B72" s="89"/>
      <c r="C72" s="89"/>
      <c r="D72" s="89"/>
      <c r="E72" s="89"/>
      <c r="F72" s="89"/>
      <c r="G72" s="89"/>
      <c r="H72" s="89"/>
    </row>
    <row r="73" spans="1:8" x14ac:dyDescent="0.25">
      <c r="A73" s="89"/>
      <c r="B73" s="89"/>
      <c r="C73" s="89"/>
      <c r="D73" s="89"/>
      <c r="E73" s="89"/>
      <c r="F73" s="89"/>
      <c r="G73" s="89"/>
      <c r="H73" s="89"/>
    </row>
    <row r="74" spans="1:8" x14ac:dyDescent="0.25">
      <c r="A74" s="89"/>
      <c r="B74" s="89"/>
      <c r="C74" s="89"/>
      <c r="D74" s="89"/>
      <c r="E74" s="89"/>
      <c r="F74" s="89"/>
      <c r="G74" s="89"/>
      <c r="H74" s="89"/>
    </row>
    <row r="75" spans="1:8" x14ac:dyDescent="0.25">
      <c r="A75" s="89"/>
      <c r="B75" s="89"/>
      <c r="C75" s="89"/>
      <c r="D75" s="89"/>
      <c r="E75" s="89"/>
      <c r="F75" s="89"/>
      <c r="G75" s="89"/>
      <c r="H75" s="89"/>
    </row>
    <row r="76" spans="1:8" x14ac:dyDescent="0.25">
      <c r="A76" s="89"/>
      <c r="B76" s="89"/>
      <c r="C76" s="89"/>
      <c r="D76" s="89"/>
      <c r="E76" s="89"/>
      <c r="F76" s="89"/>
      <c r="G76" s="89"/>
      <c r="H76" s="89"/>
    </row>
    <row r="77" spans="1:8" x14ac:dyDescent="0.25">
      <c r="A77" s="89"/>
      <c r="B77" s="89"/>
      <c r="C77" s="89"/>
      <c r="D77" s="89"/>
      <c r="E77" s="89"/>
      <c r="F77" s="89"/>
      <c r="G77" s="89"/>
      <c r="H77" s="89"/>
    </row>
    <row r="78" spans="1:8" x14ac:dyDescent="0.25">
      <c r="A78" s="89"/>
      <c r="B78" s="89"/>
      <c r="C78" s="89"/>
      <c r="D78" s="89"/>
      <c r="E78" s="89"/>
      <c r="F78" s="89"/>
      <c r="G78" s="89"/>
      <c r="H78" s="89"/>
    </row>
    <row r="79" spans="1:8" x14ac:dyDescent="0.25">
      <c r="A79" s="89"/>
      <c r="B79" s="89"/>
      <c r="C79" s="89"/>
      <c r="D79" s="89"/>
      <c r="E79" s="89"/>
      <c r="F79" s="89"/>
      <c r="G79" s="89"/>
      <c r="H79" s="89"/>
    </row>
    <row r="80" spans="1:8" x14ac:dyDescent="0.25">
      <c r="A80" s="89"/>
      <c r="B80" s="89"/>
      <c r="C80" s="89"/>
      <c r="D80" s="89"/>
      <c r="E80" s="89"/>
      <c r="F80" s="89"/>
      <c r="G80" s="89"/>
      <c r="H80" s="89"/>
    </row>
    <row r="81" spans="1:8" x14ac:dyDescent="0.25">
      <c r="A81" s="89"/>
      <c r="B81" s="89"/>
      <c r="C81" s="89"/>
      <c r="D81" s="89"/>
      <c r="E81" s="89"/>
      <c r="F81" s="89"/>
      <c r="G81" s="89"/>
      <c r="H81" s="89"/>
    </row>
    <row r="82" spans="1:8" x14ac:dyDescent="0.25">
      <c r="A82" s="89"/>
      <c r="B82" s="89"/>
      <c r="C82" s="89"/>
      <c r="D82" s="89"/>
      <c r="E82" s="89"/>
      <c r="F82" s="89"/>
      <c r="G82" s="89"/>
      <c r="H82" s="89"/>
    </row>
    <row r="83" spans="1:8" x14ac:dyDescent="0.25">
      <c r="A83" s="89"/>
      <c r="B83" s="89"/>
      <c r="C83" s="89"/>
      <c r="D83" s="89"/>
      <c r="E83" s="89"/>
      <c r="F83" s="89"/>
      <c r="G83" s="89"/>
      <c r="H83" s="89"/>
    </row>
    <row r="84" spans="1:8" x14ac:dyDescent="0.25">
      <c r="A84" s="89"/>
      <c r="B84" s="89"/>
      <c r="C84" s="89"/>
      <c r="D84" s="89"/>
      <c r="E84" s="89"/>
      <c r="F84" s="89"/>
      <c r="G84" s="89"/>
      <c r="H84" s="89"/>
    </row>
    <row r="85" spans="1:8" x14ac:dyDescent="0.25">
      <c r="A85" s="89"/>
      <c r="B85" s="89"/>
      <c r="C85" s="89"/>
      <c r="D85" s="89"/>
      <c r="E85" s="89"/>
      <c r="F85" s="89"/>
      <c r="G85" s="89"/>
      <c r="H85" s="89"/>
    </row>
    <row r="86" spans="1:8" x14ac:dyDescent="0.25">
      <c r="A86" s="89"/>
      <c r="B86" s="89"/>
      <c r="C86" s="89"/>
      <c r="D86" s="89"/>
      <c r="E86" s="89"/>
      <c r="F86" s="89"/>
      <c r="G86" s="89"/>
      <c r="H86" s="89"/>
    </row>
    <row r="87" spans="1:8" x14ac:dyDescent="0.25">
      <c r="A87" s="89"/>
      <c r="B87" s="89"/>
      <c r="C87" s="89"/>
      <c r="D87" s="89"/>
      <c r="E87" s="89"/>
      <c r="F87" s="89"/>
      <c r="G87" s="89"/>
      <c r="H87" s="89"/>
    </row>
    <row r="88" spans="1:8" x14ac:dyDescent="0.25">
      <c r="A88" s="89"/>
      <c r="B88" s="89"/>
      <c r="C88" s="89"/>
      <c r="D88" s="89"/>
      <c r="E88" s="89"/>
      <c r="F88" s="89"/>
      <c r="G88" s="89"/>
      <c r="H88" s="89"/>
    </row>
    <row r="89" spans="1:8" x14ac:dyDescent="0.25">
      <c r="A89" s="89"/>
      <c r="B89" s="89"/>
      <c r="C89" s="89"/>
      <c r="D89" s="89"/>
      <c r="E89" s="89"/>
      <c r="F89" s="89"/>
      <c r="G89" s="89"/>
      <c r="H89" s="89"/>
    </row>
    <row r="90" spans="1:8" x14ac:dyDescent="0.25">
      <c r="A90" s="89"/>
      <c r="B90" s="89"/>
      <c r="C90" s="89"/>
      <c r="D90" s="89"/>
      <c r="E90" s="89"/>
      <c r="F90" s="89"/>
      <c r="G90" s="89"/>
      <c r="H90" s="89"/>
    </row>
    <row r="91" spans="1:8" x14ac:dyDescent="0.25">
      <c r="A91" s="89"/>
      <c r="B91" s="89"/>
      <c r="C91" s="89"/>
      <c r="D91" s="89"/>
      <c r="E91" s="89"/>
      <c r="F91" s="89"/>
      <c r="G91" s="89"/>
      <c r="H91" s="89"/>
    </row>
    <row r="92" spans="1:8" x14ac:dyDescent="0.25">
      <c r="A92" s="89"/>
      <c r="B92" s="89"/>
      <c r="C92" s="89"/>
      <c r="D92" s="89"/>
      <c r="E92" s="89"/>
      <c r="F92" s="89"/>
      <c r="G92" s="89"/>
      <c r="H92" s="89"/>
    </row>
    <row r="93" spans="1:8" x14ac:dyDescent="0.25">
      <c r="A93" s="89"/>
      <c r="B93" s="89"/>
      <c r="C93" s="89"/>
      <c r="D93" s="89"/>
      <c r="E93" s="89"/>
      <c r="F93" s="89"/>
      <c r="G93" s="89"/>
      <c r="H93" s="89"/>
    </row>
    <row r="94" spans="1:8" x14ac:dyDescent="0.25">
      <c r="A94" s="89"/>
      <c r="B94" s="89"/>
      <c r="C94" s="89"/>
      <c r="D94" s="89"/>
      <c r="E94" s="89"/>
      <c r="F94" s="89"/>
      <c r="G94" s="89"/>
      <c r="H94" s="89"/>
    </row>
    <row r="95" spans="1:8" x14ac:dyDescent="0.25">
      <c r="A95" s="89"/>
      <c r="B95" s="89"/>
      <c r="C95" s="89"/>
      <c r="D95" s="89"/>
      <c r="E95" s="89"/>
      <c r="F95" s="89"/>
      <c r="G95" s="89"/>
      <c r="H95" s="89"/>
    </row>
    <row r="96" spans="1:8" x14ac:dyDescent="0.25">
      <c r="A96" s="89"/>
      <c r="B96" s="89"/>
      <c r="C96" s="89"/>
      <c r="D96" s="89"/>
      <c r="E96" s="89"/>
      <c r="F96" s="89"/>
      <c r="G96" s="89"/>
      <c r="H96" s="89"/>
    </row>
    <row r="97" spans="1:8" x14ac:dyDescent="0.25">
      <c r="A97" s="89"/>
      <c r="B97" s="89"/>
      <c r="C97" s="89"/>
      <c r="D97" s="89"/>
      <c r="E97" s="89"/>
      <c r="F97" s="89"/>
      <c r="G97" s="89"/>
      <c r="H97" s="89"/>
    </row>
    <row r="98" spans="1:8" x14ac:dyDescent="0.25">
      <c r="A98" s="89"/>
      <c r="B98" s="89"/>
      <c r="C98" s="89"/>
      <c r="D98" s="89"/>
      <c r="E98" s="89"/>
      <c r="F98" s="89"/>
      <c r="G98" s="89"/>
      <c r="H98" s="89"/>
    </row>
    <row r="99" spans="1:8" x14ac:dyDescent="0.25">
      <c r="A99" s="89"/>
      <c r="B99" s="89"/>
      <c r="C99" s="89"/>
      <c r="D99" s="89"/>
      <c r="E99" s="89"/>
      <c r="F99" s="89"/>
      <c r="G99" s="89"/>
      <c r="H99" s="89"/>
    </row>
    <row r="100" spans="1:8" x14ac:dyDescent="0.25">
      <c r="A100" s="89"/>
      <c r="B100" s="89"/>
      <c r="C100" s="89"/>
      <c r="D100" s="89"/>
      <c r="E100" s="89"/>
      <c r="F100" s="89"/>
      <c r="G100" s="89"/>
      <c r="H100" s="89"/>
    </row>
    <row r="101" spans="1:8" x14ac:dyDescent="0.25">
      <c r="A101" s="89"/>
      <c r="B101" s="89"/>
      <c r="C101" s="89"/>
      <c r="D101" s="89"/>
      <c r="E101" s="89"/>
      <c r="F101" s="89"/>
      <c r="G101" s="89"/>
      <c r="H101" s="89"/>
    </row>
    <row r="102" spans="1:8" x14ac:dyDescent="0.25">
      <c r="A102" s="89"/>
      <c r="B102" s="89"/>
      <c r="C102" s="89"/>
      <c r="D102" s="89"/>
      <c r="E102" s="89"/>
      <c r="F102" s="89"/>
      <c r="G102" s="89"/>
      <c r="H102" s="89"/>
    </row>
    <row r="103" spans="1:8" x14ac:dyDescent="0.25">
      <c r="A103" s="89"/>
      <c r="B103" s="89"/>
      <c r="C103" s="89"/>
      <c r="D103" s="89"/>
      <c r="E103" s="89"/>
      <c r="F103" s="89"/>
      <c r="G103" s="89"/>
      <c r="H103" s="89"/>
    </row>
    <row r="104" spans="1:8" x14ac:dyDescent="0.25">
      <c r="A104" s="89"/>
      <c r="B104" s="89"/>
      <c r="C104" s="89"/>
      <c r="D104" s="89"/>
      <c r="E104" s="89"/>
      <c r="F104" s="89"/>
      <c r="G104" s="89"/>
      <c r="H104" s="89"/>
    </row>
    <row r="105" spans="1:8" x14ac:dyDescent="0.25">
      <c r="A105" s="89"/>
      <c r="B105" s="89"/>
      <c r="C105" s="89"/>
      <c r="D105" s="89"/>
      <c r="E105" s="89"/>
      <c r="F105" s="89"/>
      <c r="G105" s="89"/>
      <c r="H105" s="89"/>
    </row>
    <row r="106" spans="1:8" x14ac:dyDescent="0.25">
      <c r="A106" s="89"/>
      <c r="B106" s="89"/>
      <c r="C106" s="89"/>
      <c r="D106" s="89"/>
      <c r="E106" s="89"/>
      <c r="F106" s="89"/>
      <c r="G106" s="89"/>
      <c r="H106" s="89"/>
    </row>
    <row r="107" spans="1:8" x14ac:dyDescent="0.25">
      <c r="A107" s="89"/>
      <c r="B107" s="89"/>
      <c r="C107" s="89"/>
      <c r="D107" s="89"/>
      <c r="E107" s="89"/>
      <c r="F107" s="89"/>
      <c r="G107" s="89"/>
      <c r="H107" s="89"/>
    </row>
    <row r="108" spans="1:8" x14ac:dyDescent="0.25">
      <c r="A108" s="89"/>
      <c r="B108" s="89"/>
      <c r="C108" s="89"/>
      <c r="D108" s="89"/>
      <c r="E108" s="89"/>
      <c r="F108" s="89"/>
      <c r="G108" s="89"/>
      <c r="H108" s="89"/>
    </row>
    <row r="109" spans="1:8" x14ac:dyDescent="0.25">
      <c r="A109" s="89"/>
      <c r="B109" s="89"/>
      <c r="C109" s="89"/>
      <c r="D109" s="89"/>
      <c r="E109" s="89"/>
      <c r="F109" s="89"/>
      <c r="G109" s="89"/>
      <c r="H109" s="89"/>
    </row>
    <row r="110" spans="1:8" x14ac:dyDescent="0.25">
      <c r="A110" s="89"/>
      <c r="B110" s="89"/>
      <c r="C110" s="89"/>
      <c r="D110" s="89"/>
      <c r="E110" s="89"/>
      <c r="F110" s="89"/>
      <c r="G110" s="89"/>
      <c r="H110" s="89"/>
    </row>
    <row r="111" spans="1:8" x14ac:dyDescent="0.25">
      <c r="A111" s="89"/>
      <c r="B111" s="89"/>
      <c r="C111" s="89"/>
      <c r="D111" s="89"/>
      <c r="E111" s="89"/>
      <c r="F111" s="89"/>
      <c r="G111" s="89"/>
      <c r="H111" s="89"/>
    </row>
    <row r="112" spans="1:8" x14ac:dyDescent="0.25">
      <c r="A112" s="89"/>
      <c r="B112" s="89"/>
      <c r="C112" s="89"/>
      <c r="D112" s="89"/>
      <c r="E112" s="89"/>
      <c r="F112" s="89"/>
      <c r="G112" s="89"/>
      <c r="H112" s="89"/>
    </row>
    <row r="113" spans="1:8" x14ac:dyDescent="0.25">
      <c r="A113" s="89"/>
      <c r="B113" s="89"/>
      <c r="C113" s="89"/>
      <c r="D113" s="89"/>
      <c r="E113" s="89"/>
      <c r="F113" s="89"/>
      <c r="G113" s="89"/>
      <c r="H113" s="89"/>
    </row>
    <row r="114" spans="1:8" x14ac:dyDescent="0.25">
      <c r="A114" s="89"/>
      <c r="B114" s="89"/>
      <c r="C114" s="89"/>
      <c r="D114" s="89"/>
      <c r="E114" s="89"/>
      <c r="F114" s="89"/>
      <c r="G114" s="89"/>
      <c r="H114" s="89"/>
    </row>
    <row r="115" spans="1:8" x14ac:dyDescent="0.25">
      <c r="A115" s="89"/>
      <c r="B115" s="89"/>
      <c r="C115" s="89"/>
      <c r="D115" s="89"/>
      <c r="E115" s="89"/>
      <c r="F115" s="89"/>
      <c r="G115" s="89"/>
      <c r="H115" s="89"/>
    </row>
    <row r="116" spans="1:8" x14ac:dyDescent="0.25">
      <c r="A116" s="89"/>
      <c r="B116" s="89"/>
      <c r="C116" s="89"/>
      <c r="D116" s="89"/>
      <c r="E116" s="89"/>
      <c r="F116" s="89"/>
      <c r="G116" s="89"/>
      <c r="H116" s="89"/>
    </row>
    <row r="117" spans="1:8" x14ac:dyDescent="0.25">
      <c r="A117" s="89"/>
      <c r="B117" s="89"/>
      <c r="C117" s="89"/>
      <c r="D117" s="89"/>
      <c r="E117" s="89"/>
      <c r="F117" s="89"/>
      <c r="G117" s="89"/>
      <c r="H117" s="89"/>
    </row>
    <row r="118" spans="1:8" x14ac:dyDescent="0.25">
      <c r="A118" s="89"/>
      <c r="B118" s="89"/>
      <c r="C118" s="89"/>
      <c r="D118" s="89"/>
      <c r="E118" s="89"/>
      <c r="F118" s="89"/>
      <c r="G118" s="89"/>
      <c r="H118" s="89"/>
    </row>
    <row r="119" spans="1:8" x14ac:dyDescent="0.25">
      <c r="A119" s="89"/>
      <c r="B119" s="89"/>
      <c r="C119" s="89"/>
      <c r="D119" s="89"/>
      <c r="E119" s="89"/>
      <c r="F119" s="89"/>
      <c r="G119" s="89"/>
      <c r="H119" s="89"/>
    </row>
    <row r="120" spans="1:8" x14ac:dyDescent="0.25">
      <c r="A120" s="89"/>
      <c r="B120" s="89"/>
      <c r="C120" s="89"/>
      <c r="D120" s="89"/>
      <c r="E120" s="89"/>
      <c r="F120" s="89"/>
      <c r="G120" s="89"/>
      <c r="H120" s="89"/>
    </row>
    <row r="121" spans="1:8" x14ac:dyDescent="0.25">
      <c r="A121" s="89"/>
      <c r="B121" s="89"/>
      <c r="C121" s="89"/>
      <c r="D121" s="89"/>
      <c r="E121" s="89"/>
      <c r="F121" s="89"/>
      <c r="G121" s="89"/>
      <c r="H121" s="89"/>
    </row>
    <row r="122" spans="1:8" x14ac:dyDescent="0.25">
      <c r="A122" s="89"/>
      <c r="B122" s="89"/>
      <c r="C122" s="89"/>
      <c r="D122" s="89"/>
      <c r="E122" s="89"/>
      <c r="F122" s="89"/>
      <c r="G122" s="89"/>
      <c r="H122" s="89"/>
    </row>
    <row r="123" spans="1:8" x14ac:dyDescent="0.25">
      <c r="A123" s="89"/>
      <c r="B123" s="89"/>
      <c r="C123" s="89"/>
      <c r="D123" s="89"/>
      <c r="E123" s="89"/>
      <c r="F123" s="89"/>
      <c r="G123" s="89"/>
      <c r="H123" s="89"/>
    </row>
    <row r="124" spans="1:8" x14ac:dyDescent="0.25">
      <c r="A124" s="89"/>
      <c r="B124" s="89"/>
      <c r="C124" s="89"/>
      <c r="D124" s="89"/>
      <c r="E124" s="89"/>
      <c r="F124" s="89"/>
      <c r="G124" s="89"/>
      <c r="H124" s="89"/>
    </row>
    <row r="125" spans="1:8" x14ac:dyDescent="0.25">
      <c r="A125" s="89"/>
      <c r="B125" s="89"/>
      <c r="C125" s="89"/>
      <c r="D125" s="89"/>
      <c r="E125" s="89"/>
      <c r="F125" s="89"/>
      <c r="G125" s="89"/>
      <c r="H125" s="89"/>
    </row>
    <row r="126" spans="1:8" x14ac:dyDescent="0.25">
      <c r="A126" s="89"/>
      <c r="B126" s="89"/>
      <c r="C126" s="89"/>
      <c r="D126" s="89"/>
      <c r="E126" s="89"/>
      <c r="F126" s="89"/>
      <c r="G126" s="89"/>
      <c r="H126" s="89"/>
    </row>
    <row r="127" spans="1:8" x14ac:dyDescent="0.25">
      <c r="A127" s="89"/>
      <c r="B127" s="89"/>
      <c r="C127" s="89"/>
      <c r="D127" s="89"/>
      <c r="E127" s="89"/>
      <c r="F127" s="89"/>
      <c r="G127" s="89"/>
      <c r="H127" s="89"/>
    </row>
    <row r="128" spans="1:8" x14ac:dyDescent="0.25">
      <c r="A128" s="89"/>
      <c r="B128" s="89"/>
      <c r="C128" s="89"/>
      <c r="D128" s="89"/>
      <c r="E128" s="89"/>
      <c r="F128" s="89"/>
      <c r="G128" s="89"/>
      <c r="H128" s="89"/>
    </row>
    <row r="129" spans="1:8" x14ac:dyDescent="0.25">
      <c r="A129" s="89"/>
      <c r="B129" s="89"/>
      <c r="C129" s="89"/>
      <c r="D129" s="89"/>
      <c r="E129" s="89"/>
      <c r="F129" s="89"/>
      <c r="G129" s="89"/>
      <c r="H129" s="89"/>
    </row>
    <row r="130" spans="1:8" x14ac:dyDescent="0.25">
      <c r="A130" s="89"/>
      <c r="B130" s="89"/>
      <c r="C130" s="89"/>
      <c r="D130" s="89"/>
      <c r="E130" s="89"/>
      <c r="F130" s="89"/>
      <c r="G130" s="89"/>
      <c r="H130" s="89"/>
    </row>
    <row r="131" spans="1:8" x14ac:dyDescent="0.25">
      <c r="A131" s="89"/>
      <c r="B131" s="89"/>
      <c r="C131" s="89"/>
      <c r="D131" s="89"/>
      <c r="E131" s="89"/>
      <c r="F131" s="89"/>
      <c r="G131" s="89"/>
      <c r="H131" s="89"/>
    </row>
    <row r="132" spans="1:8" x14ac:dyDescent="0.25">
      <c r="A132" s="89"/>
      <c r="B132" s="89"/>
      <c r="C132" s="89"/>
      <c r="D132" s="89"/>
      <c r="E132" s="89"/>
      <c r="F132" s="89"/>
      <c r="G132" s="89"/>
      <c r="H132" s="89"/>
    </row>
    <row r="133" spans="1:8" x14ac:dyDescent="0.25">
      <c r="A133" s="89"/>
      <c r="B133" s="89"/>
      <c r="C133" s="89"/>
      <c r="D133" s="89"/>
      <c r="E133" s="89"/>
      <c r="F133" s="89"/>
      <c r="G133" s="89"/>
      <c r="H133" s="89"/>
    </row>
    <row r="134" spans="1:8" x14ac:dyDescent="0.25">
      <c r="A134" s="89"/>
      <c r="B134" s="89"/>
      <c r="C134" s="89"/>
      <c r="D134" s="89"/>
      <c r="E134" s="89"/>
      <c r="F134" s="89"/>
      <c r="G134" s="89"/>
      <c r="H134" s="89"/>
    </row>
    <row r="135" spans="1:8" x14ac:dyDescent="0.25">
      <c r="A135" s="89"/>
      <c r="B135" s="89"/>
      <c r="C135" s="89"/>
      <c r="D135" s="89"/>
      <c r="E135" s="89"/>
      <c r="F135" s="89"/>
      <c r="G135" s="89"/>
      <c r="H135" s="89"/>
    </row>
    <row r="136" spans="1:8" x14ac:dyDescent="0.25">
      <c r="A136" s="89"/>
      <c r="B136" s="89"/>
      <c r="C136" s="89"/>
      <c r="D136" s="89"/>
      <c r="E136" s="89"/>
      <c r="F136" s="89"/>
      <c r="G136" s="89"/>
      <c r="H136" s="89"/>
    </row>
    <row r="137" spans="1:8" x14ac:dyDescent="0.25">
      <c r="A137" s="89"/>
      <c r="B137" s="89"/>
      <c r="C137" s="89"/>
      <c r="D137" s="89"/>
      <c r="E137" s="89"/>
      <c r="F137" s="89"/>
      <c r="G137" s="89"/>
      <c r="H137" s="89"/>
    </row>
    <row r="138" spans="1:8" x14ac:dyDescent="0.25">
      <c r="A138" s="89"/>
      <c r="B138" s="89"/>
      <c r="C138" s="89"/>
      <c r="D138" s="89"/>
      <c r="E138" s="89"/>
      <c r="F138" s="89"/>
      <c r="G138" s="89"/>
      <c r="H138" s="89"/>
    </row>
    <row r="139" spans="1:8" x14ac:dyDescent="0.25">
      <c r="A139" s="89"/>
      <c r="B139" s="89"/>
      <c r="C139" s="89"/>
      <c r="D139" s="89"/>
      <c r="E139" s="89"/>
      <c r="F139" s="89"/>
      <c r="G139" s="89"/>
      <c r="H139" s="89"/>
    </row>
    <row r="140" spans="1:8" x14ac:dyDescent="0.25">
      <c r="A140" s="89"/>
      <c r="B140" s="89"/>
      <c r="C140" s="89"/>
      <c r="D140" s="89"/>
      <c r="E140" s="89"/>
      <c r="F140" s="89"/>
      <c r="G140" s="89"/>
      <c r="H140" s="89"/>
    </row>
    <row r="141" spans="1:8" x14ac:dyDescent="0.25">
      <c r="A141" s="89"/>
      <c r="B141" s="89"/>
      <c r="C141" s="89"/>
      <c r="D141" s="89"/>
      <c r="E141" s="89"/>
      <c r="F141" s="89"/>
      <c r="G141" s="89"/>
      <c r="H141" s="89"/>
    </row>
    <row r="142" spans="1:8" x14ac:dyDescent="0.25">
      <c r="A142" s="89"/>
      <c r="B142" s="89"/>
      <c r="C142" s="89"/>
      <c r="D142" s="89"/>
      <c r="E142" s="89"/>
      <c r="F142" s="89"/>
      <c r="G142" s="89"/>
      <c r="H142" s="89"/>
    </row>
    <row r="143" spans="1:8" x14ac:dyDescent="0.25">
      <c r="A143" s="89"/>
      <c r="B143" s="89"/>
      <c r="C143" s="89"/>
      <c r="D143" s="89"/>
      <c r="E143" s="89"/>
      <c r="F143" s="89"/>
      <c r="G143" s="89"/>
      <c r="H143" s="89"/>
    </row>
    <row r="144" spans="1:8" x14ac:dyDescent="0.25">
      <c r="A144" s="89"/>
      <c r="B144" s="89"/>
      <c r="C144" s="89"/>
      <c r="D144" s="89"/>
      <c r="E144" s="89"/>
      <c r="F144" s="89"/>
      <c r="G144" s="89"/>
      <c r="H144" s="89"/>
    </row>
    <row r="145" spans="1:8" x14ac:dyDescent="0.25">
      <c r="A145" s="89"/>
      <c r="B145" s="89"/>
      <c r="C145" s="89"/>
      <c r="D145" s="89"/>
      <c r="E145" s="89"/>
      <c r="F145" s="89"/>
      <c r="G145" s="89"/>
      <c r="H145" s="89"/>
    </row>
    <row r="146" spans="1:8" x14ac:dyDescent="0.25">
      <c r="A146" s="89"/>
      <c r="B146" s="89"/>
      <c r="C146" s="89"/>
      <c r="D146" s="89"/>
      <c r="E146" s="89"/>
      <c r="F146" s="89"/>
      <c r="G146" s="89"/>
      <c r="H146" s="89"/>
    </row>
    <row r="147" spans="1:8" x14ac:dyDescent="0.25">
      <c r="A147" s="89"/>
      <c r="B147" s="89"/>
      <c r="C147" s="89"/>
      <c r="D147" s="89"/>
      <c r="E147" s="89"/>
      <c r="F147" s="89"/>
      <c r="G147" s="89"/>
      <c r="H147" s="89"/>
    </row>
    <row r="148" spans="1:8" x14ac:dyDescent="0.25">
      <c r="A148" s="89"/>
      <c r="B148" s="89"/>
      <c r="C148" s="89"/>
      <c r="D148" s="89"/>
      <c r="E148" s="89"/>
      <c r="F148" s="89"/>
      <c r="G148" s="89"/>
      <c r="H148" s="89"/>
    </row>
    <row r="149" spans="1:8" x14ac:dyDescent="0.25">
      <c r="A149" s="89"/>
      <c r="B149" s="89"/>
      <c r="C149" s="89"/>
      <c r="D149" s="89"/>
      <c r="E149" s="89"/>
      <c r="F149" s="89"/>
      <c r="G149" s="89"/>
      <c r="H149" s="89"/>
    </row>
    <row r="150" spans="1:8" x14ac:dyDescent="0.25">
      <c r="A150" s="89"/>
      <c r="B150" s="89"/>
      <c r="C150" s="89"/>
      <c r="D150" s="89"/>
      <c r="E150" s="89"/>
      <c r="F150" s="89"/>
      <c r="G150" s="89"/>
      <c r="H150" s="89"/>
    </row>
    <row r="151" spans="1:8" x14ac:dyDescent="0.25">
      <c r="A151" s="89"/>
      <c r="B151" s="89"/>
      <c r="C151" s="89"/>
      <c r="D151" s="89"/>
      <c r="E151" s="89"/>
      <c r="F151" s="89"/>
      <c r="G151" s="89"/>
      <c r="H151" s="89"/>
    </row>
    <row r="152" spans="1:8" x14ac:dyDescent="0.25">
      <c r="A152" s="89"/>
      <c r="B152" s="89"/>
      <c r="C152" s="89"/>
      <c r="D152" s="89"/>
      <c r="E152" s="89"/>
      <c r="F152" s="89"/>
      <c r="G152" s="89"/>
      <c r="H152" s="89"/>
    </row>
    <row r="153" spans="1:8" x14ac:dyDescent="0.25">
      <c r="A153" s="89"/>
      <c r="B153" s="89"/>
      <c r="C153" s="89"/>
      <c r="D153" s="89"/>
      <c r="E153" s="89"/>
      <c r="F153" s="89"/>
      <c r="G153" s="89"/>
      <c r="H153" s="89"/>
    </row>
    <row r="154" spans="1:8" x14ac:dyDescent="0.25">
      <c r="A154" s="89"/>
      <c r="B154" s="89"/>
      <c r="C154" s="89"/>
      <c r="D154" s="89"/>
      <c r="E154" s="89"/>
      <c r="F154" s="89"/>
      <c r="G154" s="89"/>
      <c r="H154" s="89"/>
    </row>
    <row r="155" spans="1:8" x14ac:dyDescent="0.25">
      <c r="A155" s="89"/>
      <c r="B155" s="89"/>
      <c r="C155" s="89"/>
      <c r="D155" s="89"/>
      <c r="E155" s="89"/>
      <c r="F155" s="89"/>
      <c r="G155" s="89"/>
      <c r="H155" s="89"/>
    </row>
    <row r="156" spans="1:8" x14ac:dyDescent="0.25">
      <c r="A156" s="89"/>
      <c r="B156" s="89"/>
      <c r="C156" s="89"/>
      <c r="D156" s="89"/>
      <c r="E156" s="89"/>
      <c r="F156" s="89"/>
      <c r="G156" s="89"/>
      <c r="H156" s="89"/>
    </row>
    <row r="157" spans="1:8" x14ac:dyDescent="0.25">
      <c r="A157" s="89"/>
      <c r="B157" s="89"/>
      <c r="C157" s="89"/>
      <c r="D157" s="89"/>
      <c r="E157" s="89"/>
      <c r="F157" s="89"/>
      <c r="G157" s="89"/>
      <c r="H157" s="89"/>
    </row>
    <row r="158" spans="1:8" x14ac:dyDescent="0.25">
      <c r="A158" s="89"/>
      <c r="B158" s="89"/>
      <c r="C158" s="89"/>
      <c r="D158" s="89"/>
      <c r="E158" s="89"/>
      <c r="F158" s="89"/>
      <c r="G158" s="89"/>
      <c r="H158" s="89"/>
    </row>
    <row r="159" spans="1:8" x14ac:dyDescent="0.25">
      <c r="A159" s="89"/>
      <c r="B159" s="89"/>
      <c r="C159" s="89"/>
      <c r="D159" s="89"/>
      <c r="E159" s="89"/>
      <c r="F159" s="89"/>
      <c r="G159" s="89"/>
      <c r="H159" s="89"/>
    </row>
    <row r="160" spans="1:8" x14ac:dyDescent="0.25">
      <c r="A160" s="89"/>
      <c r="B160" s="89"/>
      <c r="C160" s="89"/>
      <c r="D160" s="89"/>
      <c r="E160" s="89"/>
      <c r="F160" s="89"/>
      <c r="G160" s="89"/>
      <c r="H160" s="89"/>
    </row>
    <row r="161" spans="1:8" x14ac:dyDescent="0.25">
      <c r="A161" s="89"/>
      <c r="B161" s="89"/>
      <c r="C161" s="89"/>
      <c r="D161" s="89"/>
      <c r="E161" s="89"/>
      <c r="F161" s="89"/>
      <c r="G161" s="89"/>
      <c r="H161" s="89"/>
    </row>
    <row r="162" spans="1:8" x14ac:dyDescent="0.25">
      <c r="A162" s="89"/>
      <c r="B162" s="89"/>
      <c r="C162" s="89"/>
      <c r="D162" s="89"/>
      <c r="E162" s="89"/>
      <c r="F162" s="89"/>
      <c r="G162" s="89"/>
      <c r="H162" s="89"/>
    </row>
    <row r="163" spans="1:8" x14ac:dyDescent="0.25">
      <c r="A163" s="89"/>
      <c r="B163" s="89"/>
      <c r="C163" s="89"/>
      <c r="D163" s="89"/>
      <c r="E163" s="89"/>
      <c r="F163" s="89"/>
      <c r="G163" s="89"/>
      <c r="H163" s="89"/>
    </row>
    <row r="164" spans="1:8" x14ac:dyDescent="0.25">
      <c r="A164" s="89"/>
      <c r="B164" s="89"/>
      <c r="C164" s="89"/>
      <c r="D164" s="89"/>
      <c r="E164" s="89"/>
      <c r="F164" s="89"/>
      <c r="G164" s="89"/>
      <c r="H164" s="89"/>
    </row>
    <row r="165" spans="1:8" x14ac:dyDescent="0.25">
      <c r="A165" s="89"/>
      <c r="B165" s="89"/>
      <c r="C165" s="89"/>
      <c r="D165" s="89"/>
      <c r="E165" s="89"/>
      <c r="F165" s="89"/>
      <c r="G165" s="89"/>
      <c r="H165" s="89"/>
    </row>
    <row r="166" spans="1:8" x14ac:dyDescent="0.25">
      <c r="A166" s="89"/>
      <c r="B166" s="89"/>
      <c r="C166" s="89"/>
      <c r="D166" s="89"/>
      <c r="E166" s="89"/>
      <c r="F166" s="89"/>
      <c r="G166" s="89"/>
      <c r="H166" s="89"/>
    </row>
    <row r="167" spans="1:8" x14ac:dyDescent="0.25">
      <c r="A167" s="89"/>
      <c r="B167" s="89"/>
      <c r="C167" s="89"/>
      <c r="D167" s="89"/>
      <c r="E167" s="89"/>
      <c r="F167" s="89"/>
      <c r="G167" s="89"/>
      <c r="H167" s="89"/>
    </row>
    <row r="168" spans="1:8" x14ac:dyDescent="0.25">
      <c r="A168" s="89"/>
      <c r="B168" s="89"/>
      <c r="C168" s="89"/>
      <c r="D168" s="89"/>
      <c r="E168" s="89"/>
      <c r="F168" s="89"/>
      <c r="G168" s="89"/>
      <c r="H168" s="89"/>
    </row>
    <row r="169" spans="1:8" x14ac:dyDescent="0.25">
      <c r="A169" s="89"/>
      <c r="B169" s="89"/>
      <c r="C169" s="89"/>
      <c r="D169" s="89"/>
      <c r="E169" s="89"/>
      <c r="F169" s="89"/>
      <c r="G169" s="89"/>
      <c r="H169" s="89"/>
    </row>
    <row r="170" spans="1:8" x14ac:dyDescent="0.25">
      <c r="A170" s="89"/>
      <c r="B170" s="89"/>
      <c r="C170" s="89"/>
      <c r="D170" s="89"/>
      <c r="E170" s="89"/>
      <c r="F170" s="89"/>
      <c r="G170" s="89"/>
      <c r="H170" s="89"/>
    </row>
    <row r="171" spans="1:8" x14ac:dyDescent="0.25">
      <c r="A171" s="89"/>
      <c r="B171" s="89"/>
      <c r="C171" s="89"/>
      <c r="D171" s="89"/>
      <c r="E171" s="89"/>
      <c r="F171" s="89"/>
      <c r="G171" s="89"/>
      <c r="H171" s="89"/>
    </row>
    <row r="172" spans="1:8" x14ac:dyDescent="0.25">
      <c r="A172" s="89"/>
      <c r="B172" s="89"/>
      <c r="C172" s="89"/>
      <c r="D172" s="89"/>
      <c r="E172" s="89"/>
      <c r="F172" s="89"/>
      <c r="G172" s="89"/>
      <c r="H172" s="89"/>
    </row>
    <row r="173" spans="1:8" x14ac:dyDescent="0.25">
      <c r="A173" s="89"/>
      <c r="B173" s="89"/>
      <c r="C173" s="89"/>
      <c r="D173" s="89"/>
      <c r="E173" s="89"/>
      <c r="F173" s="89"/>
      <c r="G173" s="89"/>
      <c r="H173" s="89"/>
    </row>
    <row r="174" spans="1:8" x14ac:dyDescent="0.25">
      <c r="A174" s="89"/>
      <c r="B174" s="89"/>
      <c r="C174" s="89"/>
      <c r="D174" s="89"/>
      <c r="E174" s="89"/>
      <c r="F174" s="89"/>
      <c r="G174" s="89"/>
      <c r="H174" s="89"/>
    </row>
    <row r="175" spans="1:8" x14ac:dyDescent="0.25">
      <c r="A175" s="89"/>
      <c r="B175" s="89"/>
      <c r="C175" s="89"/>
      <c r="D175" s="89"/>
      <c r="E175" s="89"/>
      <c r="F175" s="89"/>
      <c r="G175" s="89"/>
      <c r="H175" s="89"/>
    </row>
    <row r="176" spans="1:8" x14ac:dyDescent="0.25">
      <c r="A176" s="89"/>
      <c r="B176" s="89"/>
      <c r="C176" s="89"/>
      <c r="D176" s="89"/>
      <c r="E176" s="89"/>
      <c r="F176" s="89"/>
      <c r="G176" s="89"/>
      <c r="H176" s="89"/>
    </row>
    <row r="177" spans="1:8" x14ac:dyDescent="0.25">
      <c r="A177" s="89"/>
      <c r="B177" s="89"/>
      <c r="C177" s="89"/>
      <c r="D177" s="89"/>
      <c r="E177" s="89"/>
      <c r="F177" s="89"/>
      <c r="G177" s="89"/>
      <c r="H177" s="89"/>
    </row>
    <row r="178" spans="1:8" x14ac:dyDescent="0.25">
      <c r="A178" s="89"/>
      <c r="B178" s="89"/>
      <c r="C178" s="89"/>
      <c r="D178" s="89"/>
      <c r="E178" s="89"/>
      <c r="F178" s="89"/>
      <c r="G178" s="89"/>
      <c r="H178" s="89"/>
    </row>
    <row r="179" spans="1:8" x14ac:dyDescent="0.25">
      <c r="A179" s="89"/>
      <c r="B179" s="89"/>
      <c r="C179" s="89"/>
      <c r="D179" s="89"/>
      <c r="E179" s="89"/>
      <c r="F179" s="89"/>
      <c r="G179" s="89"/>
      <c r="H179" s="89"/>
    </row>
    <row r="180" spans="1:8" x14ac:dyDescent="0.25">
      <c r="A180" s="89"/>
      <c r="B180" s="89"/>
      <c r="C180" s="89"/>
      <c r="D180" s="89"/>
      <c r="E180" s="89"/>
      <c r="F180" s="89"/>
      <c r="G180" s="89"/>
      <c r="H180" s="89"/>
    </row>
    <row r="181" spans="1:8" x14ac:dyDescent="0.25">
      <c r="A181" s="89"/>
      <c r="B181" s="89"/>
      <c r="C181" s="89"/>
      <c r="D181" s="89"/>
      <c r="E181" s="89"/>
      <c r="F181" s="89"/>
      <c r="G181" s="89"/>
      <c r="H181" s="89"/>
    </row>
    <row r="182" spans="1:8" x14ac:dyDescent="0.25">
      <c r="A182" s="89"/>
      <c r="B182" s="89"/>
      <c r="C182" s="89"/>
      <c r="D182" s="89"/>
      <c r="E182" s="89"/>
      <c r="F182" s="89"/>
      <c r="G182" s="89"/>
      <c r="H182" s="89"/>
    </row>
    <row r="183" spans="1:8" x14ac:dyDescent="0.25">
      <c r="A183" s="89"/>
      <c r="B183" s="89"/>
      <c r="C183" s="89"/>
      <c r="D183" s="89"/>
      <c r="E183" s="89"/>
      <c r="F183" s="89"/>
      <c r="G183" s="89"/>
      <c r="H183" s="89"/>
    </row>
    <row r="184" spans="1:8" x14ac:dyDescent="0.25">
      <c r="A184" s="89"/>
      <c r="B184" s="89"/>
      <c r="C184" s="89"/>
      <c r="D184" s="89"/>
      <c r="E184" s="89"/>
      <c r="F184" s="89"/>
      <c r="G184" s="89"/>
      <c r="H184" s="89"/>
    </row>
    <row r="185" spans="1:8" x14ac:dyDescent="0.25">
      <c r="A185" s="89"/>
      <c r="B185" s="89"/>
      <c r="C185" s="89"/>
      <c r="D185" s="89"/>
      <c r="E185" s="89"/>
      <c r="F185" s="89"/>
      <c r="G185" s="89"/>
      <c r="H185" s="89"/>
    </row>
    <row r="186" spans="1:8" x14ac:dyDescent="0.25">
      <c r="A186" s="89"/>
      <c r="B186" s="89"/>
      <c r="C186" s="89"/>
      <c r="D186" s="89"/>
      <c r="E186" s="89"/>
      <c r="F186" s="89"/>
      <c r="G186" s="89"/>
      <c r="H186" s="89"/>
    </row>
    <row r="187" spans="1:8" x14ac:dyDescent="0.25">
      <c r="A187" s="89"/>
      <c r="B187" s="89"/>
      <c r="C187" s="89"/>
      <c r="D187" s="89"/>
      <c r="E187" s="89"/>
      <c r="F187" s="89"/>
      <c r="G187" s="89"/>
      <c r="H187" s="89"/>
    </row>
    <row r="188" spans="1:8" x14ac:dyDescent="0.25">
      <c r="A188" s="89"/>
      <c r="B188" s="89"/>
      <c r="C188" s="89"/>
      <c r="D188" s="89"/>
      <c r="E188" s="89"/>
      <c r="F188" s="89"/>
      <c r="G188" s="89"/>
      <c r="H188" s="89"/>
    </row>
    <row r="189" spans="1:8" x14ac:dyDescent="0.25">
      <c r="A189" s="89"/>
      <c r="B189" s="89"/>
      <c r="C189" s="89"/>
      <c r="D189" s="89"/>
      <c r="E189" s="89"/>
      <c r="F189" s="89"/>
      <c r="G189" s="89"/>
      <c r="H189" s="89"/>
    </row>
    <row r="190" spans="1:8" x14ac:dyDescent="0.25">
      <c r="A190" s="89"/>
      <c r="B190" s="89"/>
      <c r="C190" s="89"/>
      <c r="D190" s="89"/>
      <c r="E190" s="89"/>
      <c r="F190" s="89"/>
      <c r="G190" s="89"/>
      <c r="H190" s="89"/>
    </row>
    <row r="191" spans="1:8" x14ac:dyDescent="0.25">
      <c r="A191" s="89"/>
      <c r="B191" s="89"/>
      <c r="C191" s="89"/>
      <c r="D191" s="89"/>
      <c r="E191" s="89"/>
      <c r="F191" s="89"/>
      <c r="G191" s="89"/>
      <c r="H191" s="89"/>
    </row>
    <row r="192" spans="1:8" x14ac:dyDescent="0.25">
      <c r="A192" s="89"/>
      <c r="B192" s="89"/>
      <c r="C192" s="89"/>
      <c r="D192" s="89"/>
      <c r="E192" s="89"/>
      <c r="F192" s="89"/>
      <c r="G192" s="89"/>
      <c r="H192" s="89"/>
    </row>
    <row r="193" spans="1:8" x14ac:dyDescent="0.25">
      <c r="A193" s="89"/>
      <c r="B193" s="89"/>
      <c r="C193" s="89"/>
      <c r="D193" s="89"/>
      <c r="E193" s="89"/>
      <c r="F193" s="89"/>
      <c r="G193" s="89"/>
      <c r="H193" s="89"/>
    </row>
    <row r="194" spans="1:8" x14ac:dyDescent="0.25">
      <c r="A194" s="89"/>
      <c r="B194" s="89"/>
      <c r="C194" s="89"/>
      <c r="D194" s="89"/>
      <c r="E194" s="89"/>
      <c r="F194" s="89"/>
      <c r="G194" s="89"/>
      <c r="H194" s="89"/>
    </row>
    <row r="195" spans="1:8" x14ac:dyDescent="0.25">
      <c r="A195" s="89"/>
      <c r="B195" s="89"/>
      <c r="C195" s="89"/>
      <c r="D195" s="89"/>
      <c r="E195" s="89"/>
      <c r="F195" s="89"/>
      <c r="G195" s="89"/>
      <c r="H195" s="89"/>
    </row>
    <row r="196" spans="1:8" x14ac:dyDescent="0.25">
      <c r="A196" s="89"/>
      <c r="B196" s="89"/>
      <c r="C196" s="89"/>
      <c r="D196" s="89"/>
      <c r="E196" s="89"/>
      <c r="F196" s="89"/>
      <c r="G196" s="89"/>
      <c r="H196" s="89"/>
    </row>
    <row r="197" spans="1:8" x14ac:dyDescent="0.25">
      <c r="A197" s="89"/>
      <c r="B197" s="89"/>
      <c r="C197" s="89"/>
      <c r="D197" s="89"/>
      <c r="E197" s="89"/>
      <c r="F197" s="89"/>
      <c r="G197" s="89"/>
      <c r="H197" s="89"/>
    </row>
    <row r="198" spans="1:8" x14ac:dyDescent="0.25">
      <c r="A198" s="89"/>
      <c r="B198" s="89"/>
      <c r="C198" s="89"/>
      <c r="D198" s="89"/>
      <c r="E198" s="89"/>
      <c r="F198" s="89"/>
      <c r="G198" s="89"/>
      <c r="H198" s="89"/>
    </row>
    <row r="199" spans="1:8" x14ac:dyDescent="0.25">
      <c r="A199" s="89"/>
      <c r="B199" s="89"/>
      <c r="C199" s="89"/>
      <c r="D199" s="89"/>
      <c r="E199" s="89"/>
      <c r="F199" s="89"/>
      <c r="G199" s="89"/>
      <c r="H199" s="89"/>
    </row>
    <row r="200" spans="1:8" x14ac:dyDescent="0.25">
      <c r="A200" s="89"/>
      <c r="B200" s="89"/>
      <c r="C200" s="89"/>
      <c r="D200" s="89"/>
      <c r="E200" s="89"/>
      <c r="F200" s="89"/>
      <c r="G200" s="89"/>
      <c r="H200" s="89"/>
    </row>
    <row r="201" spans="1:8" x14ac:dyDescent="0.25">
      <c r="A201" s="89"/>
      <c r="B201" s="89"/>
      <c r="C201" s="89"/>
      <c r="D201" s="89"/>
      <c r="E201" s="89"/>
      <c r="F201" s="89"/>
      <c r="G201" s="89"/>
      <c r="H201" s="89"/>
    </row>
    <row r="202" spans="1:8" x14ac:dyDescent="0.25">
      <c r="A202" s="89"/>
      <c r="B202" s="89"/>
      <c r="C202" s="89"/>
      <c r="D202" s="89"/>
      <c r="E202" s="89"/>
      <c r="F202" s="89"/>
      <c r="G202" s="89"/>
      <c r="H202" s="89"/>
    </row>
    <row r="203" spans="1:8" x14ac:dyDescent="0.25">
      <c r="A203" s="89"/>
      <c r="B203" s="89"/>
      <c r="C203" s="89"/>
      <c r="D203" s="89"/>
      <c r="E203" s="89"/>
      <c r="F203" s="89"/>
      <c r="G203" s="89"/>
      <c r="H203" s="89"/>
    </row>
    <row r="204" spans="1:8" x14ac:dyDescent="0.25">
      <c r="A204" s="89"/>
      <c r="B204" s="89"/>
      <c r="C204" s="89"/>
      <c r="D204" s="89"/>
      <c r="E204" s="89"/>
      <c r="F204" s="89"/>
      <c r="G204" s="89"/>
      <c r="H204" s="89"/>
    </row>
    <row r="205" spans="1:8" x14ac:dyDescent="0.25">
      <c r="A205" s="89"/>
      <c r="B205" s="89"/>
      <c r="C205" s="89"/>
      <c r="D205" s="89"/>
      <c r="E205" s="89"/>
      <c r="F205" s="89"/>
      <c r="G205" s="89"/>
      <c r="H205" s="89"/>
    </row>
    <row r="206" spans="1:8" x14ac:dyDescent="0.25">
      <c r="A206" s="89"/>
      <c r="B206" s="89"/>
      <c r="C206" s="89"/>
      <c r="D206" s="89"/>
      <c r="E206" s="89"/>
      <c r="F206" s="89"/>
      <c r="G206" s="89"/>
      <c r="H206" s="89"/>
    </row>
    <row r="207" spans="1:8" x14ac:dyDescent="0.25">
      <c r="A207" s="89"/>
      <c r="B207" s="89"/>
      <c r="C207" s="89"/>
      <c r="D207" s="89"/>
      <c r="E207" s="89"/>
      <c r="F207" s="89"/>
      <c r="G207" s="89"/>
      <c r="H207" s="89"/>
    </row>
    <row r="208" spans="1:8" x14ac:dyDescent="0.25">
      <c r="A208" s="89"/>
      <c r="B208" s="89"/>
      <c r="C208" s="89"/>
      <c r="D208" s="89"/>
      <c r="E208" s="89"/>
      <c r="F208" s="89"/>
      <c r="G208" s="89"/>
      <c r="H208" s="89"/>
    </row>
    <row r="209" spans="1:8" x14ac:dyDescent="0.25">
      <c r="A209" s="89"/>
      <c r="B209" s="89"/>
      <c r="C209" s="89"/>
      <c r="D209" s="89"/>
      <c r="E209" s="89"/>
      <c r="F209" s="89"/>
      <c r="G209" s="89"/>
      <c r="H209" s="89"/>
    </row>
    <row r="210" spans="1:8" x14ac:dyDescent="0.25">
      <c r="A210" s="89"/>
      <c r="B210" s="89"/>
      <c r="C210" s="89"/>
      <c r="D210" s="89"/>
      <c r="E210" s="89"/>
      <c r="F210" s="89"/>
      <c r="G210" s="89"/>
      <c r="H210" s="89"/>
    </row>
    <row r="211" spans="1:8" x14ac:dyDescent="0.25">
      <c r="A211" s="89"/>
      <c r="B211" s="89"/>
      <c r="C211" s="89"/>
      <c r="D211" s="89"/>
      <c r="E211" s="89"/>
      <c r="F211" s="89"/>
      <c r="G211" s="89"/>
      <c r="H211" s="89"/>
    </row>
    <row r="212" spans="1:8" x14ac:dyDescent="0.25">
      <c r="A212" s="89"/>
      <c r="B212" s="89"/>
      <c r="C212" s="89"/>
      <c r="D212" s="89"/>
      <c r="E212" s="89"/>
      <c r="F212" s="89"/>
      <c r="G212" s="89"/>
      <c r="H212" s="89"/>
    </row>
    <row r="213" spans="1:8" x14ac:dyDescent="0.25">
      <c r="A213" s="89"/>
      <c r="B213" s="89"/>
      <c r="C213" s="89"/>
      <c r="D213" s="89"/>
      <c r="E213" s="89"/>
      <c r="F213" s="89"/>
      <c r="G213" s="89"/>
      <c r="H213" s="89"/>
    </row>
    <row r="214" spans="1:8" x14ac:dyDescent="0.25">
      <c r="A214" s="89"/>
      <c r="B214" s="89"/>
      <c r="C214" s="89"/>
      <c r="D214" s="89"/>
      <c r="E214" s="89"/>
      <c r="F214" s="89"/>
      <c r="G214" s="89"/>
      <c r="H214" s="89"/>
    </row>
    <row r="215" spans="1:8" x14ac:dyDescent="0.25">
      <c r="A215" s="89"/>
      <c r="B215" s="89"/>
      <c r="C215" s="89"/>
      <c r="D215" s="89"/>
      <c r="E215" s="89"/>
      <c r="F215" s="89"/>
      <c r="G215" s="89"/>
      <c r="H215" s="89"/>
    </row>
    <row r="216" spans="1:8" x14ac:dyDescent="0.25">
      <c r="A216" s="89"/>
      <c r="B216" s="89"/>
      <c r="C216" s="89"/>
      <c r="D216" s="89"/>
      <c r="E216" s="89"/>
      <c r="F216" s="89"/>
      <c r="G216" s="89"/>
      <c r="H216" s="89"/>
    </row>
    <row r="217" spans="1:8" x14ac:dyDescent="0.25">
      <c r="A217" s="89"/>
      <c r="B217" s="89"/>
      <c r="C217" s="89"/>
      <c r="D217" s="89"/>
      <c r="E217" s="89"/>
      <c r="F217" s="89"/>
      <c r="G217" s="89"/>
      <c r="H217" s="89"/>
    </row>
    <row r="218" spans="1:8" x14ac:dyDescent="0.25">
      <c r="A218" s="89"/>
      <c r="B218" s="89"/>
      <c r="C218" s="89"/>
      <c r="D218" s="89"/>
      <c r="E218" s="89"/>
      <c r="F218" s="89"/>
      <c r="G218" s="89"/>
      <c r="H218" s="89"/>
    </row>
    <row r="219" spans="1:8" x14ac:dyDescent="0.25">
      <c r="A219" s="89"/>
      <c r="B219" s="89"/>
      <c r="C219" s="89"/>
      <c r="D219" s="89"/>
      <c r="E219" s="89"/>
      <c r="F219" s="89"/>
      <c r="G219" s="89"/>
      <c r="H219" s="89"/>
    </row>
    <row r="220" spans="1:8" x14ac:dyDescent="0.25">
      <c r="A220" s="89"/>
      <c r="B220" s="89"/>
      <c r="C220" s="89"/>
      <c r="D220" s="89"/>
      <c r="E220" s="89"/>
      <c r="F220" s="89"/>
      <c r="G220" s="89"/>
      <c r="H220" s="89"/>
    </row>
    <row r="221" spans="1:8" x14ac:dyDescent="0.25">
      <c r="A221" s="89"/>
      <c r="B221" s="89"/>
      <c r="C221" s="89"/>
      <c r="D221" s="89"/>
      <c r="E221" s="89"/>
      <c r="F221" s="89"/>
      <c r="G221" s="89"/>
      <c r="H221" s="89"/>
    </row>
    <row r="222" spans="1:8" x14ac:dyDescent="0.25">
      <c r="A222" s="89"/>
      <c r="B222" s="89"/>
      <c r="C222" s="89"/>
      <c r="D222" s="89"/>
      <c r="E222" s="89"/>
      <c r="F222" s="89"/>
      <c r="G222" s="89"/>
      <c r="H222" s="89"/>
    </row>
    <row r="223" spans="1:8" x14ac:dyDescent="0.25">
      <c r="A223" s="89"/>
      <c r="B223" s="89"/>
      <c r="C223" s="89"/>
      <c r="D223" s="89"/>
      <c r="E223" s="89"/>
      <c r="F223" s="89"/>
      <c r="G223" s="89"/>
      <c r="H223" s="89"/>
    </row>
    <row r="224" spans="1:8" x14ac:dyDescent="0.25">
      <c r="A224" s="89"/>
      <c r="B224" s="89"/>
      <c r="C224" s="89"/>
      <c r="D224" s="89"/>
      <c r="E224" s="89"/>
      <c r="F224" s="89"/>
      <c r="G224" s="89"/>
      <c r="H224" s="89"/>
    </row>
    <row r="225" spans="1:8" x14ac:dyDescent="0.25">
      <c r="A225" s="89"/>
      <c r="B225" s="89"/>
      <c r="C225" s="89"/>
      <c r="D225" s="89"/>
      <c r="E225" s="89"/>
      <c r="F225" s="89"/>
      <c r="G225" s="89"/>
      <c r="H225" s="89"/>
    </row>
    <row r="226" spans="1:8" x14ac:dyDescent="0.25">
      <c r="A226" s="89"/>
      <c r="B226" s="89"/>
      <c r="C226" s="89"/>
      <c r="D226" s="89"/>
      <c r="E226" s="89"/>
      <c r="F226" s="89"/>
      <c r="G226" s="89"/>
      <c r="H226" s="89"/>
    </row>
    <row r="227" spans="1:8" x14ac:dyDescent="0.25">
      <c r="A227" s="89"/>
      <c r="B227" s="89"/>
      <c r="C227" s="89"/>
      <c r="D227" s="89"/>
      <c r="E227" s="89"/>
      <c r="F227" s="89"/>
      <c r="G227" s="89"/>
      <c r="H227" s="89"/>
    </row>
    <row r="228" spans="1:8" x14ac:dyDescent="0.25">
      <c r="A228" s="89"/>
      <c r="B228" s="89"/>
      <c r="C228" s="89"/>
      <c r="D228" s="89"/>
      <c r="E228" s="89"/>
      <c r="F228" s="89"/>
      <c r="G228" s="89"/>
      <c r="H228" s="89"/>
    </row>
    <row r="229" spans="1:8" x14ac:dyDescent="0.25">
      <c r="A229" s="89"/>
      <c r="B229" s="89"/>
      <c r="C229" s="89"/>
      <c r="D229" s="89"/>
      <c r="E229" s="89"/>
      <c r="F229" s="89"/>
      <c r="G229" s="89"/>
      <c r="H229" s="89"/>
    </row>
    <row r="230" spans="1:8" x14ac:dyDescent="0.25">
      <c r="A230" s="89"/>
      <c r="B230" s="89"/>
      <c r="C230" s="89"/>
      <c r="D230" s="89"/>
      <c r="E230" s="89"/>
      <c r="F230" s="89"/>
      <c r="G230" s="89"/>
      <c r="H230" s="89"/>
    </row>
    <row r="231" spans="1:8" x14ac:dyDescent="0.25">
      <c r="A231" s="89"/>
      <c r="B231" s="89"/>
      <c r="C231" s="89"/>
      <c r="D231" s="89"/>
      <c r="E231" s="89"/>
      <c r="F231" s="89"/>
      <c r="G231" s="89"/>
      <c r="H231" s="89"/>
    </row>
    <row r="232" spans="1:8" x14ac:dyDescent="0.25">
      <c r="A232" s="89"/>
      <c r="B232" s="89"/>
      <c r="C232" s="89"/>
      <c r="D232" s="89"/>
      <c r="E232" s="89"/>
      <c r="F232" s="89"/>
      <c r="G232" s="89"/>
      <c r="H232" s="89"/>
    </row>
    <row r="233" spans="1:8" x14ac:dyDescent="0.25">
      <c r="A233" s="89"/>
      <c r="B233" s="89"/>
      <c r="C233" s="89"/>
      <c r="D233" s="89"/>
      <c r="E233" s="89"/>
      <c r="F233" s="89"/>
      <c r="G233" s="89"/>
      <c r="H233" s="89"/>
    </row>
    <row r="234" spans="1:8" x14ac:dyDescent="0.25">
      <c r="A234" s="89"/>
      <c r="B234" s="89"/>
      <c r="C234" s="89"/>
      <c r="D234" s="89"/>
      <c r="E234" s="89"/>
      <c r="F234" s="89"/>
      <c r="G234" s="89"/>
      <c r="H234" s="89"/>
    </row>
    <row r="235" spans="1:8" x14ac:dyDescent="0.25">
      <c r="A235" s="89"/>
      <c r="B235" s="89"/>
      <c r="C235" s="89"/>
      <c r="D235" s="89"/>
      <c r="E235" s="89"/>
      <c r="F235" s="89"/>
      <c r="G235" s="89"/>
      <c r="H235" s="89"/>
    </row>
    <row r="236" spans="1:8" x14ac:dyDescent="0.25">
      <c r="A236" s="89"/>
      <c r="B236" s="89"/>
      <c r="C236" s="89"/>
      <c r="D236" s="89"/>
      <c r="E236" s="89"/>
      <c r="F236" s="89"/>
      <c r="G236" s="89"/>
      <c r="H236" s="89"/>
    </row>
    <row r="237" spans="1:8" x14ac:dyDescent="0.25">
      <c r="A237" s="89"/>
      <c r="B237" s="89"/>
      <c r="C237" s="89"/>
      <c r="D237" s="89"/>
      <c r="E237" s="89"/>
      <c r="F237" s="89"/>
      <c r="G237" s="89"/>
      <c r="H237" s="89"/>
    </row>
    <row r="238" spans="1:8" x14ac:dyDescent="0.25">
      <c r="A238" s="89"/>
      <c r="B238" s="89"/>
      <c r="C238" s="89"/>
      <c r="D238" s="89"/>
      <c r="E238" s="89"/>
      <c r="F238" s="89"/>
      <c r="G238" s="89"/>
      <c r="H238" s="89"/>
    </row>
    <row r="239" spans="1:8" x14ac:dyDescent="0.25">
      <c r="A239" s="89"/>
      <c r="B239" s="89"/>
      <c r="C239" s="89"/>
      <c r="D239" s="89"/>
      <c r="E239" s="89"/>
      <c r="F239" s="89"/>
      <c r="G239" s="89"/>
      <c r="H239" s="89"/>
    </row>
    <row r="240" spans="1:8" x14ac:dyDescent="0.25">
      <c r="A240" s="89"/>
      <c r="B240" s="89"/>
      <c r="C240" s="89"/>
      <c r="D240" s="89"/>
      <c r="E240" s="89"/>
      <c r="F240" s="89"/>
      <c r="G240" s="89"/>
      <c r="H240" s="89"/>
    </row>
    <row r="241" spans="1:8" x14ac:dyDescent="0.25">
      <c r="A241" s="89"/>
      <c r="B241" s="89"/>
      <c r="C241" s="89"/>
      <c r="D241" s="89"/>
      <c r="E241" s="89"/>
      <c r="F241" s="89"/>
      <c r="G241" s="89"/>
      <c r="H241" s="89"/>
    </row>
    <row r="242" spans="1:8" x14ac:dyDescent="0.25">
      <c r="A242" s="89"/>
      <c r="B242" s="89"/>
      <c r="C242" s="89"/>
      <c r="D242" s="89"/>
      <c r="E242" s="89"/>
      <c r="F242" s="89"/>
      <c r="G242" s="89"/>
      <c r="H242" s="89"/>
    </row>
    <row r="243" spans="1:8" x14ac:dyDescent="0.25">
      <c r="A243" s="89"/>
      <c r="B243" s="89"/>
      <c r="C243" s="89"/>
      <c r="D243" s="89"/>
      <c r="E243" s="89"/>
      <c r="F243" s="89"/>
      <c r="G243" s="89"/>
      <c r="H243" s="89"/>
    </row>
    <row r="244" spans="1:8" x14ac:dyDescent="0.25">
      <c r="A244" s="89"/>
      <c r="B244" s="89"/>
      <c r="C244" s="89"/>
      <c r="D244" s="89"/>
      <c r="E244" s="89"/>
      <c r="F244" s="89"/>
      <c r="G244" s="89"/>
      <c r="H244" s="89"/>
    </row>
    <row r="245" spans="1:8" x14ac:dyDescent="0.25">
      <c r="A245" s="89"/>
      <c r="B245" s="89"/>
      <c r="C245" s="89"/>
      <c r="D245" s="89"/>
      <c r="E245" s="89"/>
      <c r="F245" s="89"/>
      <c r="G245" s="89"/>
      <c r="H245" s="89"/>
    </row>
    <row r="246" spans="1:8" x14ac:dyDescent="0.25">
      <c r="A246" s="89"/>
      <c r="B246" s="89"/>
      <c r="C246" s="89"/>
      <c r="D246" s="89"/>
      <c r="E246" s="89"/>
      <c r="F246" s="89"/>
      <c r="G246" s="89"/>
      <c r="H246" s="89"/>
    </row>
    <row r="247" spans="1:8" x14ac:dyDescent="0.25">
      <c r="A247" s="89"/>
      <c r="B247" s="89"/>
      <c r="C247" s="89"/>
      <c r="D247" s="89"/>
      <c r="E247" s="89"/>
      <c r="F247" s="89"/>
      <c r="G247" s="89"/>
      <c r="H247" s="89"/>
    </row>
    <row r="248" spans="1:8" x14ac:dyDescent="0.25">
      <c r="A248" s="89"/>
      <c r="B248" s="89"/>
      <c r="C248" s="89"/>
      <c r="D248" s="89"/>
      <c r="E248" s="89"/>
      <c r="F248" s="89"/>
      <c r="G248" s="89"/>
      <c r="H248" s="89"/>
    </row>
    <row r="249" spans="1:8" x14ac:dyDescent="0.25">
      <c r="A249" s="89"/>
      <c r="B249" s="89"/>
      <c r="C249" s="89"/>
      <c r="D249" s="89"/>
      <c r="E249" s="89"/>
      <c r="F249" s="89"/>
      <c r="G249" s="89"/>
      <c r="H249" s="89"/>
    </row>
    <row r="250" spans="1:8" x14ac:dyDescent="0.25">
      <c r="A250" s="89"/>
      <c r="B250" s="89"/>
      <c r="C250" s="89"/>
      <c r="D250" s="89"/>
      <c r="E250" s="89"/>
      <c r="F250" s="89"/>
      <c r="G250" s="89"/>
      <c r="H250" s="89"/>
    </row>
    <row r="251" spans="1:8" x14ac:dyDescent="0.25">
      <c r="A251" s="89"/>
      <c r="B251" s="89"/>
      <c r="C251" s="89"/>
      <c r="D251" s="89"/>
      <c r="E251" s="89"/>
      <c r="F251" s="89"/>
      <c r="G251" s="89"/>
      <c r="H251" s="89"/>
    </row>
    <row r="252" spans="1:8" x14ac:dyDescent="0.25">
      <c r="A252" s="89"/>
      <c r="B252" s="89"/>
      <c r="C252" s="89"/>
      <c r="D252" s="89"/>
      <c r="E252" s="89"/>
      <c r="F252" s="89"/>
      <c r="G252" s="89"/>
      <c r="H252" s="89"/>
    </row>
    <row r="253" spans="1:8" x14ac:dyDescent="0.25">
      <c r="A253" s="89"/>
      <c r="B253" s="89"/>
      <c r="C253" s="89"/>
      <c r="D253" s="89"/>
      <c r="E253" s="89"/>
      <c r="F253" s="89"/>
      <c r="G253" s="89"/>
      <c r="H253" s="89"/>
    </row>
    <row r="254" spans="1:8" x14ac:dyDescent="0.25">
      <c r="A254" s="89"/>
      <c r="B254" s="89"/>
      <c r="C254" s="89"/>
      <c r="D254" s="89"/>
      <c r="E254" s="89"/>
      <c r="F254" s="89"/>
      <c r="G254" s="89"/>
      <c r="H254" s="89"/>
    </row>
    <row r="255" spans="1:8" x14ac:dyDescent="0.25">
      <c r="A255" s="89"/>
      <c r="B255" s="89"/>
      <c r="C255" s="89"/>
      <c r="D255" s="89"/>
      <c r="E255" s="89"/>
      <c r="F255" s="89"/>
      <c r="G255" s="89"/>
      <c r="H255" s="89"/>
    </row>
    <row r="256" spans="1:8" x14ac:dyDescent="0.25">
      <c r="A256" s="89"/>
      <c r="B256" s="89"/>
      <c r="C256" s="89"/>
      <c r="D256" s="89"/>
      <c r="E256" s="89"/>
      <c r="F256" s="89"/>
      <c r="G256" s="89"/>
      <c r="H256" s="89"/>
    </row>
    <row r="257" spans="1:8" x14ac:dyDescent="0.25">
      <c r="A257" s="89"/>
      <c r="B257" s="89"/>
      <c r="C257" s="89"/>
      <c r="D257" s="89"/>
      <c r="E257" s="89"/>
      <c r="F257" s="89"/>
      <c r="G257" s="89"/>
      <c r="H257" s="89"/>
    </row>
    <row r="258" spans="1:8" x14ac:dyDescent="0.25">
      <c r="A258" s="89"/>
      <c r="B258" s="89"/>
      <c r="C258" s="89"/>
      <c r="D258" s="89"/>
      <c r="E258" s="89"/>
      <c r="F258" s="89"/>
      <c r="G258" s="89"/>
      <c r="H258" s="89"/>
    </row>
    <row r="259" spans="1:8" x14ac:dyDescent="0.25">
      <c r="A259" s="89"/>
      <c r="B259" s="89"/>
      <c r="C259" s="89"/>
      <c r="D259" s="89"/>
      <c r="E259" s="89"/>
      <c r="F259" s="89"/>
      <c r="G259" s="89"/>
      <c r="H259" s="89"/>
    </row>
    <row r="260" spans="1:8" x14ac:dyDescent="0.25">
      <c r="A260" s="89"/>
      <c r="B260" s="89"/>
      <c r="C260" s="89"/>
      <c r="D260" s="89"/>
      <c r="E260" s="89"/>
      <c r="F260" s="89"/>
      <c r="G260" s="89"/>
      <c r="H260" s="89"/>
    </row>
    <row r="261" spans="1:8" x14ac:dyDescent="0.25">
      <c r="A261" s="89"/>
      <c r="B261" s="89"/>
      <c r="C261" s="89"/>
      <c r="D261" s="89"/>
      <c r="E261" s="89"/>
      <c r="F261" s="89"/>
      <c r="G261" s="89"/>
      <c r="H261" s="89"/>
    </row>
  </sheetData>
  <mergeCells count="19">
    <mergeCell ref="A54:G54"/>
    <mergeCell ref="B58:C58"/>
    <mergeCell ref="C9:H9"/>
    <mergeCell ref="A15:A16"/>
    <mergeCell ref="B15:B16"/>
    <mergeCell ref="C15:C16"/>
    <mergeCell ref="E15:E16"/>
    <mergeCell ref="F15:F16"/>
    <mergeCell ref="A12:C12"/>
    <mergeCell ref="A13:C13"/>
    <mergeCell ref="G15:G16"/>
    <mergeCell ref="D15:D16"/>
    <mergeCell ref="H15:H16"/>
    <mergeCell ref="C8:H8"/>
    <mergeCell ref="A1:H1"/>
    <mergeCell ref="A3:H3"/>
    <mergeCell ref="A4:H4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4" fitToHeight="0" orientation="portrait" blackAndWhite="1" r:id="rId1"/>
  <headerFooter>
    <oddFooter>&amp;R&amp;"Times New Roman,Regular"&amp;10&amp;P. lpp. no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25"/>
  <sheetViews>
    <sheetView showZeros="0" topLeftCell="A28" zoomScale="90" zoomScaleNormal="90" workbookViewId="0">
      <selection activeCell="J27" sqref="J27"/>
    </sheetView>
  </sheetViews>
  <sheetFormatPr defaultColWidth="9.140625" defaultRowHeight="15" outlineLevelRow="1" x14ac:dyDescent="0.25"/>
  <cols>
    <col min="1" max="2" width="8.7109375" style="88" customWidth="1"/>
    <col min="3" max="3" width="44.7109375" style="88" customWidth="1"/>
    <col min="4" max="4" width="14.5703125" style="88" customWidth="1"/>
    <col min="5" max="6" width="9.7109375" style="88" customWidth="1"/>
    <col min="7" max="7" width="17.42578125" style="163" customWidth="1"/>
    <col min="8" max="8" width="17.42578125" style="88" customWidth="1"/>
    <col min="9" max="16384" width="9.140625" style="88"/>
  </cols>
  <sheetData>
    <row r="1" spans="1:8" ht="20.25" x14ac:dyDescent="0.3">
      <c r="A1" s="581" t="str">
        <f>"Lokālā tāme Nr. "&amp;KOPS2!B32</f>
        <v>Lokālā tāme Nr. 1-9</v>
      </c>
      <c r="B1" s="581"/>
      <c r="C1" s="581"/>
      <c r="D1" s="581"/>
      <c r="E1" s="581"/>
      <c r="F1" s="581"/>
      <c r="G1" s="581"/>
      <c r="H1" s="581"/>
    </row>
    <row r="3" spans="1:8" ht="20.25" x14ac:dyDescent="0.3">
      <c r="A3" s="582" t="str">
        <f>KOPS2!C32</f>
        <v>Iekšsienu un starpsienu konstrukcijas</v>
      </c>
      <c r="B3" s="582"/>
      <c r="C3" s="582"/>
      <c r="D3" s="583"/>
      <c r="E3" s="582"/>
      <c r="F3" s="582"/>
      <c r="G3" s="582"/>
      <c r="H3" s="582"/>
    </row>
    <row r="4" spans="1:8" x14ac:dyDescent="0.25">
      <c r="A4" s="584" t="s">
        <v>0</v>
      </c>
      <c r="B4" s="584"/>
      <c r="C4" s="584"/>
      <c r="D4" s="584"/>
      <c r="E4" s="584"/>
      <c r="F4" s="584"/>
      <c r="G4" s="584"/>
      <c r="H4" s="584"/>
    </row>
    <row r="5" spans="1:8" x14ac:dyDescent="0.25">
      <c r="A5" s="89"/>
      <c r="B5" s="89"/>
      <c r="C5" s="89"/>
      <c r="D5" s="89"/>
      <c r="E5" s="89"/>
      <c r="F5" s="89"/>
      <c r="G5" s="90"/>
      <c r="H5" s="89"/>
    </row>
    <row r="6" spans="1:8" x14ac:dyDescent="0.25">
      <c r="A6" s="89" t="s">
        <v>1</v>
      </c>
      <c r="B6" s="89"/>
      <c r="C6" s="578" t="str">
        <f>KOPS2!C12</f>
        <v>Jauna skolas ēka Ādažos II.kārta</v>
      </c>
      <c r="D6" s="579"/>
      <c r="E6" s="578"/>
      <c r="F6" s="578"/>
      <c r="G6" s="578"/>
      <c r="H6" s="578"/>
    </row>
    <row r="7" spans="1:8" x14ac:dyDescent="0.25">
      <c r="A7" s="89" t="s">
        <v>2</v>
      </c>
      <c r="B7" s="89"/>
      <c r="C7" s="578" t="str">
        <f>KOPS2!C13</f>
        <v>Jauna skolas ēka Ādažos</v>
      </c>
      <c r="D7" s="579"/>
      <c r="E7" s="578"/>
      <c r="F7" s="578"/>
      <c r="G7" s="578"/>
      <c r="H7" s="578"/>
    </row>
    <row r="8" spans="1:8" x14ac:dyDescent="0.25">
      <c r="A8" s="89" t="s">
        <v>3</v>
      </c>
      <c r="B8" s="89"/>
      <c r="C8" s="578" t="str">
        <f>KOPS2!C14</f>
        <v>Attekas iela 16, Ādaži, Ādažu novads</v>
      </c>
      <c r="D8" s="579"/>
      <c r="E8" s="578"/>
      <c r="F8" s="578"/>
      <c r="G8" s="578"/>
      <c r="H8" s="578"/>
    </row>
    <row r="9" spans="1:8" x14ac:dyDescent="0.25">
      <c r="A9" s="89" t="s">
        <v>4</v>
      </c>
      <c r="B9" s="89"/>
      <c r="C9" s="578" t="str">
        <f>KOPS2!C15</f>
        <v>16-26</v>
      </c>
      <c r="D9" s="579"/>
      <c r="E9" s="578"/>
      <c r="F9" s="578"/>
      <c r="G9" s="578"/>
      <c r="H9" s="578"/>
    </row>
    <row r="10" spans="1:8" x14ac:dyDescent="0.25">
      <c r="A10" s="89"/>
      <c r="B10" s="89"/>
      <c r="C10" s="89"/>
      <c r="D10" s="89"/>
      <c r="E10" s="89"/>
      <c r="F10" s="89"/>
      <c r="G10" s="90"/>
    </row>
    <row r="11" spans="1:8" x14ac:dyDescent="0.25">
      <c r="A11" s="89" t="s">
        <v>117</v>
      </c>
      <c r="B11" s="89"/>
      <c r="C11" s="89"/>
      <c r="D11" s="89"/>
      <c r="E11" s="89"/>
      <c r="F11" s="89"/>
      <c r="G11" s="90"/>
    </row>
    <row r="12" spans="1:8" x14ac:dyDescent="0.25">
      <c r="A12" s="577" t="s">
        <v>477</v>
      </c>
      <c r="B12" s="577"/>
      <c r="C12" s="577"/>
      <c r="D12" s="424"/>
      <c r="E12" s="89"/>
      <c r="F12" s="89"/>
      <c r="G12" s="90"/>
      <c r="H12" s="89"/>
    </row>
    <row r="13" spans="1:8" x14ac:dyDescent="0.25">
      <c r="A13" s="577" t="str">
        <f>KOPS2!F21</f>
        <v>Tāme sastādīta 2017.gada 29. septembrī</v>
      </c>
      <c r="B13" s="577"/>
      <c r="C13" s="577"/>
      <c r="D13" s="424"/>
      <c r="E13" s="89"/>
      <c r="F13" s="89"/>
      <c r="G13" s="90"/>
    </row>
    <row r="15" spans="1:8" ht="15" customHeight="1" x14ac:dyDescent="0.25">
      <c r="A15" s="588" t="s">
        <v>5</v>
      </c>
      <c r="B15" s="588" t="s">
        <v>6</v>
      </c>
      <c r="C15" s="589" t="s">
        <v>396</v>
      </c>
      <c r="D15" s="590" t="s">
        <v>484</v>
      </c>
      <c r="E15" s="589" t="s">
        <v>7</v>
      </c>
      <c r="F15" s="589" t="s">
        <v>8</v>
      </c>
      <c r="G15" s="575" t="s">
        <v>475</v>
      </c>
      <c r="H15" s="575" t="s">
        <v>476</v>
      </c>
    </row>
    <row r="16" spans="1:8" x14ac:dyDescent="0.25">
      <c r="A16" s="588"/>
      <c r="B16" s="588"/>
      <c r="C16" s="589"/>
      <c r="D16" s="576"/>
      <c r="E16" s="589"/>
      <c r="F16" s="589"/>
      <c r="G16" s="576"/>
      <c r="H16" s="576"/>
    </row>
    <row r="17" spans="1:8" ht="15.75" thickBot="1" x14ac:dyDescent="0.3">
      <c r="A17" s="91">
        <v>1</v>
      </c>
      <c r="B17" s="91">
        <v>2</v>
      </c>
      <c r="C17" s="92" t="s">
        <v>60</v>
      </c>
      <c r="D17" s="92"/>
      <c r="E17" s="91" t="s">
        <v>61</v>
      </c>
      <c r="F17" s="93">
        <v>5</v>
      </c>
      <c r="G17" s="93">
        <v>6</v>
      </c>
      <c r="H17" s="93">
        <v>7</v>
      </c>
    </row>
    <row r="18" spans="1:8" ht="15.75" thickTop="1" x14ac:dyDescent="0.25">
      <c r="A18" s="330"/>
      <c r="B18" s="331"/>
      <c r="C18" s="332" t="s">
        <v>327</v>
      </c>
      <c r="D18" s="332"/>
      <c r="E18" s="333"/>
      <c r="F18" s="333"/>
      <c r="G18" s="334"/>
      <c r="H18" s="335"/>
    </row>
    <row r="19" spans="1:8" x14ac:dyDescent="0.25">
      <c r="A19" s="141"/>
      <c r="B19" s="175"/>
      <c r="C19" s="336" t="s">
        <v>146</v>
      </c>
      <c r="D19" s="336"/>
      <c r="E19" s="337"/>
      <c r="F19" s="272"/>
      <c r="G19" s="338"/>
      <c r="H19" s="146">
        <f>ROUND(F19*G19,2)</f>
        <v>0</v>
      </c>
    </row>
    <row r="20" spans="1:8" x14ac:dyDescent="0.25">
      <c r="A20" s="141"/>
      <c r="B20" s="142"/>
      <c r="C20" s="340" t="s">
        <v>317</v>
      </c>
      <c r="D20" s="340"/>
      <c r="E20" s="337"/>
      <c r="F20" s="272"/>
      <c r="G20" s="338"/>
      <c r="H20" s="146">
        <f>ROUND(F20*G20,2)</f>
        <v>0</v>
      </c>
    </row>
    <row r="21" spans="1:8" ht="60" x14ac:dyDescent="0.25">
      <c r="A21" s="141">
        <v>1</v>
      </c>
      <c r="B21" s="113" t="s">
        <v>411</v>
      </c>
      <c r="C21" s="341" t="s">
        <v>318</v>
      </c>
      <c r="D21" s="308" t="s">
        <v>483</v>
      </c>
      <c r="E21" s="337" t="s">
        <v>474</v>
      </c>
      <c r="F21" s="272">
        <v>60.2</v>
      </c>
      <c r="G21" s="338"/>
      <c r="H21" s="146"/>
    </row>
    <row r="22" spans="1:8" ht="21" customHeight="1" x14ac:dyDescent="0.25">
      <c r="A22" s="141"/>
      <c r="B22" s="142"/>
      <c r="C22" s="340" t="s">
        <v>319</v>
      </c>
      <c r="D22" s="340"/>
      <c r="E22" s="337"/>
      <c r="F22" s="272"/>
      <c r="G22" s="338"/>
      <c r="H22" s="146"/>
    </row>
    <row r="23" spans="1:8" ht="60" x14ac:dyDescent="0.25">
      <c r="A23" s="141">
        <f>A21+1</f>
        <v>2</v>
      </c>
      <c r="B23" s="113" t="s">
        <v>411</v>
      </c>
      <c r="C23" s="341" t="s">
        <v>322</v>
      </c>
      <c r="D23" s="308" t="s">
        <v>483</v>
      </c>
      <c r="E23" s="337" t="s">
        <v>474</v>
      </c>
      <c r="F23" s="272">
        <v>20</v>
      </c>
      <c r="G23" s="338"/>
      <c r="H23" s="146"/>
    </row>
    <row r="24" spans="1:8" ht="21" customHeight="1" x14ac:dyDescent="0.25">
      <c r="A24" s="141"/>
      <c r="B24" s="142"/>
      <c r="C24" s="340" t="s">
        <v>320</v>
      </c>
      <c r="D24" s="340"/>
      <c r="E24" s="337"/>
      <c r="F24" s="272"/>
      <c r="G24" s="338"/>
      <c r="H24" s="146"/>
    </row>
    <row r="25" spans="1:8" ht="60" x14ac:dyDescent="0.25">
      <c r="A25" s="141">
        <f>A23+1</f>
        <v>3</v>
      </c>
      <c r="B25" s="113" t="s">
        <v>411</v>
      </c>
      <c r="C25" s="341" t="s">
        <v>323</v>
      </c>
      <c r="D25" s="308" t="s">
        <v>483</v>
      </c>
      <c r="E25" s="337" t="s">
        <v>474</v>
      </c>
      <c r="F25" s="272">
        <v>69.599999999999994</v>
      </c>
      <c r="G25" s="338"/>
      <c r="H25" s="146"/>
    </row>
    <row r="26" spans="1:8" ht="21" customHeight="1" x14ac:dyDescent="0.25">
      <c r="A26" s="141"/>
      <c r="B26" s="142"/>
      <c r="C26" s="340" t="s">
        <v>321</v>
      </c>
      <c r="D26" s="340"/>
      <c r="E26" s="337"/>
      <c r="F26" s="272"/>
      <c r="G26" s="338"/>
      <c r="H26" s="146"/>
    </row>
    <row r="27" spans="1:8" ht="60" x14ac:dyDescent="0.25">
      <c r="A27" s="141">
        <f>A25+1</f>
        <v>4</v>
      </c>
      <c r="B27" s="113" t="s">
        <v>411</v>
      </c>
      <c r="C27" s="341" t="s">
        <v>324</v>
      </c>
      <c r="D27" s="308" t="s">
        <v>483</v>
      </c>
      <c r="E27" s="337" t="s">
        <v>474</v>
      </c>
      <c r="F27" s="272">
        <v>29</v>
      </c>
      <c r="G27" s="338"/>
      <c r="H27" s="146"/>
    </row>
    <row r="28" spans="1:8" x14ac:dyDescent="0.25">
      <c r="A28" s="141"/>
      <c r="B28" s="175"/>
      <c r="C28" s="336" t="s">
        <v>328</v>
      </c>
      <c r="D28" s="336"/>
      <c r="E28" s="337"/>
      <c r="F28" s="272"/>
      <c r="G28" s="338"/>
      <c r="H28" s="146"/>
    </row>
    <row r="29" spans="1:8" x14ac:dyDescent="0.25">
      <c r="A29" s="141"/>
      <c r="B29" s="175"/>
      <c r="C29" s="336" t="s">
        <v>326</v>
      </c>
      <c r="D29" s="336"/>
      <c r="E29" s="337"/>
      <c r="F29" s="272"/>
      <c r="G29" s="338"/>
      <c r="H29" s="146"/>
    </row>
    <row r="30" spans="1:8" ht="15.75" x14ac:dyDescent="0.25">
      <c r="A30" s="141">
        <f>1+A27</f>
        <v>5</v>
      </c>
      <c r="B30" s="113" t="s">
        <v>412</v>
      </c>
      <c r="C30" s="341" t="s">
        <v>325</v>
      </c>
      <c r="D30" s="308" t="s">
        <v>483</v>
      </c>
      <c r="E30" s="337" t="s">
        <v>474</v>
      </c>
      <c r="F30" s="272">
        <v>236</v>
      </c>
      <c r="G30" s="338"/>
      <c r="H30" s="146"/>
    </row>
    <row r="31" spans="1:8" x14ac:dyDescent="0.25">
      <c r="A31" s="141"/>
      <c r="B31" s="175"/>
      <c r="C31" s="336" t="s">
        <v>330</v>
      </c>
      <c r="D31" s="336"/>
      <c r="E31" s="337"/>
      <c r="F31" s="272"/>
      <c r="G31" s="338"/>
      <c r="H31" s="146"/>
    </row>
    <row r="32" spans="1:8" ht="15.75" x14ac:dyDescent="0.25">
      <c r="A32" s="141">
        <f>1+A30</f>
        <v>6</v>
      </c>
      <c r="B32" s="113" t="s">
        <v>412</v>
      </c>
      <c r="C32" s="341" t="s">
        <v>329</v>
      </c>
      <c r="D32" s="308" t="s">
        <v>483</v>
      </c>
      <c r="E32" s="337" t="s">
        <v>474</v>
      </c>
      <c r="F32" s="272">
        <v>62</v>
      </c>
      <c r="G32" s="338"/>
      <c r="H32" s="146"/>
    </row>
    <row r="33" spans="1:8" ht="15.75" thickBot="1" x14ac:dyDescent="0.3">
      <c r="A33" s="133"/>
      <c r="B33" s="192"/>
      <c r="C33" s="342"/>
      <c r="D33" s="342"/>
      <c r="E33" s="343"/>
      <c r="F33" s="344"/>
      <c r="G33" s="345"/>
      <c r="H33" s="194"/>
    </row>
    <row r="34" spans="1:8" ht="15.75" thickTop="1" x14ac:dyDescent="0.25">
      <c r="A34" s="147"/>
      <c r="B34" s="147"/>
      <c r="C34" s="148"/>
      <c r="D34" s="148"/>
      <c r="E34" s="149"/>
      <c r="F34" s="150"/>
      <c r="G34" s="179"/>
      <c r="H34" s="151"/>
    </row>
    <row r="35" spans="1:8" x14ac:dyDescent="0.25">
      <c r="A35" s="591" t="s">
        <v>9</v>
      </c>
      <c r="B35" s="592"/>
      <c r="C35" s="592"/>
      <c r="D35" s="593"/>
      <c r="E35" s="592"/>
      <c r="F35" s="592"/>
      <c r="G35" s="592"/>
      <c r="H35" s="152">
        <f>SUM(H18:H34)</f>
        <v>0</v>
      </c>
    </row>
    <row r="36" spans="1:8" outlineLevel="1" x14ac:dyDescent="0.25">
      <c r="A36" s="89"/>
      <c r="B36" s="89"/>
      <c r="C36" s="89"/>
      <c r="D36" s="89"/>
      <c r="E36" s="89"/>
      <c r="F36" s="89"/>
      <c r="G36" s="90"/>
      <c r="H36" s="89"/>
    </row>
    <row r="37" spans="1:8" outlineLevel="1" x14ac:dyDescent="0.25">
      <c r="E37" s="89"/>
      <c r="F37" s="89"/>
      <c r="H37" s="155"/>
    </row>
    <row r="38" spans="1:8" outlineLevel="1" x14ac:dyDescent="0.25">
      <c r="A38" s="88" t="str">
        <f>"Sastādīja: "&amp;KOPS2!$B$59</f>
        <v>Sastādīja: _________________ Olga  Jasāne /29.09.2017./</v>
      </c>
      <c r="E38" s="157"/>
      <c r="F38" s="162"/>
      <c r="G38" s="159"/>
    </row>
    <row r="39" spans="1:8" outlineLevel="1" x14ac:dyDescent="0.25">
      <c r="B39" s="580" t="s">
        <v>13</v>
      </c>
      <c r="C39" s="580"/>
      <c r="D39" s="416"/>
      <c r="E39" s="89"/>
      <c r="F39" s="161"/>
      <c r="G39" s="161"/>
    </row>
    <row r="40" spans="1:8" outlineLevel="1" x14ac:dyDescent="0.25">
      <c r="A40" s="89"/>
      <c r="B40" s="162"/>
      <c r="C40" s="160"/>
      <c r="D40" s="417"/>
      <c r="E40" s="89"/>
      <c r="F40" s="89"/>
      <c r="G40" s="88"/>
    </row>
    <row r="41" spans="1:8" x14ac:dyDescent="0.25">
      <c r="A41" s="157" t="str">
        <f>"Pārbaudīja: "&amp;KOPS2!$F$59</f>
        <v>Pārbaudīja: _________________ Aleksejs Providenko /29.09.2017./</v>
      </c>
      <c r="B41" s="158"/>
      <c r="C41" s="159"/>
      <c r="D41" s="159"/>
      <c r="E41" s="159"/>
      <c r="F41" s="159"/>
      <c r="G41" s="88"/>
      <c r="H41" s="89"/>
    </row>
    <row r="42" spans="1:8" x14ac:dyDescent="0.25">
      <c r="A42" s="89"/>
      <c r="B42" s="160" t="s">
        <v>13</v>
      </c>
      <c r="C42" s="161"/>
      <c r="D42" s="416"/>
      <c r="E42" s="161"/>
      <c r="F42" s="161"/>
      <c r="G42" s="88"/>
      <c r="H42" s="89"/>
    </row>
    <row r="43" spans="1:8" x14ac:dyDescent="0.25">
      <c r="A43" s="89" t="str">
        <f>"Sertifikāta Nr.: "&amp;KOPS2!$F$61</f>
        <v>Sertifikāta Nr.: 5-00770</v>
      </c>
      <c r="B43" s="90"/>
      <c r="E43" s="89"/>
      <c r="G43" s="88"/>
      <c r="H43" s="89"/>
    </row>
    <row r="44" spans="1:8" x14ac:dyDescent="0.25">
      <c r="A44" s="89"/>
      <c r="B44" s="89"/>
      <c r="C44" s="89"/>
      <c r="D44" s="89"/>
      <c r="E44" s="89"/>
      <c r="F44" s="89"/>
      <c r="G44" s="90"/>
      <c r="H44" s="89"/>
    </row>
    <row r="45" spans="1:8" x14ac:dyDescent="0.25">
      <c r="A45" s="89"/>
      <c r="B45" s="89"/>
      <c r="C45" s="89"/>
      <c r="D45" s="89"/>
      <c r="E45" s="89"/>
      <c r="F45" s="89"/>
      <c r="G45" s="90"/>
      <c r="H45" s="89"/>
    </row>
    <row r="46" spans="1:8" x14ac:dyDescent="0.25">
      <c r="A46" s="89"/>
      <c r="B46" s="89"/>
      <c r="C46" s="89"/>
      <c r="D46" s="89"/>
      <c r="E46" s="89"/>
      <c r="F46" s="89"/>
      <c r="G46" s="90"/>
      <c r="H46" s="89"/>
    </row>
    <row r="47" spans="1:8" x14ac:dyDescent="0.25">
      <c r="A47" s="89"/>
      <c r="B47" s="89"/>
      <c r="C47" s="89"/>
      <c r="D47" s="89"/>
      <c r="E47" s="89"/>
      <c r="F47" s="89"/>
      <c r="G47" s="90"/>
      <c r="H47" s="89"/>
    </row>
    <row r="48" spans="1:8" x14ac:dyDescent="0.25">
      <c r="A48" s="89"/>
      <c r="B48" s="89"/>
      <c r="C48" s="89"/>
      <c r="D48" s="89"/>
      <c r="E48" s="89"/>
      <c r="F48" s="89"/>
      <c r="G48" s="90"/>
      <c r="H48" s="89"/>
    </row>
    <row r="49" spans="1:8" x14ac:dyDescent="0.25">
      <c r="A49" s="89"/>
      <c r="B49" s="89"/>
      <c r="C49" s="89"/>
      <c r="D49" s="89"/>
      <c r="E49" s="89"/>
      <c r="F49" s="89"/>
      <c r="G49" s="90"/>
      <c r="H49" s="89"/>
    </row>
    <row r="50" spans="1:8" x14ac:dyDescent="0.25">
      <c r="A50" s="89"/>
      <c r="B50" s="89"/>
      <c r="C50" s="89"/>
      <c r="D50" s="89"/>
      <c r="E50" s="89"/>
      <c r="F50" s="89"/>
      <c r="G50" s="90"/>
      <c r="H50" s="89"/>
    </row>
    <row r="51" spans="1:8" x14ac:dyDescent="0.25">
      <c r="A51" s="89"/>
      <c r="B51" s="89"/>
      <c r="C51" s="89"/>
      <c r="D51" s="89"/>
      <c r="E51" s="89"/>
      <c r="F51" s="89"/>
      <c r="G51" s="90"/>
      <c r="H51" s="89"/>
    </row>
    <row r="52" spans="1:8" x14ac:dyDescent="0.25">
      <c r="A52" s="89"/>
      <c r="B52" s="89"/>
      <c r="C52" s="89"/>
      <c r="D52" s="89"/>
      <c r="E52" s="89"/>
      <c r="F52" s="89"/>
      <c r="G52" s="90"/>
      <c r="H52" s="89"/>
    </row>
    <row r="53" spans="1:8" x14ac:dyDescent="0.25">
      <c r="A53" s="89"/>
      <c r="B53" s="89"/>
      <c r="C53" s="89"/>
      <c r="D53" s="89"/>
      <c r="E53" s="89"/>
      <c r="F53" s="89"/>
      <c r="G53" s="90"/>
      <c r="H53" s="89"/>
    </row>
    <row r="54" spans="1:8" x14ac:dyDescent="0.25">
      <c r="A54" s="89"/>
      <c r="B54" s="89"/>
      <c r="C54" s="89"/>
      <c r="D54" s="89"/>
      <c r="E54" s="89"/>
      <c r="F54" s="89"/>
      <c r="G54" s="90"/>
      <c r="H54" s="89"/>
    </row>
    <row r="55" spans="1:8" x14ac:dyDescent="0.25">
      <c r="A55" s="89"/>
      <c r="B55" s="89"/>
      <c r="C55" s="89"/>
      <c r="D55" s="89"/>
      <c r="E55" s="89"/>
      <c r="F55" s="89"/>
      <c r="G55" s="90"/>
      <c r="H55" s="89"/>
    </row>
    <row r="56" spans="1:8" x14ac:dyDescent="0.25">
      <c r="A56" s="89"/>
      <c r="B56" s="89"/>
      <c r="C56" s="89"/>
      <c r="D56" s="89"/>
      <c r="E56" s="89"/>
      <c r="F56" s="89"/>
      <c r="G56" s="90"/>
      <c r="H56" s="89"/>
    </row>
    <row r="57" spans="1:8" x14ac:dyDescent="0.25">
      <c r="A57" s="89"/>
      <c r="B57" s="89"/>
      <c r="C57" s="89"/>
      <c r="D57" s="89"/>
      <c r="E57" s="89"/>
      <c r="F57" s="89"/>
      <c r="G57" s="90"/>
      <c r="H57" s="89"/>
    </row>
    <row r="58" spans="1:8" x14ac:dyDescent="0.25">
      <c r="A58" s="89"/>
      <c r="B58" s="89"/>
      <c r="C58" s="89"/>
      <c r="D58" s="89"/>
      <c r="E58" s="89"/>
      <c r="F58" s="89"/>
      <c r="G58" s="90"/>
      <c r="H58" s="89"/>
    </row>
    <row r="59" spans="1:8" x14ac:dyDescent="0.25">
      <c r="A59" s="89"/>
      <c r="B59" s="89"/>
      <c r="C59" s="89"/>
      <c r="D59" s="89"/>
      <c r="E59" s="89"/>
      <c r="F59" s="89"/>
      <c r="G59" s="90"/>
      <c r="H59" s="89"/>
    </row>
    <row r="60" spans="1:8" x14ac:dyDescent="0.25">
      <c r="A60" s="89"/>
      <c r="B60" s="89"/>
      <c r="C60" s="89"/>
      <c r="D60" s="89"/>
      <c r="E60" s="89"/>
      <c r="F60" s="89"/>
      <c r="G60" s="90"/>
      <c r="H60" s="89"/>
    </row>
    <row r="61" spans="1:8" x14ac:dyDescent="0.25">
      <c r="A61" s="89"/>
      <c r="B61" s="89"/>
      <c r="C61" s="89"/>
      <c r="D61" s="89"/>
      <c r="E61" s="89"/>
      <c r="F61" s="89"/>
      <c r="G61" s="90"/>
      <c r="H61" s="89"/>
    </row>
    <row r="62" spans="1:8" x14ac:dyDescent="0.25">
      <c r="A62" s="89"/>
      <c r="B62" s="89"/>
      <c r="C62" s="89"/>
      <c r="D62" s="89"/>
      <c r="E62" s="89"/>
      <c r="F62" s="89"/>
      <c r="G62" s="90"/>
      <c r="H62" s="89"/>
    </row>
    <row r="63" spans="1:8" x14ac:dyDescent="0.25">
      <c r="A63" s="89"/>
      <c r="B63" s="89"/>
      <c r="C63" s="89"/>
      <c r="D63" s="89"/>
      <c r="E63" s="89"/>
      <c r="F63" s="89"/>
      <c r="G63" s="90"/>
      <c r="H63" s="89"/>
    </row>
    <row r="64" spans="1:8" x14ac:dyDescent="0.25">
      <c r="A64" s="89"/>
      <c r="B64" s="89"/>
      <c r="C64" s="89"/>
      <c r="D64" s="89"/>
      <c r="E64" s="89"/>
      <c r="F64" s="89"/>
      <c r="G64" s="90"/>
      <c r="H64" s="89"/>
    </row>
    <row r="65" spans="1:8" x14ac:dyDescent="0.25">
      <c r="A65" s="89"/>
      <c r="B65" s="89"/>
      <c r="C65" s="89"/>
      <c r="D65" s="89"/>
      <c r="E65" s="89"/>
      <c r="F65" s="89"/>
      <c r="G65" s="90"/>
      <c r="H65" s="89"/>
    </row>
    <row r="66" spans="1:8" x14ac:dyDescent="0.25">
      <c r="A66" s="89"/>
      <c r="B66" s="89"/>
      <c r="C66" s="89"/>
      <c r="D66" s="89"/>
      <c r="E66" s="89"/>
      <c r="F66" s="89"/>
      <c r="G66" s="90"/>
      <c r="H66" s="89"/>
    </row>
    <row r="67" spans="1:8" x14ac:dyDescent="0.25">
      <c r="A67" s="89"/>
      <c r="B67" s="89"/>
      <c r="C67" s="89"/>
      <c r="D67" s="89"/>
      <c r="E67" s="89"/>
      <c r="F67" s="89"/>
      <c r="G67" s="90"/>
      <c r="H67" s="89"/>
    </row>
    <row r="68" spans="1:8" x14ac:dyDescent="0.25">
      <c r="A68" s="89"/>
      <c r="B68" s="89"/>
      <c r="C68" s="89"/>
      <c r="D68" s="89"/>
      <c r="E68" s="89"/>
      <c r="F68" s="89"/>
      <c r="G68" s="90"/>
      <c r="H68" s="89"/>
    </row>
    <row r="69" spans="1:8" x14ac:dyDescent="0.25">
      <c r="A69" s="89"/>
      <c r="B69" s="89"/>
      <c r="C69" s="89"/>
      <c r="D69" s="89"/>
      <c r="E69" s="89"/>
      <c r="F69" s="89"/>
      <c r="G69" s="90"/>
      <c r="H69" s="89"/>
    </row>
    <row r="70" spans="1:8" x14ac:dyDescent="0.25">
      <c r="A70" s="89"/>
      <c r="B70" s="89"/>
      <c r="C70" s="89"/>
      <c r="D70" s="89"/>
      <c r="E70" s="89"/>
      <c r="F70" s="89"/>
      <c r="G70" s="90"/>
      <c r="H70" s="89"/>
    </row>
    <row r="71" spans="1:8" x14ac:dyDescent="0.25">
      <c r="A71" s="89"/>
      <c r="B71" s="89"/>
      <c r="C71" s="89"/>
      <c r="D71" s="89"/>
      <c r="E71" s="89"/>
      <c r="F71" s="89"/>
      <c r="G71" s="90"/>
      <c r="H71" s="89"/>
    </row>
    <row r="72" spans="1:8" x14ac:dyDescent="0.25">
      <c r="A72" s="89"/>
      <c r="B72" s="89"/>
      <c r="C72" s="89"/>
      <c r="D72" s="89"/>
      <c r="E72" s="89"/>
      <c r="F72" s="89"/>
      <c r="G72" s="90"/>
      <c r="H72" s="89"/>
    </row>
    <row r="73" spans="1:8" x14ac:dyDescent="0.25">
      <c r="A73" s="89"/>
      <c r="B73" s="89"/>
      <c r="C73" s="89"/>
      <c r="D73" s="89"/>
      <c r="E73" s="89"/>
      <c r="F73" s="89"/>
      <c r="G73" s="90"/>
      <c r="H73" s="89"/>
    </row>
    <row r="74" spans="1:8" x14ac:dyDescent="0.25">
      <c r="A74" s="89"/>
      <c r="B74" s="89"/>
      <c r="C74" s="89"/>
      <c r="D74" s="89"/>
      <c r="E74" s="89"/>
      <c r="F74" s="89"/>
      <c r="G74" s="90"/>
      <c r="H74" s="89"/>
    </row>
    <row r="75" spans="1:8" x14ac:dyDescent="0.25">
      <c r="A75" s="89"/>
      <c r="B75" s="89"/>
      <c r="C75" s="89"/>
      <c r="D75" s="89"/>
      <c r="E75" s="89"/>
      <c r="F75" s="89"/>
      <c r="G75" s="90"/>
      <c r="H75" s="89"/>
    </row>
    <row r="76" spans="1:8" x14ac:dyDescent="0.25">
      <c r="A76" s="89"/>
      <c r="B76" s="89"/>
      <c r="C76" s="89"/>
      <c r="D76" s="89"/>
      <c r="E76" s="89"/>
      <c r="F76" s="89"/>
      <c r="G76" s="90"/>
      <c r="H76" s="89"/>
    </row>
    <row r="77" spans="1:8" x14ac:dyDescent="0.25">
      <c r="A77" s="89"/>
      <c r="B77" s="89"/>
      <c r="C77" s="89"/>
      <c r="D77" s="89"/>
      <c r="E77" s="89"/>
      <c r="F77" s="89"/>
      <c r="G77" s="90"/>
      <c r="H77" s="89"/>
    </row>
    <row r="78" spans="1:8" x14ac:dyDescent="0.25">
      <c r="A78" s="89"/>
      <c r="B78" s="89"/>
      <c r="C78" s="89"/>
      <c r="D78" s="89"/>
      <c r="E78" s="89"/>
      <c r="F78" s="89"/>
      <c r="G78" s="90"/>
      <c r="H78" s="89"/>
    </row>
    <row r="79" spans="1:8" x14ac:dyDescent="0.25">
      <c r="A79" s="89"/>
      <c r="B79" s="89"/>
      <c r="C79" s="89"/>
      <c r="D79" s="89"/>
      <c r="E79" s="89"/>
      <c r="F79" s="89"/>
      <c r="G79" s="90"/>
      <c r="H79" s="89"/>
    </row>
    <row r="80" spans="1:8" x14ac:dyDescent="0.25">
      <c r="A80" s="89"/>
      <c r="B80" s="89"/>
      <c r="C80" s="89"/>
      <c r="D80" s="89"/>
      <c r="E80" s="89"/>
      <c r="F80" s="89"/>
      <c r="G80" s="90"/>
      <c r="H80" s="89"/>
    </row>
    <row r="81" spans="1:8" x14ac:dyDescent="0.25">
      <c r="A81" s="89"/>
      <c r="B81" s="89"/>
      <c r="C81" s="89"/>
      <c r="D81" s="89"/>
      <c r="E81" s="89"/>
      <c r="F81" s="89"/>
      <c r="G81" s="90"/>
      <c r="H81" s="89"/>
    </row>
    <row r="82" spans="1:8" x14ac:dyDescent="0.25">
      <c r="A82" s="89"/>
      <c r="B82" s="89"/>
      <c r="C82" s="89"/>
      <c r="D82" s="89"/>
      <c r="E82" s="89"/>
      <c r="F82" s="89"/>
      <c r="G82" s="90"/>
      <c r="H82" s="89"/>
    </row>
    <row r="83" spans="1:8" x14ac:dyDescent="0.25">
      <c r="A83" s="89"/>
      <c r="B83" s="89"/>
      <c r="C83" s="89"/>
      <c r="D83" s="89"/>
      <c r="E83" s="89"/>
      <c r="F83" s="89"/>
      <c r="G83" s="90"/>
      <c r="H83" s="89"/>
    </row>
    <row r="84" spans="1:8" x14ac:dyDescent="0.25">
      <c r="A84" s="89"/>
      <c r="B84" s="89"/>
      <c r="C84" s="89"/>
      <c r="D84" s="89"/>
      <c r="E84" s="89"/>
      <c r="F84" s="89"/>
      <c r="G84" s="90"/>
      <c r="H84" s="89"/>
    </row>
    <row r="85" spans="1:8" x14ac:dyDescent="0.25">
      <c r="A85" s="89"/>
      <c r="B85" s="89"/>
      <c r="C85" s="89"/>
      <c r="D85" s="89"/>
      <c r="E85" s="89"/>
      <c r="F85" s="89"/>
      <c r="G85" s="90"/>
      <c r="H85" s="89"/>
    </row>
    <row r="86" spans="1:8" x14ac:dyDescent="0.25">
      <c r="A86" s="89"/>
      <c r="B86" s="89"/>
      <c r="C86" s="89"/>
      <c r="D86" s="89"/>
      <c r="E86" s="89"/>
      <c r="F86" s="89"/>
      <c r="G86" s="90"/>
      <c r="H86" s="89"/>
    </row>
    <row r="87" spans="1:8" x14ac:dyDescent="0.25">
      <c r="A87" s="89"/>
      <c r="B87" s="89"/>
      <c r="C87" s="89"/>
      <c r="D87" s="89"/>
      <c r="E87" s="89"/>
      <c r="F87" s="89"/>
      <c r="G87" s="90"/>
      <c r="H87" s="89"/>
    </row>
    <row r="88" spans="1:8" x14ac:dyDescent="0.25">
      <c r="A88" s="89"/>
      <c r="B88" s="89"/>
      <c r="C88" s="89"/>
      <c r="D88" s="89"/>
      <c r="E88" s="89"/>
      <c r="F88" s="89"/>
      <c r="G88" s="90"/>
      <c r="H88" s="89"/>
    </row>
    <row r="89" spans="1:8" x14ac:dyDescent="0.25">
      <c r="A89" s="89"/>
      <c r="B89" s="89"/>
      <c r="C89" s="89"/>
      <c r="D89" s="89"/>
      <c r="E89" s="89"/>
      <c r="F89" s="89"/>
      <c r="G89" s="90"/>
      <c r="H89" s="89"/>
    </row>
    <row r="90" spans="1:8" x14ac:dyDescent="0.25">
      <c r="A90" s="89"/>
      <c r="B90" s="89"/>
      <c r="C90" s="89"/>
      <c r="D90" s="89"/>
      <c r="E90" s="89"/>
      <c r="F90" s="89"/>
      <c r="G90" s="90"/>
      <c r="H90" s="89"/>
    </row>
    <row r="91" spans="1:8" x14ac:dyDescent="0.25">
      <c r="A91" s="89"/>
      <c r="B91" s="89"/>
      <c r="C91" s="89"/>
      <c r="D91" s="89"/>
      <c r="E91" s="89"/>
      <c r="F91" s="89"/>
      <c r="G91" s="90"/>
      <c r="H91" s="89"/>
    </row>
    <row r="92" spans="1:8" x14ac:dyDescent="0.25">
      <c r="A92" s="89"/>
      <c r="B92" s="89"/>
      <c r="C92" s="89"/>
      <c r="D92" s="89"/>
      <c r="E92" s="89"/>
      <c r="F92" s="89"/>
      <c r="G92" s="90"/>
      <c r="H92" s="89"/>
    </row>
    <row r="93" spans="1:8" x14ac:dyDescent="0.25">
      <c r="A93" s="89"/>
      <c r="B93" s="89"/>
      <c r="C93" s="89"/>
      <c r="D93" s="89"/>
      <c r="E93" s="89"/>
      <c r="F93" s="89"/>
      <c r="G93" s="90"/>
      <c r="H93" s="89"/>
    </row>
    <row r="94" spans="1:8" x14ac:dyDescent="0.25">
      <c r="A94" s="89"/>
      <c r="B94" s="89"/>
      <c r="C94" s="89"/>
      <c r="D94" s="89"/>
      <c r="E94" s="89"/>
      <c r="F94" s="89"/>
      <c r="G94" s="90"/>
      <c r="H94" s="89"/>
    </row>
    <row r="95" spans="1:8" x14ac:dyDescent="0.25">
      <c r="A95" s="89"/>
      <c r="B95" s="89"/>
      <c r="C95" s="89"/>
      <c r="D95" s="89"/>
      <c r="E95" s="89"/>
      <c r="F95" s="89"/>
      <c r="G95" s="90"/>
      <c r="H95" s="89"/>
    </row>
    <row r="96" spans="1:8" x14ac:dyDescent="0.25">
      <c r="A96" s="89"/>
      <c r="B96" s="89"/>
      <c r="C96" s="89"/>
      <c r="D96" s="89"/>
      <c r="E96" s="89"/>
      <c r="F96" s="89"/>
      <c r="G96" s="90"/>
      <c r="H96" s="89"/>
    </row>
    <row r="97" spans="1:8" x14ac:dyDescent="0.25">
      <c r="A97" s="89"/>
      <c r="B97" s="89"/>
      <c r="C97" s="89"/>
      <c r="D97" s="89"/>
      <c r="E97" s="89"/>
      <c r="F97" s="89"/>
      <c r="G97" s="90"/>
      <c r="H97" s="89"/>
    </row>
    <row r="98" spans="1:8" x14ac:dyDescent="0.25">
      <c r="A98" s="89"/>
      <c r="B98" s="89"/>
      <c r="C98" s="89"/>
      <c r="D98" s="89"/>
      <c r="E98" s="89"/>
      <c r="F98" s="89"/>
      <c r="G98" s="90"/>
      <c r="H98" s="89"/>
    </row>
    <row r="99" spans="1:8" x14ac:dyDescent="0.25">
      <c r="A99" s="89"/>
      <c r="B99" s="89"/>
      <c r="C99" s="89"/>
      <c r="D99" s="89"/>
      <c r="E99" s="89"/>
      <c r="F99" s="89"/>
      <c r="G99" s="90"/>
      <c r="H99" s="89"/>
    </row>
    <row r="100" spans="1:8" x14ac:dyDescent="0.25">
      <c r="A100" s="89"/>
      <c r="B100" s="89"/>
      <c r="C100" s="89"/>
      <c r="D100" s="89"/>
      <c r="E100" s="89"/>
      <c r="F100" s="89"/>
      <c r="G100" s="90"/>
      <c r="H100" s="89"/>
    </row>
    <row r="101" spans="1:8" x14ac:dyDescent="0.25">
      <c r="A101" s="89"/>
      <c r="B101" s="89"/>
      <c r="C101" s="89"/>
      <c r="D101" s="89"/>
      <c r="E101" s="89"/>
      <c r="F101" s="89"/>
      <c r="G101" s="90"/>
      <c r="H101" s="89"/>
    </row>
    <row r="102" spans="1:8" x14ac:dyDescent="0.25">
      <c r="A102" s="89"/>
      <c r="B102" s="89"/>
      <c r="C102" s="89"/>
      <c r="D102" s="89"/>
      <c r="E102" s="89"/>
      <c r="F102" s="89"/>
      <c r="G102" s="90"/>
      <c r="H102" s="89"/>
    </row>
    <row r="103" spans="1:8" x14ac:dyDescent="0.25">
      <c r="A103" s="89"/>
      <c r="B103" s="89"/>
      <c r="C103" s="89"/>
      <c r="D103" s="89"/>
      <c r="E103" s="89"/>
      <c r="F103" s="89"/>
      <c r="G103" s="90"/>
      <c r="H103" s="89"/>
    </row>
    <row r="104" spans="1:8" x14ac:dyDescent="0.25">
      <c r="A104" s="89"/>
      <c r="B104" s="89"/>
      <c r="C104" s="89"/>
      <c r="D104" s="89"/>
      <c r="E104" s="89"/>
      <c r="F104" s="89"/>
      <c r="G104" s="90"/>
      <c r="H104" s="89"/>
    </row>
    <row r="105" spans="1:8" x14ac:dyDescent="0.25">
      <c r="A105" s="89"/>
      <c r="B105" s="89"/>
      <c r="C105" s="89"/>
      <c r="D105" s="89"/>
      <c r="E105" s="89"/>
      <c r="F105" s="89"/>
      <c r="G105" s="90"/>
      <c r="H105" s="89"/>
    </row>
    <row r="106" spans="1:8" x14ac:dyDescent="0.25">
      <c r="A106" s="89"/>
      <c r="B106" s="89"/>
      <c r="C106" s="89"/>
      <c r="D106" s="89"/>
      <c r="E106" s="89"/>
      <c r="F106" s="89"/>
      <c r="G106" s="90"/>
      <c r="H106" s="89"/>
    </row>
    <row r="107" spans="1:8" x14ac:dyDescent="0.25">
      <c r="A107" s="89"/>
      <c r="B107" s="89"/>
      <c r="C107" s="89"/>
      <c r="D107" s="89"/>
      <c r="E107" s="89"/>
      <c r="F107" s="89"/>
      <c r="G107" s="90"/>
      <c r="H107" s="89"/>
    </row>
    <row r="108" spans="1:8" x14ac:dyDescent="0.25">
      <c r="A108" s="89"/>
      <c r="B108" s="89"/>
      <c r="C108" s="89"/>
      <c r="D108" s="89"/>
      <c r="E108" s="89"/>
      <c r="F108" s="89"/>
      <c r="G108" s="90"/>
      <c r="H108" s="89"/>
    </row>
    <row r="109" spans="1:8" x14ac:dyDescent="0.25">
      <c r="A109" s="89"/>
      <c r="B109" s="89"/>
      <c r="C109" s="89"/>
      <c r="D109" s="89"/>
      <c r="E109" s="89"/>
      <c r="F109" s="89"/>
      <c r="G109" s="90"/>
      <c r="H109" s="89"/>
    </row>
    <row r="110" spans="1:8" x14ac:dyDescent="0.25">
      <c r="A110" s="89"/>
      <c r="B110" s="89"/>
      <c r="C110" s="89"/>
      <c r="D110" s="89"/>
      <c r="E110" s="89"/>
      <c r="F110" s="89"/>
      <c r="G110" s="90"/>
      <c r="H110" s="89"/>
    </row>
    <row r="111" spans="1:8" x14ac:dyDescent="0.25">
      <c r="A111" s="89"/>
      <c r="B111" s="89"/>
      <c r="C111" s="89"/>
      <c r="D111" s="89"/>
      <c r="E111" s="89"/>
      <c r="F111" s="89"/>
      <c r="G111" s="90"/>
      <c r="H111" s="89"/>
    </row>
    <row r="112" spans="1:8" x14ac:dyDescent="0.25">
      <c r="A112" s="89"/>
      <c r="B112" s="89"/>
      <c r="C112" s="89"/>
      <c r="D112" s="89"/>
      <c r="E112" s="89"/>
      <c r="F112" s="89"/>
      <c r="G112" s="90"/>
      <c r="H112" s="89"/>
    </row>
    <row r="113" spans="1:8" x14ac:dyDescent="0.25">
      <c r="A113" s="89"/>
      <c r="B113" s="89"/>
      <c r="C113" s="89"/>
      <c r="D113" s="89"/>
      <c r="E113" s="89"/>
      <c r="F113" s="89"/>
      <c r="G113" s="90"/>
      <c r="H113" s="89"/>
    </row>
    <row r="114" spans="1:8" x14ac:dyDescent="0.25">
      <c r="A114" s="89"/>
      <c r="B114" s="89"/>
      <c r="C114" s="89"/>
      <c r="D114" s="89"/>
      <c r="E114" s="89"/>
      <c r="F114" s="89"/>
      <c r="G114" s="90"/>
      <c r="H114" s="89"/>
    </row>
    <row r="115" spans="1:8" x14ac:dyDescent="0.25">
      <c r="A115" s="89"/>
      <c r="B115" s="89"/>
      <c r="C115" s="89"/>
      <c r="D115" s="89"/>
      <c r="E115" s="89"/>
      <c r="F115" s="89"/>
      <c r="G115" s="90"/>
      <c r="H115" s="89"/>
    </row>
    <row r="116" spans="1:8" x14ac:dyDescent="0.25">
      <c r="A116" s="89"/>
      <c r="B116" s="89"/>
      <c r="C116" s="89"/>
      <c r="D116" s="89"/>
      <c r="E116" s="89"/>
      <c r="F116" s="89"/>
      <c r="G116" s="90"/>
      <c r="H116" s="89"/>
    </row>
    <row r="117" spans="1:8" x14ac:dyDescent="0.25">
      <c r="A117" s="89"/>
      <c r="B117" s="89"/>
      <c r="C117" s="89"/>
      <c r="D117" s="89"/>
      <c r="E117" s="89"/>
      <c r="F117" s="89"/>
      <c r="G117" s="90"/>
      <c r="H117" s="89"/>
    </row>
    <row r="118" spans="1:8" x14ac:dyDescent="0.25">
      <c r="A118" s="89"/>
      <c r="B118" s="89"/>
      <c r="C118" s="89"/>
      <c r="D118" s="89"/>
      <c r="E118" s="89"/>
      <c r="F118" s="89"/>
      <c r="G118" s="90"/>
      <c r="H118" s="89"/>
    </row>
    <row r="119" spans="1:8" x14ac:dyDescent="0.25">
      <c r="A119" s="89"/>
      <c r="B119" s="89"/>
      <c r="C119" s="89"/>
      <c r="D119" s="89"/>
      <c r="E119" s="89"/>
      <c r="F119" s="89"/>
      <c r="G119" s="90"/>
      <c r="H119" s="89"/>
    </row>
    <row r="120" spans="1:8" x14ac:dyDescent="0.25">
      <c r="A120" s="89"/>
      <c r="B120" s="89"/>
      <c r="C120" s="89"/>
      <c r="D120" s="89"/>
      <c r="E120" s="89"/>
      <c r="F120" s="89"/>
      <c r="G120" s="90"/>
      <c r="H120" s="89"/>
    </row>
    <row r="121" spans="1:8" x14ac:dyDescent="0.25">
      <c r="A121" s="89"/>
      <c r="B121" s="89"/>
      <c r="C121" s="89"/>
      <c r="D121" s="89"/>
      <c r="E121" s="89"/>
      <c r="F121" s="89"/>
      <c r="G121" s="90"/>
      <c r="H121" s="89"/>
    </row>
    <row r="122" spans="1:8" x14ac:dyDescent="0.25">
      <c r="A122" s="89"/>
      <c r="B122" s="89"/>
      <c r="C122" s="89"/>
      <c r="D122" s="89"/>
      <c r="E122" s="89"/>
      <c r="F122" s="89"/>
      <c r="G122" s="90"/>
      <c r="H122" s="89"/>
    </row>
    <row r="123" spans="1:8" x14ac:dyDescent="0.25">
      <c r="A123" s="89"/>
      <c r="B123" s="89"/>
      <c r="C123" s="89"/>
      <c r="D123" s="89"/>
      <c r="E123" s="89"/>
      <c r="F123" s="89"/>
      <c r="G123" s="90"/>
      <c r="H123" s="89"/>
    </row>
    <row r="124" spans="1:8" x14ac:dyDescent="0.25">
      <c r="A124" s="89"/>
      <c r="B124" s="89"/>
      <c r="C124" s="89"/>
      <c r="D124" s="89"/>
      <c r="E124" s="89"/>
      <c r="F124" s="89"/>
      <c r="G124" s="90"/>
      <c r="H124" s="89"/>
    </row>
    <row r="125" spans="1:8" x14ac:dyDescent="0.25">
      <c r="A125" s="89"/>
      <c r="B125" s="89"/>
      <c r="C125" s="89"/>
      <c r="D125" s="89"/>
      <c r="E125" s="89"/>
      <c r="F125" s="89"/>
      <c r="G125" s="90"/>
      <c r="H125" s="89"/>
    </row>
    <row r="126" spans="1:8" x14ac:dyDescent="0.25">
      <c r="A126" s="89"/>
      <c r="B126" s="89"/>
      <c r="C126" s="89"/>
      <c r="D126" s="89"/>
      <c r="E126" s="89"/>
      <c r="F126" s="89"/>
      <c r="G126" s="90"/>
      <c r="H126" s="89"/>
    </row>
    <row r="127" spans="1:8" x14ac:dyDescent="0.25">
      <c r="A127" s="89"/>
      <c r="B127" s="89"/>
      <c r="C127" s="89"/>
      <c r="D127" s="89"/>
      <c r="E127" s="89"/>
      <c r="F127" s="89"/>
      <c r="G127" s="90"/>
      <c r="H127" s="89"/>
    </row>
    <row r="128" spans="1:8" x14ac:dyDescent="0.25">
      <c r="A128" s="89"/>
      <c r="B128" s="89"/>
      <c r="C128" s="89"/>
      <c r="D128" s="89"/>
      <c r="E128" s="89"/>
      <c r="F128" s="89"/>
      <c r="G128" s="90"/>
      <c r="H128" s="89"/>
    </row>
    <row r="129" spans="1:8" x14ac:dyDescent="0.25">
      <c r="A129" s="89"/>
      <c r="B129" s="89"/>
      <c r="C129" s="89"/>
      <c r="D129" s="89"/>
      <c r="E129" s="89"/>
      <c r="F129" s="89"/>
      <c r="G129" s="90"/>
      <c r="H129" s="89"/>
    </row>
    <row r="130" spans="1:8" x14ac:dyDescent="0.25">
      <c r="A130" s="89"/>
      <c r="B130" s="89"/>
      <c r="C130" s="89"/>
      <c r="D130" s="89"/>
      <c r="E130" s="89"/>
      <c r="F130" s="89"/>
      <c r="G130" s="90"/>
      <c r="H130" s="89"/>
    </row>
    <row r="131" spans="1:8" x14ac:dyDescent="0.25">
      <c r="A131" s="89"/>
      <c r="B131" s="89"/>
      <c r="C131" s="89"/>
      <c r="D131" s="89"/>
      <c r="E131" s="89"/>
      <c r="F131" s="89"/>
      <c r="G131" s="90"/>
      <c r="H131" s="89"/>
    </row>
    <row r="132" spans="1:8" x14ac:dyDescent="0.25">
      <c r="A132" s="89"/>
      <c r="B132" s="89"/>
      <c r="C132" s="89"/>
      <c r="D132" s="89"/>
      <c r="E132" s="89"/>
      <c r="F132" s="89"/>
      <c r="G132" s="90"/>
      <c r="H132" s="89"/>
    </row>
    <row r="133" spans="1:8" x14ac:dyDescent="0.25">
      <c r="A133" s="89"/>
      <c r="B133" s="89"/>
      <c r="C133" s="89"/>
      <c r="D133" s="89"/>
      <c r="E133" s="89"/>
      <c r="F133" s="89"/>
      <c r="G133" s="90"/>
      <c r="H133" s="89"/>
    </row>
    <row r="134" spans="1:8" x14ac:dyDescent="0.25">
      <c r="A134" s="89"/>
      <c r="B134" s="89"/>
      <c r="C134" s="89"/>
      <c r="D134" s="89"/>
      <c r="E134" s="89"/>
      <c r="F134" s="89"/>
      <c r="G134" s="90"/>
      <c r="H134" s="89"/>
    </row>
    <row r="135" spans="1:8" x14ac:dyDescent="0.25">
      <c r="A135" s="89"/>
      <c r="B135" s="89"/>
      <c r="C135" s="89"/>
      <c r="D135" s="89"/>
      <c r="E135" s="89"/>
      <c r="F135" s="89"/>
      <c r="G135" s="90"/>
      <c r="H135" s="89"/>
    </row>
    <row r="136" spans="1:8" x14ac:dyDescent="0.25">
      <c r="A136" s="89"/>
      <c r="B136" s="89"/>
      <c r="C136" s="89"/>
      <c r="D136" s="89"/>
      <c r="E136" s="89"/>
      <c r="F136" s="89"/>
      <c r="G136" s="90"/>
      <c r="H136" s="89"/>
    </row>
    <row r="137" spans="1:8" x14ac:dyDescent="0.25">
      <c r="A137" s="89"/>
      <c r="B137" s="89"/>
      <c r="C137" s="89"/>
      <c r="D137" s="89"/>
      <c r="E137" s="89"/>
      <c r="F137" s="89"/>
      <c r="G137" s="90"/>
      <c r="H137" s="89"/>
    </row>
    <row r="138" spans="1:8" x14ac:dyDescent="0.25">
      <c r="A138" s="89"/>
      <c r="B138" s="89"/>
      <c r="C138" s="89"/>
      <c r="D138" s="89"/>
      <c r="E138" s="89"/>
      <c r="F138" s="89"/>
      <c r="G138" s="90"/>
      <c r="H138" s="89"/>
    </row>
    <row r="139" spans="1:8" x14ac:dyDescent="0.25">
      <c r="A139" s="89"/>
      <c r="B139" s="89"/>
      <c r="C139" s="89"/>
      <c r="D139" s="89"/>
      <c r="E139" s="89"/>
      <c r="F139" s="89"/>
      <c r="G139" s="90"/>
      <c r="H139" s="89"/>
    </row>
    <row r="140" spans="1:8" x14ac:dyDescent="0.25">
      <c r="A140" s="89"/>
      <c r="B140" s="89"/>
      <c r="C140" s="89"/>
      <c r="D140" s="89"/>
      <c r="E140" s="89"/>
      <c r="F140" s="89"/>
      <c r="G140" s="90"/>
      <c r="H140" s="89"/>
    </row>
    <row r="141" spans="1:8" x14ac:dyDescent="0.25">
      <c r="A141" s="89"/>
      <c r="B141" s="89"/>
      <c r="C141" s="89"/>
      <c r="D141" s="89"/>
      <c r="E141" s="89"/>
      <c r="F141" s="89"/>
      <c r="G141" s="90"/>
      <c r="H141" s="89"/>
    </row>
    <row r="142" spans="1:8" x14ac:dyDescent="0.25">
      <c r="A142" s="89"/>
      <c r="B142" s="89"/>
      <c r="C142" s="89"/>
      <c r="D142" s="89"/>
      <c r="E142" s="89"/>
      <c r="F142" s="89"/>
      <c r="G142" s="90"/>
      <c r="H142" s="89"/>
    </row>
    <row r="143" spans="1:8" x14ac:dyDescent="0.25">
      <c r="A143" s="89"/>
      <c r="B143" s="89"/>
      <c r="C143" s="89"/>
      <c r="D143" s="89"/>
      <c r="E143" s="89"/>
      <c r="F143" s="89"/>
      <c r="G143" s="90"/>
      <c r="H143" s="89"/>
    </row>
    <row r="144" spans="1:8" x14ac:dyDescent="0.25">
      <c r="A144" s="89"/>
      <c r="B144" s="89"/>
      <c r="C144" s="89"/>
      <c r="D144" s="89"/>
      <c r="E144" s="89"/>
      <c r="F144" s="89"/>
      <c r="G144" s="90"/>
      <c r="H144" s="89"/>
    </row>
    <row r="145" spans="1:8" x14ac:dyDescent="0.25">
      <c r="A145" s="89"/>
      <c r="B145" s="89"/>
      <c r="C145" s="89"/>
      <c r="D145" s="89"/>
      <c r="E145" s="89"/>
      <c r="F145" s="89"/>
      <c r="G145" s="90"/>
      <c r="H145" s="89"/>
    </row>
    <row r="146" spans="1:8" x14ac:dyDescent="0.25">
      <c r="A146" s="89"/>
      <c r="B146" s="89"/>
      <c r="C146" s="89"/>
      <c r="D146" s="89"/>
      <c r="E146" s="89"/>
      <c r="F146" s="89"/>
      <c r="G146" s="90"/>
      <c r="H146" s="89"/>
    </row>
    <row r="147" spans="1:8" x14ac:dyDescent="0.25">
      <c r="A147" s="89"/>
      <c r="B147" s="89"/>
      <c r="C147" s="89"/>
      <c r="D147" s="89"/>
      <c r="E147" s="89"/>
      <c r="F147" s="89"/>
      <c r="G147" s="90"/>
      <c r="H147" s="89"/>
    </row>
    <row r="148" spans="1:8" x14ac:dyDescent="0.25">
      <c r="A148" s="89"/>
      <c r="B148" s="89"/>
      <c r="C148" s="89"/>
      <c r="D148" s="89"/>
      <c r="E148" s="89"/>
      <c r="F148" s="89"/>
      <c r="G148" s="90"/>
      <c r="H148" s="89"/>
    </row>
    <row r="149" spans="1:8" x14ac:dyDescent="0.25">
      <c r="A149" s="89"/>
      <c r="B149" s="89"/>
      <c r="C149" s="89"/>
      <c r="D149" s="89"/>
      <c r="E149" s="89"/>
      <c r="F149" s="89"/>
      <c r="G149" s="90"/>
      <c r="H149" s="89"/>
    </row>
    <row r="150" spans="1:8" x14ac:dyDescent="0.25">
      <c r="A150" s="89"/>
      <c r="B150" s="89"/>
      <c r="C150" s="89"/>
      <c r="D150" s="89"/>
      <c r="E150" s="89"/>
      <c r="F150" s="89"/>
      <c r="G150" s="90"/>
      <c r="H150" s="89"/>
    </row>
    <row r="151" spans="1:8" x14ac:dyDescent="0.25">
      <c r="A151" s="89"/>
      <c r="B151" s="89"/>
      <c r="C151" s="89"/>
      <c r="D151" s="89"/>
      <c r="E151" s="89"/>
      <c r="F151" s="89"/>
      <c r="G151" s="90"/>
      <c r="H151" s="89"/>
    </row>
    <row r="152" spans="1:8" x14ac:dyDescent="0.25">
      <c r="A152" s="89"/>
      <c r="B152" s="89"/>
      <c r="C152" s="89"/>
      <c r="D152" s="89"/>
      <c r="E152" s="89"/>
      <c r="F152" s="89"/>
      <c r="G152" s="90"/>
      <c r="H152" s="89"/>
    </row>
    <row r="153" spans="1:8" x14ac:dyDescent="0.25">
      <c r="A153" s="89"/>
      <c r="B153" s="89"/>
      <c r="C153" s="89"/>
      <c r="D153" s="89"/>
      <c r="E153" s="89"/>
      <c r="F153" s="89"/>
      <c r="G153" s="90"/>
      <c r="H153" s="89"/>
    </row>
    <row r="154" spans="1:8" x14ac:dyDescent="0.25">
      <c r="A154" s="89"/>
      <c r="B154" s="89"/>
      <c r="C154" s="89"/>
      <c r="D154" s="89"/>
      <c r="E154" s="89"/>
      <c r="F154" s="89"/>
      <c r="G154" s="90"/>
      <c r="H154" s="89"/>
    </row>
    <row r="155" spans="1:8" x14ac:dyDescent="0.25">
      <c r="A155" s="89"/>
      <c r="B155" s="89"/>
      <c r="C155" s="89"/>
      <c r="D155" s="89"/>
      <c r="E155" s="89"/>
      <c r="F155" s="89"/>
      <c r="G155" s="90"/>
      <c r="H155" s="89"/>
    </row>
    <row r="156" spans="1:8" x14ac:dyDescent="0.25">
      <c r="A156" s="89"/>
      <c r="B156" s="89"/>
      <c r="C156" s="89"/>
      <c r="D156" s="89"/>
      <c r="E156" s="89"/>
      <c r="F156" s="89"/>
      <c r="G156" s="90"/>
      <c r="H156" s="89"/>
    </row>
    <row r="157" spans="1:8" x14ac:dyDescent="0.25">
      <c r="A157" s="89"/>
      <c r="B157" s="89"/>
      <c r="C157" s="89"/>
      <c r="D157" s="89"/>
      <c r="E157" s="89"/>
      <c r="F157" s="89"/>
      <c r="G157" s="90"/>
      <c r="H157" s="89"/>
    </row>
    <row r="158" spans="1:8" x14ac:dyDescent="0.25">
      <c r="A158" s="89"/>
      <c r="B158" s="89"/>
      <c r="C158" s="89"/>
      <c r="D158" s="89"/>
      <c r="E158" s="89"/>
      <c r="F158" s="89"/>
      <c r="G158" s="90"/>
      <c r="H158" s="89"/>
    </row>
    <row r="159" spans="1:8" x14ac:dyDescent="0.25">
      <c r="A159" s="89"/>
      <c r="B159" s="89"/>
      <c r="C159" s="89"/>
      <c r="D159" s="89"/>
      <c r="E159" s="89"/>
      <c r="F159" s="89"/>
      <c r="G159" s="90"/>
      <c r="H159" s="89"/>
    </row>
    <row r="160" spans="1:8" x14ac:dyDescent="0.25">
      <c r="A160" s="89"/>
      <c r="B160" s="89"/>
      <c r="C160" s="89"/>
      <c r="D160" s="89"/>
      <c r="E160" s="89"/>
      <c r="F160" s="89"/>
      <c r="G160" s="90"/>
      <c r="H160" s="89"/>
    </row>
    <row r="161" spans="1:8" x14ac:dyDescent="0.25">
      <c r="A161" s="89"/>
      <c r="B161" s="89"/>
      <c r="C161" s="89"/>
      <c r="D161" s="89"/>
      <c r="E161" s="89"/>
      <c r="F161" s="89"/>
      <c r="G161" s="90"/>
      <c r="H161" s="89"/>
    </row>
    <row r="162" spans="1:8" x14ac:dyDescent="0.25">
      <c r="A162" s="89"/>
      <c r="B162" s="89"/>
      <c r="C162" s="89"/>
      <c r="D162" s="89"/>
      <c r="E162" s="89"/>
      <c r="F162" s="89"/>
      <c r="G162" s="90"/>
      <c r="H162" s="89"/>
    </row>
    <row r="163" spans="1:8" x14ac:dyDescent="0.25">
      <c r="A163" s="89"/>
      <c r="B163" s="89"/>
      <c r="C163" s="89"/>
      <c r="D163" s="89"/>
      <c r="E163" s="89"/>
      <c r="F163" s="89"/>
      <c r="G163" s="90"/>
      <c r="H163" s="89"/>
    </row>
    <row r="164" spans="1:8" x14ac:dyDescent="0.25">
      <c r="A164" s="89"/>
      <c r="B164" s="89"/>
      <c r="C164" s="89"/>
      <c r="D164" s="89"/>
      <c r="E164" s="89"/>
      <c r="F164" s="89"/>
      <c r="G164" s="90"/>
      <c r="H164" s="89"/>
    </row>
    <row r="165" spans="1:8" x14ac:dyDescent="0.25">
      <c r="A165" s="89"/>
      <c r="B165" s="89"/>
      <c r="C165" s="89"/>
      <c r="D165" s="89"/>
      <c r="E165" s="89"/>
      <c r="F165" s="89"/>
      <c r="G165" s="90"/>
      <c r="H165" s="89"/>
    </row>
    <row r="166" spans="1:8" x14ac:dyDescent="0.25">
      <c r="A166" s="89"/>
      <c r="B166" s="89"/>
      <c r="C166" s="89"/>
      <c r="D166" s="89"/>
      <c r="E166" s="89"/>
      <c r="F166" s="89"/>
      <c r="G166" s="90"/>
      <c r="H166" s="89"/>
    </row>
    <row r="167" spans="1:8" x14ac:dyDescent="0.25">
      <c r="A167" s="89"/>
      <c r="B167" s="89"/>
      <c r="C167" s="89"/>
      <c r="D167" s="89"/>
      <c r="E167" s="89"/>
      <c r="F167" s="89"/>
      <c r="G167" s="90"/>
      <c r="H167" s="89"/>
    </row>
    <row r="168" spans="1:8" x14ac:dyDescent="0.25">
      <c r="A168" s="89"/>
      <c r="B168" s="89"/>
      <c r="C168" s="89"/>
      <c r="D168" s="89"/>
      <c r="E168" s="89"/>
      <c r="F168" s="89"/>
      <c r="G168" s="90"/>
      <c r="H168" s="89"/>
    </row>
    <row r="169" spans="1:8" x14ac:dyDescent="0.25">
      <c r="A169" s="89"/>
      <c r="B169" s="89"/>
      <c r="C169" s="89"/>
      <c r="D169" s="89"/>
      <c r="E169" s="89"/>
      <c r="F169" s="89"/>
      <c r="G169" s="90"/>
      <c r="H169" s="89"/>
    </row>
    <row r="170" spans="1:8" x14ac:dyDescent="0.25">
      <c r="A170" s="89"/>
      <c r="B170" s="89"/>
      <c r="C170" s="89"/>
      <c r="D170" s="89"/>
      <c r="E170" s="89"/>
      <c r="F170" s="89"/>
      <c r="G170" s="90"/>
      <c r="H170" s="89"/>
    </row>
    <row r="171" spans="1:8" x14ac:dyDescent="0.25">
      <c r="A171" s="89"/>
      <c r="B171" s="89"/>
      <c r="C171" s="89"/>
      <c r="D171" s="89"/>
      <c r="E171" s="89"/>
      <c r="F171" s="89"/>
      <c r="G171" s="90"/>
      <c r="H171" s="89"/>
    </row>
    <row r="172" spans="1:8" x14ac:dyDescent="0.25">
      <c r="A172" s="89"/>
      <c r="B172" s="89"/>
      <c r="C172" s="89"/>
      <c r="D172" s="89"/>
      <c r="E172" s="89"/>
      <c r="F172" s="89"/>
      <c r="G172" s="90"/>
      <c r="H172" s="89"/>
    </row>
    <row r="173" spans="1:8" x14ac:dyDescent="0.25">
      <c r="A173" s="89"/>
      <c r="B173" s="89"/>
      <c r="C173" s="89"/>
      <c r="D173" s="89"/>
      <c r="E173" s="89"/>
      <c r="F173" s="89"/>
      <c r="G173" s="90"/>
      <c r="H173" s="89"/>
    </row>
    <row r="174" spans="1:8" x14ac:dyDescent="0.25">
      <c r="A174" s="89"/>
      <c r="B174" s="89"/>
      <c r="C174" s="89"/>
      <c r="D174" s="89"/>
      <c r="E174" s="89"/>
      <c r="F174" s="89"/>
      <c r="G174" s="90"/>
      <c r="H174" s="89"/>
    </row>
    <row r="175" spans="1:8" x14ac:dyDescent="0.25">
      <c r="A175" s="89"/>
      <c r="B175" s="89"/>
      <c r="C175" s="89"/>
      <c r="D175" s="89"/>
      <c r="E175" s="89"/>
      <c r="F175" s="89"/>
      <c r="G175" s="90"/>
      <c r="H175" s="89"/>
    </row>
    <row r="176" spans="1:8" x14ac:dyDescent="0.25">
      <c r="A176" s="89"/>
      <c r="B176" s="89"/>
      <c r="C176" s="89"/>
      <c r="D176" s="89"/>
      <c r="E176" s="89"/>
      <c r="F176" s="89"/>
      <c r="G176" s="90"/>
      <c r="H176" s="89"/>
    </row>
    <row r="177" spans="1:8" x14ac:dyDescent="0.25">
      <c r="A177" s="89"/>
      <c r="B177" s="89"/>
      <c r="C177" s="89"/>
      <c r="D177" s="89"/>
      <c r="E177" s="89"/>
      <c r="F177" s="89"/>
      <c r="G177" s="90"/>
      <c r="H177" s="89"/>
    </row>
    <row r="178" spans="1:8" x14ac:dyDescent="0.25">
      <c r="A178" s="89"/>
      <c r="B178" s="89"/>
      <c r="C178" s="89"/>
      <c r="D178" s="89"/>
      <c r="E178" s="89"/>
      <c r="F178" s="89"/>
      <c r="G178" s="90"/>
      <c r="H178" s="89"/>
    </row>
    <row r="179" spans="1:8" x14ac:dyDescent="0.25">
      <c r="A179" s="89"/>
      <c r="B179" s="89"/>
      <c r="C179" s="89"/>
      <c r="D179" s="89"/>
      <c r="E179" s="89"/>
      <c r="F179" s="89"/>
      <c r="G179" s="90"/>
      <c r="H179" s="89"/>
    </row>
    <row r="180" spans="1:8" x14ac:dyDescent="0.25">
      <c r="A180" s="89"/>
      <c r="B180" s="89"/>
      <c r="C180" s="89"/>
      <c r="D180" s="89"/>
      <c r="E180" s="89"/>
      <c r="F180" s="89"/>
      <c r="G180" s="90"/>
      <c r="H180" s="89"/>
    </row>
    <row r="181" spans="1:8" x14ac:dyDescent="0.25">
      <c r="A181" s="89"/>
      <c r="B181" s="89"/>
      <c r="C181" s="89"/>
      <c r="D181" s="89"/>
      <c r="E181" s="89"/>
      <c r="F181" s="89"/>
      <c r="G181" s="90"/>
      <c r="H181" s="89"/>
    </row>
    <row r="182" spans="1:8" x14ac:dyDescent="0.25">
      <c r="A182" s="89"/>
      <c r="B182" s="89"/>
      <c r="C182" s="89"/>
      <c r="D182" s="89"/>
      <c r="E182" s="89"/>
      <c r="F182" s="89"/>
      <c r="G182" s="90"/>
      <c r="H182" s="89"/>
    </row>
    <row r="183" spans="1:8" x14ac:dyDescent="0.25">
      <c r="A183" s="89"/>
      <c r="B183" s="89"/>
      <c r="C183" s="89"/>
      <c r="D183" s="89"/>
      <c r="E183" s="89"/>
      <c r="F183" s="89"/>
      <c r="G183" s="90"/>
      <c r="H183" s="89"/>
    </row>
    <row r="184" spans="1:8" x14ac:dyDescent="0.25">
      <c r="A184" s="89"/>
      <c r="B184" s="89"/>
      <c r="C184" s="89"/>
      <c r="D184" s="89"/>
      <c r="E184" s="89"/>
      <c r="F184" s="89"/>
      <c r="G184" s="90"/>
      <c r="H184" s="89"/>
    </row>
    <row r="185" spans="1:8" x14ac:dyDescent="0.25">
      <c r="A185" s="89"/>
      <c r="B185" s="89"/>
      <c r="C185" s="89"/>
      <c r="D185" s="89"/>
      <c r="E185" s="89"/>
      <c r="F185" s="89"/>
      <c r="G185" s="90"/>
      <c r="H185" s="89"/>
    </row>
    <row r="186" spans="1:8" x14ac:dyDescent="0.25">
      <c r="A186" s="89"/>
      <c r="B186" s="89"/>
      <c r="C186" s="89"/>
      <c r="D186" s="89"/>
      <c r="E186" s="89"/>
      <c r="F186" s="89"/>
      <c r="G186" s="90"/>
      <c r="H186" s="89"/>
    </row>
    <row r="187" spans="1:8" x14ac:dyDescent="0.25">
      <c r="A187" s="89"/>
      <c r="B187" s="89"/>
      <c r="C187" s="89"/>
      <c r="D187" s="89"/>
      <c r="E187" s="89"/>
      <c r="F187" s="89"/>
      <c r="G187" s="90"/>
      <c r="H187" s="89"/>
    </row>
    <row r="188" spans="1:8" x14ac:dyDescent="0.25">
      <c r="A188" s="89"/>
      <c r="B188" s="89"/>
      <c r="C188" s="89"/>
      <c r="D188" s="89"/>
      <c r="E188" s="89"/>
      <c r="F188" s="89"/>
      <c r="G188" s="90"/>
      <c r="H188" s="89"/>
    </row>
    <row r="189" spans="1:8" x14ac:dyDescent="0.25">
      <c r="A189" s="89"/>
      <c r="B189" s="89"/>
      <c r="C189" s="89"/>
      <c r="D189" s="89"/>
      <c r="E189" s="89"/>
      <c r="F189" s="89"/>
      <c r="G189" s="90"/>
      <c r="H189" s="89"/>
    </row>
    <row r="190" spans="1:8" x14ac:dyDescent="0.25">
      <c r="A190" s="89"/>
      <c r="B190" s="89"/>
      <c r="C190" s="89"/>
      <c r="D190" s="89"/>
      <c r="E190" s="89"/>
      <c r="F190" s="89"/>
      <c r="G190" s="90"/>
      <c r="H190" s="89"/>
    </row>
    <row r="191" spans="1:8" x14ac:dyDescent="0.25">
      <c r="A191" s="89"/>
      <c r="B191" s="89"/>
      <c r="C191" s="89"/>
      <c r="D191" s="89"/>
      <c r="E191" s="89"/>
      <c r="F191" s="89"/>
      <c r="G191" s="90"/>
      <c r="H191" s="89"/>
    </row>
    <row r="192" spans="1:8" x14ac:dyDescent="0.25">
      <c r="A192" s="89"/>
      <c r="B192" s="89"/>
      <c r="C192" s="89"/>
      <c r="D192" s="89"/>
      <c r="E192" s="89"/>
      <c r="F192" s="89"/>
      <c r="G192" s="90"/>
      <c r="H192" s="89"/>
    </row>
    <row r="193" spans="1:8" x14ac:dyDescent="0.25">
      <c r="A193" s="89"/>
      <c r="B193" s="89"/>
      <c r="C193" s="89"/>
      <c r="D193" s="89"/>
      <c r="E193" s="89"/>
      <c r="F193" s="89"/>
      <c r="G193" s="90"/>
      <c r="H193" s="89"/>
    </row>
    <row r="194" spans="1:8" x14ac:dyDescent="0.25">
      <c r="A194" s="89"/>
      <c r="B194" s="89"/>
      <c r="C194" s="89"/>
      <c r="D194" s="89"/>
      <c r="E194" s="89"/>
      <c r="F194" s="89"/>
      <c r="G194" s="90"/>
      <c r="H194" s="89"/>
    </row>
    <row r="195" spans="1:8" x14ac:dyDescent="0.25">
      <c r="A195" s="89"/>
      <c r="B195" s="89"/>
      <c r="C195" s="89"/>
      <c r="D195" s="89"/>
      <c r="E195" s="89"/>
      <c r="F195" s="89"/>
      <c r="G195" s="90"/>
      <c r="H195" s="89"/>
    </row>
    <row r="196" spans="1:8" x14ac:dyDescent="0.25">
      <c r="A196" s="89"/>
      <c r="B196" s="89"/>
      <c r="C196" s="89"/>
      <c r="D196" s="89"/>
      <c r="E196" s="89"/>
      <c r="F196" s="89"/>
      <c r="G196" s="90"/>
      <c r="H196" s="89"/>
    </row>
    <row r="197" spans="1:8" x14ac:dyDescent="0.25">
      <c r="A197" s="89"/>
      <c r="B197" s="89"/>
      <c r="C197" s="89"/>
      <c r="D197" s="89"/>
      <c r="E197" s="89"/>
      <c r="F197" s="89"/>
      <c r="G197" s="90"/>
      <c r="H197" s="89"/>
    </row>
    <row r="198" spans="1:8" x14ac:dyDescent="0.25">
      <c r="A198" s="89"/>
      <c r="B198" s="89"/>
      <c r="C198" s="89"/>
      <c r="D198" s="89"/>
      <c r="E198" s="89"/>
      <c r="F198" s="89"/>
      <c r="G198" s="90"/>
      <c r="H198" s="89"/>
    </row>
    <row r="199" spans="1:8" x14ac:dyDescent="0.25">
      <c r="A199" s="89"/>
      <c r="B199" s="89"/>
      <c r="C199" s="89"/>
      <c r="D199" s="89"/>
      <c r="E199" s="89"/>
      <c r="F199" s="89"/>
      <c r="G199" s="90"/>
      <c r="H199" s="89"/>
    </row>
    <row r="200" spans="1:8" x14ac:dyDescent="0.25">
      <c r="A200" s="89"/>
      <c r="B200" s="89"/>
      <c r="C200" s="89"/>
      <c r="D200" s="89"/>
      <c r="E200" s="89"/>
      <c r="F200" s="89"/>
      <c r="G200" s="90"/>
      <c r="H200" s="89"/>
    </row>
    <row r="201" spans="1:8" x14ac:dyDescent="0.25">
      <c r="A201" s="89"/>
      <c r="B201" s="89"/>
      <c r="C201" s="89"/>
      <c r="D201" s="89"/>
      <c r="E201" s="89"/>
      <c r="F201" s="89"/>
      <c r="G201" s="90"/>
      <c r="H201" s="89"/>
    </row>
    <row r="202" spans="1:8" x14ac:dyDescent="0.25">
      <c r="A202" s="89"/>
      <c r="B202" s="89"/>
      <c r="C202" s="89"/>
      <c r="D202" s="89"/>
      <c r="E202" s="89"/>
      <c r="F202" s="89"/>
      <c r="G202" s="90"/>
      <c r="H202" s="89"/>
    </row>
    <row r="203" spans="1:8" x14ac:dyDescent="0.25">
      <c r="A203" s="89"/>
      <c r="B203" s="89"/>
      <c r="C203" s="89"/>
      <c r="D203" s="89"/>
      <c r="E203" s="89"/>
      <c r="F203" s="89"/>
      <c r="G203" s="90"/>
      <c r="H203" s="89"/>
    </row>
    <row r="204" spans="1:8" x14ac:dyDescent="0.25">
      <c r="A204" s="89"/>
      <c r="B204" s="89"/>
      <c r="C204" s="89"/>
      <c r="D204" s="89"/>
      <c r="E204" s="89"/>
      <c r="F204" s="89"/>
      <c r="G204" s="90"/>
      <c r="H204" s="89"/>
    </row>
    <row r="205" spans="1:8" x14ac:dyDescent="0.25">
      <c r="A205" s="89"/>
      <c r="B205" s="89"/>
      <c r="C205" s="89"/>
      <c r="D205" s="89"/>
      <c r="E205" s="89"/>
      <c r="F205" s="89"/>
      <c r="G205" s="90"/>
      <c r="H205" s="89"/>
    </row>
    <row r="206" spans="1:8" x14ac:dyDescent="0.25">
      <c r="A206" s="89"/>
      <c r="B206" s="89"/>
      <c r="C206" s="89"/>
      <c r="D206" s="89"/>
      <c r="E206" s="89"/>
      <c r="F206" s="89"/>
      <c r="G206" s="90"/>
      <c r="H206" s="89"/>
    </row>
    <row r="207" spans="1:8" x14ac:dyDescent="0.25">
      <c r="A207" s="89"/>
      <c r="B207" s="89"/>
      <c r="C207" s="89"/>
      <c r="D207" s="89"/>
      <c r="E207" s="89"/>
      <c r="F207" s="89"/>
      <c r="G207" s="90"/>
      <c r="H207" s="89"/>
    </row>
    <row r="208" spans="1:8" x14ac:dyDescent="0.25">
      <c r="A208" s="89"/>
      <c r="B208" s="89"/>
      <c r="C208" s="89"/>
      <c r="D208" s="89"/>
      <c r="E208" s="89"/>
      <c r="F208" s="89"/>
      <c r="G208" s="90"/>
      <c r="H208" s="89"/>
    </row>
    <row r="209" spans="1:8" x14ac:dyDescent="0.25">
      <c r="A209" s="89"/>
      <c r="B209" s="89"/>
      <c r="C209" s="89"/>
      <c r="D209" s="89"/>
      <c r="E209" s="89"/>
      <c r="F209" s="89"/>
      <c r="G209" s="90"/>
      <c r="H209" s="89"/>
    </row>
    <row r="210" spans="1:8" x14ac:dyDescent="0.25">
      <c r="A210" s="89"/>
      <c r="B210" s="89"/>
      <c r="C210" s="89"/>
      <c r="D210" s="89"/>
      <c r="E210" s="89"/>
      <c r="F210" s="89"/>
      <c r="G210" s="90"/>
      <c r="H210" s="89"/>
    </row>
    <row r="211" spans="1:8" x14ac:dyDescent="0.25">
      <c r="A211" s="89"/>
      <c r="B211" s="89"/>
      <c r="C211" s="89"/>
      <c r="D211" s="89"/>
      <c r="E211" s="89"/>
      <c r="F211" s="89"/>
      <c r="G211" s="90"/>
      <c r="H211" s="89"/>
    </row>
    <row r="212" spans="1:8" x14ac:dyDescent="0.25">
      <c r="A212" s="89"/>
      <c r="B212" s="89"/>
      <c r="C212" s="89"/>
      <c r="D212" s="89"/>
      <c r="E212" s="89"/>
      <c r="F212" s="89"/>
      <c r="G212" s="90"/>
      <c r="H212" s="89"/>
    </row>
    <row r="213" spans="1:8" x14ac:dyDescent="0.25">
      <c r="A213" s="89"/>
      <c r="B213" s="89"/>
      <c r="C213" s="89"/>
      <c r="D213" s="89"/>
      <c r="E213" s="89"/>
      <c r="F213" s="89"/>
      <c r="G213" s="90"/>
      <c r="H213" s="89"/>
    </row>
    <row r="214" spans="1:8" x14ac:dyDescent="0.25">
      <c r="A214" s="89"/>
      <c r="B214" s="89"/>
      <c r="C214" s="89"/>
      <c r="D214" s="89"/>
      <c r="E214" s="89"/>
      <c r="F214" s="89"/>
      <c r="G214" s="90"/>
      <c r="H214" s="89"/>
    </row>
    <row r="215" spans="1:8" x14ac:dyDescent="0.25">
      <c r="A215" s="89"/>
      <c r="B215" s="89"/>
      <c r="C215" s="89"/>
      <c r="D215" s="89"/>
      <c r="E215" s="89"/>
      <c r="F215" s="89"/>
      <c r="G215" s="90"/>
      <c r="H215" s="89"/>
    </row>
    <row r="216" spans="1:8" x14ac:dyDescent="0.25">
      <c r="A216" s="89"/>
      <c r="B216" s="89"/>
      <c r="C216" s="89"/>
      <c r="D216" s="89"/>
      <c r="E216" s="89"/>
      <c r="F216" s="89"/>
      <c r="G216" s="90"/>
      <c r="H216" s="89"/>
    </row>
    <row r="217" spans="1:8" x14ac:dyDescent="0.25">
      <c r="A217" s="89"/>
      <c r="B217" s="89"/>
      <c r="C217" s="89"/>
      <c r="D217" s="89"/>
      <c r="E217" s="89"/>
      <c r="F217" s="89"/>
      <c r="G217" s="90"/>
      <c r="H217" s="89"/>
    </row>
    <row r="218" spans="1:8" x14ac:dyDescent="0.25">
      <c r="A218" s="89"/>
      <c r="B218" s="89"/>
      <c r="C218" s="89"/>
      <c r="D218" s="89"/>
      <c r="E218" s="89"/>
      <c r="F218" s="89"/>
      <c r="G218" s="90"/>
      <c r="H218" s="89"/>
    </row>
    <row r="219" spans="1:8" x14ac:dyDescent="0.25">
      <c r="A219" s="89"/>
      <c r="B219" s="89"/>
      <c r="C219" s="89"/>
      <c r="D219" s="89"/>
      <c r="E219" s="89"/>
      <c r="F219" s="89"/>
      <c r="G219" s="90"/>
      <c r="H219" s="89"/>
    </row>
    <row r="220" spans="1:8" x14ac:dyDescent="0.25">
      <c r="A220" s="89"/>
      <c r="B220" s="89"/>
      <c r="C220" s="89"/>
      <c r="D220" s="89"/>
      <c r="E220" s="89"/>
      <c r="F220" s="89"/>
      <c r="G220" s="90"/>
      <c r="H220" s="89"/>
    </row>
    <row r="221" spans="1:8" x14ac:dyDescent="0.25">
      <c r="A221" s="89"/>
      <c r="B221" s="89"/>
      <c r="C221" s="89"/>
      <c r="D221" s="89"/>
      <c r="E221" s="89"/>
      <c r="F221" s="89"/>
      <c r="G221" s="90"/>
      <c r="H221" s="89"/>
    </row>
    <row r="222" spans="1:8" x14ac:dyDescent="0.25">
      <c r="A222" s="89"/>
      <c r="B222" s="89"/>
      <c r="C222" s="89"/>
      <c r="D222" s="89"/>
      <c r="E222" s="89"/>
      <c r="F222" s="89"/>
      <c r="G222" s="90"/>
      <c r="H222" s="89"/>
    </row>
    <row r="223" spans="1:8" x14ac:dyDescent="0.25">
      <c r="A223" s="89"/>
      <c r="B223" s="89"/>
      <c r="C223" s="89"/>
      <c r="D223" s="89"/>
      <c r="E223" s="89"/>
      <c r="F223" s="89"/>
      <c r="G223" s="90"/>
      <c r="H223" s="89"/>
    </row>
    <row r="224" spans="1:8" x14ac:dyDescent="0.25">
      <c r="A224" s="89"/>
      <c r="B224" s="89"/>
      <c r="C224" s="89"/>
      <c r="D224" s="89"/>
      <c r="E224" s="89"/>
      <c r="F224" s="89"/>
      <c r="G224" s="90"/>
      <c r="H224" s="89"/>
    </row>
    <row r="225" spans="1:8" x14ac:dyDescent="0.25">
      <c r="A225" s="89"/>
      <c r="B225" s="89"/>
      <c r="C225" s="89"/>
      <c r="D225" s="89"/>
      <c r="E225" s="89"/>
      <c r="F225" s="89"/>
      <c r="G225" s="90"/>
      <c r="H225" s="89"/>
    </row>
  </sheetData>
  <mergeCells count="19">
    <mergeCell ref="A35:G35"/>
    <mergeCell ref="B39:C39"/>
    <mergeCell ref="C9:H9"/>
    <mergeCell ref="A15:A16"/>
    <mergeCell ref="B15:B16"/>
    <mergeCell ref="C15:C16"/>
    <mergeCell ref="E15:E16"/>
    <mergeCell ref="F15:F16"/>
    <mergeCell ref="A12:C12"/>
    <mergeCell ref="A13:C13"/>
    <mergeCell ref="G15:G16"/>
    <mergeCell ref="D15:D16"/>
    <mergeCell ref="H15:H16"/>
    <mergeCell ref="C8:H8"/>
    <mergeCell ref="A1:H1"/>
    <mergeCell ref="A3:H3"/>
    <mergeCell ref="A4:H4"/>
    <mergeCell ref="C6:H6"/>
    <mergeCell ref="C7:H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63" fitToHeight="0" orientation="portrait" blackAndWhite="1" r:id="rId1"/>
  <headerFooter>
    <oddFooter>&amp;R&amp;"Times New Roman,Regular"&amp;10&amp;P. lpp.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34</vt:i4>
      </vt:variant>
    </vt:vector>
  </HeadingPairs>
  <TitlesOfParts>
    <vt:vector size="52" baseType="lpstr">
      <vt:lpstr>KOPT (PASŪTĪTĀJA) 2</vt:lpstr>
      <vt:lpstr>KOPT2</vt:lpstr>
      <vt:lpstr>KOPS2</vt:lpstr>
      <vt:lpstr>PAM</vt:lpstr>
      <vt:lpstr>KARK</vt:lpstr>
      <vt:lpstr>KĀPN</vt:lpstr>
      <vt:lpstr>JUMT</vt:lpstr>
      <vt:lpstr>GR</vt:lpstr>
      <vt:lpstr>SIEN</vt:lpstr>
      <vt:lpstr>APDAR</vt:lpstr>
      <vt:lpstr>FAS</vt:lpstr>
      <vt:lpstr>SP Iek</vt:lpstr>
      <vt:lpstr>EL</vt:lpstr>
      <vt:lpstr>UK</vt:lpstr>
      <vt:lpstr>VAS</vt:lpstr>
      <vt:lpstr>UAS</vt:lpstr>
      <vt:lpstr>BIS</vt:lpstr>
      <vt:lpstr>ESS</vt:lpstr>
      <vt:lpstr>APDAR!Print_Area</vt:lpstr>
      <vt:lpstr>BIS!Print_Area</vt:lpstr>
      <vt:lpstr>EL!Print_Area</vt:lpstr>
      <vt:lpstr>ESS!Print_Area</vt:lpstr>
      <vt:lpstr>FAS!Print_Area</vt:lpstr>
      <vt:lpstr>GR!Print_Area</vt:lpstr>
      <vt:lpstr>JUMT!Print_Area</vt:lpstr>
      <vt:lpstr>KARK!Print_Area</vt:lpstr>
      <vt:lpstr>KĀPN!Print_Area</vt:lpstr>
      <vt:lpstr>KOPS2!Print_Area</vt:lpstr>
      <vt:lpstr>PAM!Print_Area</vt:lpstr>
      <vt:lpstr>SIEN!Print_Area</vt:lpstr>
      <vt:lpstr>'SP Iek'!Print_Area</vt:lpstr>
      <vt:lpstr>UAS!Print_Area</vt:lpstr>
      <vt:lpstr>UK!Print_Area</vt:lpstr>
      <vt:lpstr>VAS!Print_Area</vt:lpstr>
      <vt:lpstr>APDAR!Print_Titles</vt:lpstr>
      <vt:lpstr>BIS!Print_Titles</vt:lpstr>
      <vt:lpstr>EL!Print_Titles</vt:lpstr>
      <vt:lpstr>ESS!Print_Titles</vt:lpstr>
      <vt:lpstr>FAS!Print_Titles</vt:lpstr>
      <vt:lpstr>GR!Print_Titles</vt:lpstr>
      <vt:lpstr>JUMT!Print_Titles</vt:lpstr>
      <vt:lpstr>KARK!Print_Titles</vt:lpstr>
      <vt:lpstr>KĀPN!Print_Titles</vt:lpstr>
      <vt:lpstr>KOPS2!Print_Titles</vt:lpstr>
      <vt:lpstr>'KOPT (PASŪTĪTĀJA) 2'!Print_Titles</vt:lpstr>
      <vt:lpstr>KOPT2!Print_Titles</vt:lpstr>
      <vt:lpstr>PAM!Print_Titles</vt:lpstr>
      <vt:lpstr>SIEN!Print_Titles</vt:lpstr>
      <vt:lpstr>'SP Iek'!Print_Titles</vt:lpstr>
      <vt:lpstr>UAS!Print_Titles</vt:lpstr>
      <vt:lpstr>UK!Print_Titles</vt:lpstr>
      <vt:lpstr>VAS!Print_Titles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2017-12-06T10:01:03Z</dcterms:modified>
</cp:coreProperties>
</file>