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7360" windowHeight="12240" tabRatio="923" firstSheet="1" activeTab="6"/>
  </bookViews>
  <sheets>
    <sheet name="KOPT (PASŪTĪTĀJA) kopā " sheetId="58" state="hidden" r:id="rId1"/>
    <sheet name="KOPT kopā " sheetId="57" r:id="rId2"/>
    <sheet name="KOPT (PASŪTĪTĀJA) 1" sheetId="13" state="hidden" r:id="rId3"/>
    <sheet name="KOPT 1" sheetId="3" r:id="rId4"/>
    <sheet name="KOPS1" sheetId="2" r:id="rId5"/>
    <sheet name="ZD" sheetId="24" r:id="rId6"/>
    <sheet name="PAM" sheetId="25" r:id="rId7"/>
    <sheet name="KARK" sheetId="26" r:id="rId8"/>
    <sheet name="KĀPN" sheetId="29" r:id="rId9"/>
    <sheet name="JUMT" sheetId="31" r:id="rId10"/>
    <sheet name="L" sheetId="32" r:id="rId11"/>
    <sheet name="D" sheetId="33" r:id="rId12"/>
    <sheet name="GR" sheetId="49" r:id="rId13"/>
    <sheet name="SIEN" sheetId="50" r:id="rId14"/>
    <sheet name="APDAR" sheetId="34" r:id="rId15"/>
    <sheet name="FAS" sheetId="36" r:id="rId16"/>
    <sheet name="FS" sheetId="54" r:id="rId17"/>
    <sheet name="Mēb_Iek" sheetId="59" r:id="rId18"/>
    <sheet name="EL" sheetId="1" r:id="rId19"/>
    <sheet name="AVK-A" sheetId="7" r:id="rId20"/>
    <sheet name="AVK-V" sheetId="9" r:id="rId21"/>
    <sheet name="AVK-K" sheetId="10" r:id="rId22"/>
    <sheet name="UK" sheetId="11" r:id="rId23"/>
    <sheet name="SM" sheetId="14" r:id="rId24"/>
    <sheet name="VAS" sheetId="53" r:id="rId25"/>
    <sheet name="UAS" sheetId="20" r:id="rId26"/>
    <sheet name="BIS" sheetId="52" r:id="rId27"/>
    <sheet name="ESS" sheetId="21" r:id="rId28"/>
    <sheet name="LIFT" sheetId="55" r:id="rId29"/>
    <sheet name="GAT" sheetId="48" r:id="rId30"/>
    <sheet name="TIKLU DEM" sheetId="41" r:id="rId31"/>
    <sheet name="ELT" sheetId="19" r:id="rId32"/>
    <sheet name="SAT" sheetId="51" r:id="rId33"/>
    <sheet name="EST" sheetId="15" r:id="rId34"/>
    <sheet name="ŪKT" sheetId="16" r:id="rId35"/>
    <sheet name="LAB" sheetId="39" r:id="rId36"/>
  </sheets>
  <definedNames>
    <definedName name="_xlnm.Print_Area" localSheetId="14">APDAR!$A$1:$H$176</definedName>
    <definedName name="_xlnm.Print_Area" localSheetId="19">'AVK-A'!$A$1:$I$91</definedName>
    <definedName name="_xlnm.Print_Area" localSheetId="21">'AVK-K'!$A$1:$I$272</definedName>
    <definedName name="_xlnm.Print_Area" localSheetId="20">'AVK-V'!$A$1:$I$1851</definedName>
    <definedName name="_xlnm.Print_Area" localSheetId="26">BIS!$A$1:$I$59</definedName>
    <definedName name="_xlnm.Print_Area" localSheetId="11">D!$A$1:$H$83</definedName>
    <definedName name="_xlnm.Print_Area" localSheetId="18">EL!$A$1:$H$185</definedName>
    <definedName name="_xlnm.Print_Area" localSheetId="31">ELT!$A$1:$H$59</definedName>
    <definedName name="_xlnm.Print_Area" localSheetId="27">ESS!$A$1:$I$174</definedName>
    <definedName name="_xlnm.Print_Area" localSheetId="33">EST!$A$1:$H$35</definedName>
    <definedName name="_xlnm.Print_Area" localSheetId="15">FAS!$A$1:$H$61</definedName>
    <definedName name="_xlnm.Print_Area" localSheetId="16">FS!$A$1:$H$63</definedName>
    <definedName name="_xlnm.Print_Area" localSheetId="29">GAT!$A$1:$H$138</definedName>
    <definedName name="_xlnm.Print_Area" localSheetId="12">GR!$A$1:$H$93</definedName>
    <definedName name="_xlnm.Print_Area" localSheetId="9">JUMT!$A$1:$H$87</definedName>
    <definedName name="_xlnm.Print_Area" localSheetId="7">KARK!$A$1:$H$161</definedName>
    <definedName name="_xlnm.Print_Area" localSheetId="8">KĀPN!$A$1:$H$90</definedName>
    <definedName name="_xlnm.Print_Area" localSheetId="4">KOPS1!$A$1:$I$73</definedName>
    <definedName name="_xlnm.Print_Area" localSheetId="2">'KOPT (PASŪTĪTĀJA) 1'!$A$1:$D$51</definedName>
    <definedName name="_xlnm.Print_Area" localSheetId="0">'KOPT (PASŪTĪTĀJA) kopā '!$A$1:$D$49</definedName>
    <definedName name="_xlnm.Print_Area" localSheetId="10">L!$A$1:$H$73</definedName>
    <definedName name="_xlnm.Print_Area" localSheetId="35">LAB!$A$1:$H$46</definedName>
    <definedName name="_xlnm.Print_Area" localSheetId="28">LIFT!$A$1:$H$32</definedName>
    <definedName name="_xlnm.Print_Area" localSheetId="17">Mēb_Iek!$A$1:$H$31</definedName>
    <definedName name="_xlnm.Print_Area" localSheetId="6">PAM!$A$1:$H$71</definedName>
    <definedName name="_xlnm.Print_Area" localSheetId="32">SAT!$A$1:$H$47</definedName>
    <definedName name="_xlnm.Print_Area" localSheetId="13">SIEN!$A$1:$H$117</definedName>
    <definedName name="_xlnm.Print_Area" localSheetId="23">SM!$A$1:$I$111</definedName>
    <definedName name="_xlnm.Print_Area" localSheetId="30">'TIKLU DEM'!$A$1:$G$32</definedName>
    <definedName name="_xlnm.Print_Area" localSheetId="25">UAS!$A$1:$I$67</definedName>
    <definedName name="_xlnm.Print_Area" localSheetId="22">UK!$A$1:$I$151</definedName>
    <definedName name="_xlnm.Print_Area" localSheetId="34">ŪKT!$A$1:$I$132</definedName>
    <definedName name="_xlnm.Print_Area" localSheetId="24">VAS!$A$1:$I$70</definedName>
    <definedName name="_xlnm.Print_Area" localSheetId="5">ZD!$A$1:$H$35</definedName>
    <definedName name="_xlnm.Print_Titles" localSheetId="14">APDAR!$15:$17</definedName>
    <definedName name="_xlnm.Print_Titles" localSheetId="19">'AVK-A'!$15:$17</definedName>
    <definedName name="_xlnm.Print_Titles" localSheetId="21">'AVK-K'!$15:$17</definedName>
    <definedName name="_xlnm.Print_Titles" localSheetId="20">'AVK-V'!$15:$17</definedName>
    <definedName name="_xlnm.Print_Titles" localSheetId="26">BIS!$15:$17</definedName>
    <definedName name="_xlnm.Print_Titles" localSheetId="11">D!$15:$17</definedName>
    <definedName name="_xlnm.Print_Titles" localSheetId="18">EL!$15:$17</definedName>
    <definedName name="_xlnm.Print_Titles" localSheetId="31">ELT!$15:$17</definedName>
    <definedName name="_xlnm.Print_Titles" localSheetId="27">ESS!$13:$15</definedName>
    <definedName name="_xlnm.Print_Titles" localSheetId="33">EST!$15:$16</definedName>
    <definedName name="_xlnm.Print_Titles" localSheetId="15">FAS!$15:$17</definedName>
    <definedName name="_xlnm.Print_Titles" localSheetId="16">FS!$15:$17</definedName>
    <definedName name="_xlnm.Print_Titles" localSheetId="29">GAT!$14:$16</definedName>
    <definedName name="_xlnm.Print_Titles" localSheetId="12">GR!$15:$17</definedName>
    <definedName name="_xlnm.Print_Titles" localSheetId="9">JUMT!$15:$17</definedName>
    <definedName name="_xlnm.Print_Titles" localSheetId="7">KARK!$14:$16</definedName>
    <definedName name="_xlnm.Print_Titles" localSheetId="8">KĀPN!$14:$16</definedName>
    <definedName name="_xlnm.Print_Titles" localSheetId="4">KOPS1!$16:$18</definedName>
    <definedName name="_xlnm.Print_Titles" localSheetId="2">'KOPT (PASŪTĪTĀJA) 1'!$21:$22</definedName>
    <definedName name="_xlnm.Print_Titles" localSheetId="0">'KOPT (PASŪTĪTĀJA) kopā '!$21:$22</definedName>
    <definedName name="_xlnm.Print_Titles" localSheetId="3">'KOPT 1'!$23:$24</definedName>
    <definedName name="_xlnm.Print_Titles" localSheetId="1">'KOPT kopā '!$24:$25</definedName>
    <definedName name="_xlnm.Print_Titles" localSheetId="10">L!$15:$17</definedName>
    <definedName name="_xlnm.Print_Titles" localSheetId="35">LAB!$16:$18</definedName>
    <definedName name="_xlnm.Print_Titles" localSheetId="28">LIFT!$15:$17</definedName>
    <definedName name="_xlnm.Print_Titles" localSheetId="17">Mēb_Iek!$15:$17</definedName>
    <definedName name="_xlnm.Print_Titles" localSheetId="6">PAM!$14:$16</definedName>
    <definedName name="_xlnm.Print_Titles" localSheetId="32">SAT!$15:$16</definedName>
    <definedName name="_xlnm.Print_Titles" localSheetId="13">SIEN!$15:$17</definedName>
    <definedName name="_xlnm.Print_Titles" localSheetId="23">SM!$15:$17</definedName>
    <definedName name="_xlnm.Print_Titles" localSheetId="30">'TIKLU DEM'!$17:$19</definedName>
    <definedName name="_xlnm.Print_Titles" localSheetId="25">UAS!$15:$17</definedName>
    <definedName name="_xlnm.Print_Titles" localSheetId="22">UK!$15:$17</definedName>
    <definedName name="_xlnm.Print_Titles" localSheetId="34">ŪKT!$15:$17</definedName>
    <definedName name="_xlnm.Print_Titles" localSheetId="24">VAS!$15:$17</definedName>
    <definedName name="_xlnm.Print_Titles" localSheetId="5">ZD!$15:$17</definedName>
  </definedNames>
  <calcPr calcId="152511" fullPrecision="0"/>
</workbook>
</file>

<file path=xl/calcChain.xml><?xml version="1.0" encoding="utf-8"?>
<calcChain xmlns="http://schemas.openxmlformats.org/spreadsheetml/2006/main">
  <c r="A79" i="7" l="1"/>
  <c r="A20" i="59"/>
  <c r="A132" i="1" l="1"/>
  <c r="F93" i="34" l="1"/>
  <c r="F72" i="34"/>
  <c r="A3" i="59" l="1"/>
  <c r="A1" i="59"/>
  <c r="A31" i="59"/>
  <c r="A29" i="59"/>
  <c r="A26" i="59"/>
  <c r="H23" i="59"/>
  <c r="A13" i="59"/>
  <c r="C9" i="59"/>
  <c r="C8" i="59"/>
  <c r="C7" i="59"/>
  <c r="C6" i="59"/>
  <c r="A35" i="2"/>
  <c r="A32" i="2"/>
  <c r="A161" i="34" l="1"/>
  <c r="A162" i="34" s="1"/>
  <c r="A163" i="34" s="1"/>
  <c r="A165" i="34" s="1"/>
  <c r="A150" i="34"/>
  <c r="A151" i="34" s="1"/>
  <c r="A152" i="34" s="1"/>
  <c r="A153" i="34" s="1"/>
  <c r="A154" i="34" s="1"/>
  <c r="A155" i="34" s="1"/>
  <c r="A156" i="34" s="1"/>
  <c r="A157" i="34" s="1"/>
  <c r="A141" i="34"/>
  <c r="A142" i="34" s="1"/>
  <c r="A143" i="34" s="1"/>
  <c r="A144" i="34" s="1"/>
  <c r="A145" i="34" s="1"/>
  <c r="A146" i="34" s="1"/>
  <c r="A80" i="7" l="1"/>
  <c r="A1637" i="9"/>
  <c r="A1638" i="9" s="1"/>
  <c r="A1639" i="9" s="1"/>
  <c r="A1640" i="9" s="1"/>
  <c r="A1641" i="9" s="1"/>
  <c r="A1642" i="9" s="1"/>
  <c r="A1643" i="9" s="1"/>
  <c r="A1644" i="9" s="1"/>
  <c r="A1645" i="9" s="1"/>
  <c r="A1646" i="9" s="1"/>
  <c r="A1647" i="9" s="1"/>
  <c r="A1648" i="9" s="1"/>
  <c r="A1649" i="9" s="1"/>
  <c r="A1650" i="9" s="1"/>
  <c r="A1651" i="9" s="1"/>
  <c r="A1652" i="9" s="1"/>
  <c r="A1653" i="9" s="1"/>
  <c r="A1654" i="9" s="1"/>
  <c r="A1617" i="9"/>
  <c r="A1618" i="9" s="1"/>
  <c r="A1619" i="9" s="1"/>
  <c r="A1620" i="9" s="1"/>
  <c r="A1621" i="9" s="1"/>
  <c r="A1622" i="9" s="1"/>
  <c r="A1623" i="9" s="1"/>
  <c r="A1624" i="9" s="1"/>
  <c r="A1625" i="9" s="1"/>
  <c r="A1626" i="9" s="1"/>
  <c r="A1627" i="9" s="1"/>
  <c r="A1628" i="9" s="1"/>
  <c r="A1629" i="9" s="1"/>
  <c r="A1630" i="9" s="1"/>
  <c r="A1631" i="9" s="1"/>
  <c r="A1632" i="9" s="1"/>
  <c r="A1633" i="9" s="1"/>
  <c r="A1634" i="9" s="1"/>
  <c r="A1542" i="9"/>
  <c r="A1543" i="9" s="1"/>
  <c r="A1544" i="9" s="1"/>
  <c r="A1545" i="9" s="1"/>
  <c r="A1546" i="9" s="1"/>
  <c r="A1547" i="9" s="1"/>
  <c r="A1548" i="9" s="1"/>
  <c r="A1549" i="9" s="1"/>
  <c r="A1550" i="9" s="1"/>
  <c r="A1551" i="9" s="1"/>
  <c r="A1552" i="9" s="1"/>
  <c r="A1553" i="9" s="1"/>
  <c r="A1554" i="9" s="1"/>
  <c r="A1555" i="9" s="1"/>
  <c r="A1556" i="9" s="1"/>
  <c r="A1557" i="9" s="1"/>
  <c r="A1558" i="9" s="1"/>
  <c r="A1559" i="9" s="1"/>
  <c r="A1488" i="9"/>
  <c r="A1489" i="9" s="1"/>
  <c r="A1490" i="9" s="1"/>
  <c r="A1491" i="9" s="1"/>
  <c r="A1492" i="9" s="1"/>
  <c r="A1493" i="9" s="1"/>
  <c r="A1494" i="9" s="1"/>
  <c r="A1495" i="9" s="1"/>
  <c r="A1496" i="9" s="1"/>
  <c r="A1497" i="9" s="1"/>
  <c r="A1498" i="9" s="1"/>
  <c r="A1499" i="9" s="1"/>
  <c r="A1500" i="9" s="1"/>
  <c r="A1501" i="9" s="1"/>
  <c r="A1502" i="9" s="1"/>
  <c r="A1503" i="9" s="1"/>
  <c r="A1504" i="9" s="1"/>
  <c r="A1505" i="9" s="1"/>
  <c r="A1322" i="9"/>
  <c r="A1323" i="9" s="1"/>
  <c r="A1324" i="9" s="1"/>
  <c r="A1325" i="9" s="1"/>
  <c r="A1326" i="9" s="1"/>
  <c r="A1327" i="9" s="1"/>
  <c r="A1328" i="9" s="1"/>
  <c r="A1329" i="9" s="1"/>
  <c r="A1330" i="9" s="1"/>
  <c r="A1331" i="9" s="1"/>
  <c r="A1332" i="9" s="1"/>
  <c r="A1333" i="9" s="1"/>
  <c r="A1334" i="9" s="1"/>
  <c r="A1335" i="9" s="1"/>
  <c r="A1336" i="9" s="1"/>
  <c r="A1337" i="9" s="1"/>
  <c r="A1338" i="9" s="1"/>
  <c r="A1339" i="9" s="1"/>
  <c r="A1439" i="9"/>
  <c r="A1440" i="9" s="1"/>
  <c r="A1441" i="9" s="1"/>
  <c r="A1442" i="9" s="1"/>
  <c r="A1443" i="9" s="1"/>
  <c r="A1444" i="9" s="1"/>
  <c r="A1445" i="9" s="1"/>
  <c r="A1446" i="9" s="1"/>
  <c r="A1447" i="9" s="1"/>
  <c r="A1448" i="9" s="1"/>
  <c r="A1449" i="9" s="1"/>
  <c r="A1450" i="9" s="1"/>
  <c r="A1451" i="9" s="1"/>
  <c r="A1452" i="9" s="1"/>
  <c r="A1453" i="9" s="1"/>
  <c r="A1454" i="9" s="1"/>
  <c r="A1455" i="9" s="1"/>
  <c r="A1456" i="9" s="1"/>
  <c r="A1268" i="9"/>
  <c r="A1269" i="9" s="1"/>
  <c r="A1270" i="9" s="1"/>
  <c r="A1271" i="9" s="1"/>
  <c r="A1272" i="9" s="1"/>
  <c r="A1273" i="9" s="1"/>
  <c r="A1274" i="9" s="1"/>
  <c r="A1275" i="9" s="1"/>
  <c r="A1276" i="9" s="1"/>
  <c r="A1277" i="9" s="1"/>
  <c r="A1278" i="9" s="1"/>
  <c r="A1279" i="9" s="1"/>
  <c r="A1280" i="9" s="1"/>
  <c r="A1281" i="9" s="1"/>
  <c r="A1282" i="9" s="1"/>
  <c r="A1283" i="9" s="1"/>
  <c r="A1284" i="9" s="1"/>
  <c r="A1285" i="9" s="1"/>
  <c r="A1211" i="9"/>
  <c r="A1212" i="9" s="1"/>
  <c r="A1213" i="9" s="1"/>
  <c r="A1214" i="9" s="1"/>
  <c r="A1215" i="9" s="1"/>
  <c r="A1216" i="9" s="1"/>
  <c r="A1217" i="9" s="1"/>
  <c r="A1218" i="9" s="1"/>
  <c r="A1219" i="9" s="1"/>
  <c r="A1220" i="9" s="1"/>
  <c r="A1221" i="9" s="1"/>
  <c r="A1222" i="9" s="1"/>
  <c r="A1223" i="9" s="1"/>
  <c r="A1224" i="9" s="1"/>
  <c r="A1225" i="9" s="1"/>
  <c r="A1226" i="9" s="1"/>
  <c r="A1227" i="9" s="1"/>
  <c r="A1228" i="9" s="1"/>
  <c r="F60" i="25" l="1"/>
  <c r="F59" i="25"/>
  <c r="F58" i="25"/>
  <c r="A24" i="25" l="1"/>
  <c r="A21" i="25"/>
  <c r="F55" i="26"/>
  <c r="F59" i="26"/>
  <c r="A13" i="16" l="1"/>
  <c r="A13" i="15"/>
  <c r="A13" i="51"/>
  <c r="A13" i="19"/>
  <c r="A13" i="55"/>
  <c r="A13" i="52"/>
  <c r="A13" i="20"/>
  <c r="A13" i="53"/>
  <c r="A13" i="14"/>
  <c r="A13" i="11"/>
  <c r="A13" i="10"/>
  <c r="A13" i="9"/>
  <c r="A13" i="7"/>
  <c r="A13" i="1"/>
  <c r="A13" i="54"/>
  <c r="A13" i="36"/>
  <c r="A13" i="34"/>
  <c r="A13" i="50"/>
  <c r="A13" i="49"/>
  <c r="A13" i="33"/>
  <c r="A13" i="32"/>
  <c r="A13" i="31"/>
  <c r="A71" i="25" l="1"/>
  <c r="A69" i="25"/>
  <c r="A1851" i="9" l="1"/>
  <c r="A1849" i="9"/>
  <c r="A176" i="34"/>
  <c r="A174" i="34"/>
  <c r="A117" i="50"/>
  <c r="A115" i="50"/>
  <c r="A93" i="49"/>
  <c r="A91" i="49"/>
  <c r="A83" i="33"/>
  <c r="A81" i="33"/>
  <c r="A73" i="32"/>
  <c r="A71" i="32"/>
  <c r="A87" i="31"/>
  <c r="A85" i="31"/>
  <c r="A90" i="29"/>
  <c r="A88" i="29"/>
  <c r="A161" i="26"/>
  <c r="A159" i="26"/>
  <c r="A35" i="24"/>
  <c r="A33" i="24"/>
  <c r="A3" i="49" l="1"/>
  <c r="A1" i="49"/>
  <c r="F35" i="29" l="1"/>
  <c r="A46" i="39" l="1"/>
  <c r="A44" i="39"/>
  <c r="A41" i="39"/>
  <c r="A132" i="16"/>
  <c r="A130" i="16"/>
  <c r="A127" i="16"/>
  <c r="A35" i="15"/>
  <c r="A33" i="15"/>
  <c r="A30" i="15"/>
  <c r="A47" i="51"/>
  <c r="A45" i="51"/>
  <c r="A42" i="51"/>
  <c r="A59" i="19"/>
  <c r="A57" i="19"/>
  <c r="A54" i="19"/>
  <c r="A32" i="41"/>
  <c r="A30" i="41"/>
  <c r="A27" i="41"/>
  <c r="A138" i="48"/>
  <c r="A136" i="48"/>
  <c r="A133" i="48"/>
  <c r="A32" i="55"/>
  <c r="A30" i="55"/>
  <c r="A27" i="55"/>
  <c r="A185" i="1"/>
  <c r="A183" i="1"/>
  <c r="A180" i="1"/>
  <c r="A63" i="54"/>
  <c r="A61" i="54"/>
  <c r="A58" i="54"/>
  <c r="A61" i="36"/>
  <c r="A59" i="36"/>
  <c r="A56" i="36"/>
  <c r="A171" i="34"/>
  <c r="A112" i="50"/>
  <c r="A88" i="49"/>
  <c r="A78" i="33"/>
  <c r="A68" i="32"/>
  <c r="A82" i="31"/>
  <c r="A85" i="29"/>
  <c r="A156" i="26"/>
  <c r="A66" i="25"/>
  <c r="A30" i="24"/>
  <c r="F35" i="39" l="1"/>
  <c r="F34" i="39"/>
  <c r="H19" i="15" l="1"/>
  <c r="H174" i="1"/>
  <c r="H51" i="36"/>
  <c r="H37" i="50"/>
  <c r="B15" i="58"/>
  <c r="B14" i="58"/>
  <c r="B19" i="57"/>
  <c r="B17" i="58" s="1"/>
  <c r="B18" i="57"/>
  <c r="B16" i="58" s="1"/>
  <c r="B26" i="57"/>
  <c r="B23" i="58" s="1"/>
  <c r="A49" i="58"/>
  <c r="A47" i="58"/>
  <c r="B44" i="58"/>
  <c r="B41" i="58"/>
  <c r="B41" i="57"/>
  <c r="B38" i="57"/>
  <c r="A23" i="58"/>
  <c r="A24" i="58" s="1"/>
  <c r="A30" i="57"/>
  <c r="A31" i="57" s="1"/>
  <c r="A26" i="57"/>
  <c r="A27" i="57" l="1"/>
  <c r="A28" i="57" s="1"/>
  <c r="A25" i="58"/>
  <c r="A174" i="21"/>
  <c r="A172" i="21"/>
  <c r="A169" i="21"/>
  <c r="A59" i="52"/>
  <c r="A57" i="52"/>
  <c r="A54" i="52"/>
  <c r="A67" i="20"/>
  <c r="A65" i="20"/>
  <c r="A62" i="20"/>
  <c r="A70" i="53"/>
  <c r="A68" i="53"/>
  <c r="A65" i="53"/>
  <c r="A111" i="14"/>
  <c r="A109" i="14"/>
  <c r="A106" i="14"/>
  <c r="A146" i="11"/>
  <c r="A144" i="11"/>
  <c r="A141" i="11"/>
  <c r="A272" i="10"/>
  <c r="A270" i="10"/>
  <c r="A267" i="10"/>
  <c r="A1846" i="9"/>
  <c r="A91" i="7"/>
  <c r="A89" i="7"/>
  <c r="A86" i="7"/>
  <c r="B14" i="13" l="1"/>
  <c r="B16" i="3"/>
  <c r="A21" i="29" l="1"/>
  <c r="A22" i="29" s="1"/>
  <c r="A23" i="29" s="1"/>
  <c r="A24" i="29" s="1"/>
  <c r="A25" i="29" s="1"/>
  <c r="A27" i="29" s="1"/>
  <c r="U56" i="32"/>
  <c r="T56" i="32"/>
  <c r="Q56" i="32"/>
  <c r="R56" i="32" s="1"/>
  <c r="P56" i="32"/>
  <c r="S56" i="32" s="1"/>
  <c r="J37" i="26" l="1"/>
  <c r="K37" i="26" s="1"/>
  <c r="J36" i="26" l="1"/>
  <c r="K36" i="26" s="1"/>
  <c r="A20" i="24" l="1"/>
  <c r="A21" i="24" s="1"/>
  <c r="A22" i="24" s="1"/>
  <c r="A23" i="24" s="1"/>
  <c r="A24" i="24" s="1"/>
  <c r="A22" i="39" l="1"/>
  <c r="A23" i="39" s="1"/>
  <c r="A24" i="39" s="1"/>
  <c r="A25" i="39" s="1"/>
  <c r="A26" i="39" s="1"/>
  <c r="A27" i="39" s="1"/>
  <c r="A29" i="39" s="1"/>
  <c r="A30" i="39" s="1"/>
  <c r="A31" i="39" s="1"/>
  <c r="A32" i="39" s="1"/>
  <c r="A33" i="39" s="1"/>
  <c r="A34" i="39" s="1"/>
  <c r="A35" i="39" s="1"/>
  <c r="A23" i="49"/>
  <c r="A25" i="49" s="1"/>
  <c r="A28" i="29"/>
  <c r="A29" i="29" s="1"/>
  <c r="A30" i="29" s="1"/>
  <c r="A31" i="29" s="1"/>
  <c r="A19" i="25"/>
  <c r="A20" i="25" s="1"/>
  <c r="A25" i="25" s="1"/>
  <c r="A26" i="25" s="1"/>
  <c r="A27" i="25" s="1"/>
  <c r="A28" i="25" s="1"/>
  <c r="A30" i="25" s="1"/>
  <c r="A31" i="25" s="1"/>
  <c r="A32" i="25" s="1"/>
  <c r="A33" i="25" s="1"/>
  <c r="A34" i="25" s="1"/>
  <c r="A35" i="25" s="1"/>
  <c r="A37" i="25" s="1"/>
  <c r="A38" i="25" s="1"/>
  <c r="A39" i="25" s="1"/>
  <c r="A41" i="25" s="1"/>
  <c r="A42" i="25" s="1"/>
  <c r="A43" i="25" s="1"/>
  <c r="A45" i="25" s="1"/>
  <c r="A46" i="25" s="1"/>
  <c r="A47" i="25" s="1"/>
  <c r="A50" i="25" s="1"/>
  <c r="A51" i="25" s="1"/>
  <c r="A52" i="25" s="1"/>
  <c r="A53" i="25" s="1"/>
  <c r="A54" i="25" s="1"/>
  <c r="A55" i="25" s="1"/>
  <c r="A34" i="29" l="1"/>
  <c r="A35" i="29" s="1"/>
  <c r="A38" i="29" s="1"/>
  <c r="A39" i="29" s="1"/>
  <c r="A41" i="29" s="1"/>
  <c r="A42" i="29" s="1"/>
  <c r="A44" i="29" s="1"/>
  <c r="A45" i="29" s="1"/>
  <c r="A47" i="29" s="1"/>
  <c r="A48" i="29" s="1"/>
  <c r="A57" i="25"/>
  <c r="A58" i="25" s="1"/>
  <c r="A59" i="25" s="1"/>
  <c r="A60" i="25" s="1"/>
  <c r="A50" i="29" l="1"/>
  <c r="A51" i="29" s="1"/>
  <c r="A53" i="29" s="1"/>
  <c r="A54" i="29" s="1"/>
  <c r="A55" i="29" s="1"/>
  <c r="A56" i="29" s="1"/>
  <c r="A57" i="29" s="1"/>
  <c r="A58" i="29" s="1"/>
  <c r="A59" i="29" s="1"/>
  <c r="A60" i="29" s="1"/>
  <c r="A61" i="29" s="1"/>
  <c r="A62" i="29" s="1"/>
  <c r="A64" i="29" s="1"/>
  <c r="A65" i="29" s="1"/>
  <c r="A66" i="29" s="1"/>
  <c r="A67" i="29" s="1"/>
  <c r="A68" i="29" s="1"/>
  <c r="A69" i="29" s="1"/>
  <c r="A70" i="29" s="1"/>
  <c r="A71" i="29" s="1"/>
  <c r="A72" i="29" s="1"/>
  <c r="A73" i="29" s="1"/>
  <c r="A75" i="29" s="1"/>
  <c r="A76" i="29" s="1"/>
  <c r="A77" i="29" s="1"/>
  <c r="A78" i="29" s="1"/>
  <c r="A79" i="29" s="1"/>
  <c r="A21" i="15" l="1"/>
  <c r="A22" i="15" s="1"/>
  <c r="A23" i="15" s="1"/>
  <c r="A24" i="15" s="1"/>
  <c r="F61" i="1" l="1"/>
  <c r="A21" i="1"/>
  <c r="A22" i="1" s="1"/>
  <c r="A23" i="1" s="1"/>
  <c r="A24" i="1" s="1"/>
  <c r="A25" i="1" s="1"/>
  <c r="A26" i="1" s="1"/>
  <c r="A27" i="1" s="1"/>
  <c r="A28" i="1" s="1"/>
  <c r="A29" i="1" s="1"/>
  <c r="A30" i="1" s="1"/>
  <c r="A31" i="1" s="1"/>
  <c r="A32" i="1" s="1"/>
  <c r="A33" i="1" s="1"/>
  <c r="A36" i="1" s="1"/>
  <c r="A37" i="1" s="1"/>
  <c r="A38" i="1" s="1"/>
  <c r="A39" i="1" s="1"/>
  <c r="A40" i="1" s="1"/>
  <c r="A41" i="1" s="1"/>
  <c r="A42" i="1" s="1"/>
  <c r="A43" i="1" s="1"/>
  <c r="A44" i="1" s="1"/>
  <c r="A45" i="1" s="1"/>
  <c r="A46" i="1" s="1"/>
  <c r="A47" i="1" s="1"/>
  <c r="A48" i="1" s="1"/>
  <c r="A49" i="1" s="1"/>
  <c r="A50" i="1" s="1"/>
  <c r="A51" i="1" s="1"/>
  <c r="A52" i="1" l="1"/>
  <c r="A53" i="1" s="1"/>
  <c r="A54" i="1" s="1"/>
  <c r="A55" i="1" s="1"/>
  <c r="A56" i="1" s="1"/>
  <c r="A57" i="1" s="1"/>
  <c r="A58" i="1" s="1"/>
  <c r="A59" i="1" s="1"/>
  <c r="A60" i="1" s="1"/>
  <c r="A61" i="1" s="1"/>
  <c r="A62"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1" i="1" s="1"/>
  <c r="A122" i="1" s="1"/>
  <c r="A123" i="1" s="1"/>
  <c r="A124" i="1" s="1"/>
  <c r="A125" i="1" s="1"/>
  <c r="A126" i="1" s="1"/>
  <c r="A127" i="1" s="1"/>
  <c r="A128" i="1" s="1"/>
  <c r="A129" i="1" s="1"/>
  <c r="A130" i="1" s="1"/>
  <c r="J45" i="26"/>
  <c r="K45" i="26" s="1"/>
  <c r="H85" i="49"/>
  <c r="A26" i="49"/>
  <c r="A28" i="49"/>
  <c r="A29" i="49" s="1"/>
  <c r="A31" i="49" s="1"/>
  <c r="A32" i="49" s="1"/>
  <c r="A34" i="49" s="1"/>
  <c r="A35" i="49" l="1"/>
  <c r="A37" i="49" s="1"/>
  <c r="A38" i="49" s="1"/>
  <c r="A40" i="49" s="1"/>
  <c r="A41" i="49" s="1"/>
  <c r="A43" i="49" s="1"/>
  <c r="A44" i="49" s="1"/>
  <c r="A133" i="1"/>
  <c r="A134" i="1" s="1"/>
  <c r="A135" i="1" s="1"/>
  <c r="A136" i="1" s="1"/>
  <c r="A137" i="1" s="1"/>
  <c r="A138" i="1" s="1"/>
  <c r="A139" i="1" s="1"/>
  <c r="A140" i="1" s="1"/>
  <c r="A141" i="1" s="1"/>
  <c r="A142" i="1" s="1"/>
  <c r="A143" i="1" s="1"/>
  <c r="A144" i="1" s="1"/>
  <c r="A145" i="1" l="1"/>
  <c r="A146" i="1" s="1"/>
  <c r="A147" i="1" s="1"/>
  <c r="A148" i="1" s="1"/>
  <c r="A149" i="1" s="1"/>
  <c r="A150" i="1" s="1"/>
  <c r="A151" i="1" s="1"/>
  <c r="A152" i="1" s="1"/>
  <c r="A153" i="1" s="1"/>
  <c r="A155" i="1" s="1"/>
  <c r="A156" i="1" s="1"/>
  <c r="A157" i="1" s="1"/>
  <c r="A158" i="1" s="1"/>
  <c r="A159" i="1" s="1"/>
  <c r="A160" i="1" s="1"/>
  <c r="A161" i="1" s="1"/>
  <c r="A162" i="1" s="1"/>
  <c r="A163" i="1" s="1"/>
  <c r="A164" i="1" s="1"/>
  <c r="A165" i="1" s="1"/>
  <c r="A166" i="1" s="1"/>
  <c r="A168" i="1" s="1"/>
  <c r="A169" i="1" s="1"/>
  <c r="A170" i="1" s="1"/>
  <c r="A171" i="1" s="1"/>
  <c r="A172" i="1" s="1"/>
  <c r="A173" i="1" s="1"/>
  <c r="A174" i="1" s="1"/>
  <c r="A45" i="49"/>
  <c r="A48" i="49" s="1"/>
  <c r="A49" i="49" s="1"/>
  <c r="A50" i="49" s="1"/>
  <c r="A52" i="49" s="1"/>
  <c r="A53" i="49" s="1"/>
  <c r="A55" i="49" l="1"/>
  <c r="A56" i="49" s="1"/>
  <c r="A57" i="49" s="1"/>
  <c r="A59" i="49" s="1"/>
  <c r="A60" i="49" s="1"/>
  <c r="A61" i="49" s="1"/>
  <c r="A63" i="49" s="1"/>
  <c r="A64" i="49" s="1"/>
  <c r="A65" i="49" s="1"/>
  <c r="A68" i="49" s="1"/>
  <c r="A69" i="49" s="1"/>
  <c r="A70" i="49" s="1"/>
  <c r="A72" i="49" s="1"/>
  <c r="A73" i="49" s="1"/>
  <c r="A74" i="49" s="1"/>
  <c r="A76" i="49" s="1"/>
  <c r="A77" i="49" s="1"/>
  <c r="A78" i="49" s="1"/>
  <c r="A80" i="49" s="1"/>
  <c r="A81" i="49" s="1"/>
  <c r="A82" i="49" s="1"/>
  <c r="A20" i="53" l="1"/>
  <c r="A21" i="53" s="1"/>
  <c r="A22" i="53" s="1"/>
  <c r="A23" i="53" s="1"/>
  <c r="A24" i="53" s="1"/>
  <c r="A25" i="53" s="1"/>
  <c r="A26" i="53" s="1"/>
  <c r="A27" i="53" s="1"/>
  <c r="A28" i="53" s="1"/>
  <c r="A29" i="53" s="1"/>
  <c r="A30" i="53" s="1"/>
  <c r="A31" i="53" s="1"/>
  <c r="A32" i="53" s="1"/>
  <c r="A33" i="53" s="1"/>
  <c r="A34" i="53" s="1"/>
  <c r="A35" i="53" s="1"/>
  <c r="A36" i="53" s="1"/>
  <c r="A37" i="53" s="1"/>
  <c r="A38" i="53" s="1"/>
  <c r="A39" i="53" s="1"/>
  <c r="A40" i="53" s="1"/>
  <c r="A41" i="53" s="1"/>
  <c r="A42" i="53" s="1"/>
  <c r="A43" i="53" s="1"/>
  <c r="A44" i="53" s="1"/>
  <c r="A45" i="53" s="1"/>
  <c r="A46" i="53" s="1"/>
  <c r="A47" i="53" s="1"/>
  <c r="A48" i="53" s="1"/>
  <c r="A49" i="53" s="1"/>
  <c r="A50" i="53" s="1"/>
  <c r="A51" i="53" s="1"/>
  <c r="A52" i="53" s="1"/>
  <c r="A53" i="53" s="1"/>
  <c r="A54" i="53" s="1"/>
  <c r="A55" i="53" s="1"/>
  <c r="A56" i="53" s="1"/>
  <c r="A57" i="53" s="1"/>
  <c r="A58" i="53" s="1"/>
  <c r="A59" i="53" s="1"/>
  <c r="A18" i="21" l="1"/>
  <c r="A19" i="21" s="1"/>
  <c r="A20" i="21" s="1"/>
  <c r="A21" i="21" s="1"/>
  <c r="A22" i="21" s="1"/>
  <c r="A23" i="21" s="1"/>
  <c r="A24" i="21" s="1"/>
  <c r="A25" i="21" s="1"/>
  <c r="A26" i="21" s="1"/>
  <c r="A27" i="21" s="1"/>
  <c r="A28" i="21" s="1"/>
  <c r="A29" i="21" s="1"/>
  <c r="A30" i="21" s="1"/>
  <c r="A31" i="21" s="1"/>
  <c r="A32" i="21" s="1"/>
  <c r="A33" i="21" s="1"/>
  <c r="A34" i="21" s="1"/>
  <c r="A35" i="21" s="1"/>
  <c r="A36" i="21" s="1"/>
  <c r="A37" i="21" s="1"/>
  <c r="A38" i="21" s="1"/>
  <c r="A39" i="21" s="1"/>
  <c r="A40" i="21" s="1"/>
  <c r="A41" i="21" s="1"/>
  <c r="A42" i="21" s="1"/>
  <c r="A43" i="21" s="1"/>
  <c r="A44" i="21" s="1"/>
  <c r="A46" i="21" s="1"/>
  <c r="A47" i="21" s="1"/>
  <c r="A48" i="21" s="1"/>
  <c r="A49" i="21" s="1"/>
  <c r="A50" i="21" s="1"/>
  <c r="A52" i="21" s="1"/>
  <c r="A53" i="21" s="1"/>
  <c r="A54" i="21" s="1"/>
  <c r="A55" i="21" s="1"/>
  <c r="A56" i="21" s="1"/>
  <c r="A57" i="21" s="1"/>
  <c r="A58" i="21" s="1"/>
  <c r="A59" i="21" s="1"/>
  <c r="A60" i="21" s="1"/>
  <c r="A61" i="21" s="1"/>
  <c r="A62" i="21" s="1"/>
  <c r="A63" i="21" s="1"/>
  <c r="A64" i="21" s="1"/>
  <c r="A65" i="21" s="1"/>
  <c r="A66" i="21" s="1"/>
  <c r="A67" i="21" s="1"/>
  <c r="A68" i="21" s="1"/>
  <c r="A69" i="21" s="1"/>
  <c r="A70" i="21" s="1"/>
  <c r="A71" i="21" s="1"/>
  <c r="A72" i="21" s="1"/>
  <c r="A73" i="21" s="1"/>
  <c r="A74" i="21" s="1"/>
  <c r="A75" i="21" s="1"/>
  <c r="A76" i="21" s="1"/>
  <c r="A77" i="21" s="1"/>
  <c r="A78" i="21" s="1"/>
  <c r="A79" i="21" s="1"/>
  <c r="A80" i="21" s="1"/>
  <c r="A81" i="21" s="1"/>
  <c r="A82" i="21" s="1"/>
  <c r="A83" i="21" s="1"/>
  <c r="A84" i="21" s="1"/>
  <c r="A85" i="21" s="1"/>
  <c r="A86" i="21" s="1"/>
  <c r="A87" i="21" s="1"/>
  <c r="A88" i="21" s="1"/>
  <c r="A89" i="21" s="1"/>
  <c r="A90" i="21" s="1"/>
  <c r="A92" i="21" s="1"/>
  <c r="A93" i="21" s="1"/>
  <c r="A94" i="21" s="1"/>
  <c r="A95" i="21" s="1"/>
  <c r="A96" i="21" s="1"/>
  <c r="A97" i="21" s="1"/>
  <c r="A98" i="21" s="1"/>
  <c r="A99" i="21" s="1"/>
  <c r="A100" i="21" s="1"/>
  <c r="A101" i="21" s="1"/>
  <c r="A102" i="21" s="1"/>
  <c r="A103" i="21" s="1"/>
  <c r="A104" i="21" s="1"/>
  <c r="A105" i="21" s="1"/>
  <c r="A106" i="21" s="1"/>
  <c r="A107" i="21" s="1"/>
  <c r="A108" i="21" s="1"/>
  <c r="A109" i="21" s="1"/>
  <c r="A110" i="21" s="1"/>
  <c r="A111" i="21" s="1"/>
  <c r="A112" i="21" s="1"/>
  <c r="A113" i="21" s="1"/>
  <c r="A114" i="21" s="1"/>
  <c r="A115" i="21" s="1"/>
  <c r="A116" i="21" s="1"/>
  <c r="A117" i="21" s="1"/>
  <c r="A119" i="21" s="1"/>
  <c r="A120" i="21" s="1"/>
  <c r="A121" i="21" s="1"/>
  <c r="A122" i="21" s="1"/>
  <c r="A123" i="21" s="1"/>
  <c r="A124" i="21" s="1"/>
  <c r="A125" i="21" s="1"/>
  <c r="A126" i="21" s="1"/>
  <c r="A127" i="21" s="1"/>
  <c r="A128" i="21" s="1"/>
  <c r="A129" i="21" s="1"/>
  <c r="A130" i="21" s="1"/>
  <c r="A131" i="21" s="1"/>
  <c r="A133" i="21" s="1"/>
  <c r="A134" i="21" s="1"/>
  <c r="A135" i="21" s="1"/>
  <c r="A136" i="21" s="1"/>
  <c r="A137" i="21" s="1"/>
  <c r="A138" i="21" s="1"/>
  <c r="A139" i="21" s="1"/>
  <c r="A140" i="21" s="1"/>
  <c r="A141" i="21" s="1"/>
  <c r="A143" i="21" s="1"/>
  <c r="A144" i="21" s="1"/>
  <c r="A145" i="21" s="1"/>
  <c r="A146" i="21" s="1"/>
  <c r="A147" i="21" s="1"/>
  <c r="A148" i="21" s="1"/>
  <c r="A149" i="21" s="1"/>
  <c r="A152" i="21" s="1"/>
  <c r="A153" i="21" s="1"/>
  <c r="A154" i="21" s="1"/>
  <c r="A155" i="21" s="1"/>
  <c r="A156" i="21" s="1"/>
  <c r="A157" i="21" s="1"/>
  <c r="A158" i="21" s="1"/>
  <c r="A159" i="21" s="1"/>
  <c r="A160" i="21" s="1"/>
  <c r="A161" i="21" s="1"/>
  <c r="A162" i="21" s="1"/>
  <c r="A163" i="21" s="1"/>
  <c r="A23" i="50" l="1"/>
  <c r="A21" i="9" l="1"/>
  <c r="A22" i="9" s="1"/>
  <c r="A23" i="9" s="1"/>
  <c r="A24" i="9" s="1"/>
  <c r="A25" i="9" s="1"/>
  <c r="A26" i="9" s="1"/>
  <c r="A27" i="9" s="1"/>
  <c r="A28" i="9" s="1"/>
  <c r="A29" i="9" s="1"/>
  <c r="A30" i="9" s="1"/>
  <c r="A31" i="9" s="1"/>
  <c r="A32" i="9" s="1"/>
  <c r="A33" i="9" s="1"/>
  <c r="A34" i="9" s="1"/>
  <c r="A35" i="9" s="1"/>
  <c r="A36" i="9" s="1"/>
  <c r="A37" i="9" s="1"/>
  <c r="A38" i="9" s="1"/>
  <c r="A39" i="9" s="1"/>
  <c r="A40" i="9" s="1"/>
  <c r="A43" i="9" s="1"/>
  <c r="A44" i="9" s="1"/>
  <c r="A45" i="9" s="1"/>
  <c r="A46" i="9" s="1"/>
  <c r="A47" i="9" s="1"/>
  <c r="A48" i="9" s="1"/>
  <c r="A49" i="9" s="1"/>
  <c r="A50" i="9" s="1"/>
  <c r="A51" i="9" s="1"/>
  <c r="A52" i="9" s="1"/>
  <c r="A53" i="9" s="1"/>
  <c r="A54" i="9" s="1"/>
  <c r="A55" i="9" s="1"/>
  <c r="A56" i="9" s="1"/>
  <c r="A57" i="9" s="1"/>
  <c r="A58" i="9" s="1"/>
  <c r="A59" i="9" s="1"/>
  <c r="A60" i="9" s="1"/>
  <c r="A61" i="9" s="1"/>
  <c r="A62" i="9" s="1"/>
  <c r="A63" i="9" s="1"/>
  <c r="A64" i="9" s="1"/>
  <c r="A65" i="9" s="1"/>
  <c r="A66" i="9" s="1"/>
  <c r="A67" i="9" s="1"/>
  <c r="A70" i="9" s="1"/>
  <c r="A71" i="9" s="1"/>
  <c r="A72" i="9" s="1"/>
  <c r="A73" i="9" s="1"/>
  <c r="A74" i="9" s="1"/>
  <c r="A75" i="9" s="1"/>
  <c r="A76" i="9" s="1"/>
  <c r="A77" i="9" s="1"/>
  <c r="A78" i="9" s="1"/>
  <c r="A79" i="9" s="1"/>
  <c r="A80" i="9" s="1"/>
  <c r="A81" i="9" s="1"/>
  <c r="A82" i="9" s="1"/>
  <c r="A83" i="9" s="1"/>
  <c r="A84" i="9" s="1"/>
  <c r="A85" i="9" s="1"/>
  <c r="A86" i="9" s="1"/>
  <c r="A87" i="9" s="1"/>
  <c r="A88" i="9" s="1"/>
  <c r="A89" i="9" s="1"/>
  <c r="A90" i="9" s="1"/>
  <c r="A93" i="9" s="1"/>
  <c r="A94" i="9" s="1"/>
  <c r="A95" i="9" s="1"/>
  <c r="A96" i="9" s="1"/>
  <c r="A97" i="9" s="1"/>
  <c r="A98" i="9" s="1"/>
  <c r="A99" i="9" s="1"/>
  <c r="A100" i="9" s="1"/>
  <c r="A101" i="9" s="1"/>
  <c r="A102" i="9" s="1"/>
  <c r="A103" i="9" s="1"/>
  <c r="A104" i="9" s="1"/>
  <c r="A105" i="9" s="1"/>
  <c r="A106" i="9" s="1"/>
  <c r="A107" i="9" s="1"/>
  <c r="A108" i="9" s="1"/>
  <c r="A109" i="9" s="1"/>
  <c r="A110" i="9" s="1"/>
  <c r="A111" i="9" s="1"/>
  <c r="A112" i="9" s="1"/>
  <c r="A113" i="9" s="1"/>
  <c r="A114" i="9" s="1"/>
  <c r="A115" i="9" s="1"/>
  <c r="A116" i="9" s="1"/>
  <c r="A117" i="9" s="1"/>
  <c r="A120" i="9" s="1"/>
  <c r="A121" i="9" s="1"/>
  <c r="A122" i="9" s="1"/>
  <c r="A123" i="9" s="1"/>
  <c r="A124" i="9" s="1"/>
  <c r="A125" i="9" s="1"/>
  <c r="A126" i="9" s="1"/>
  <c r="A127" i="9" s="1"/>
  <c r="A128" i="9" s="1"/>
  <c r="A129" i="9" s="1"/>
  <c r="A130" i="9" s="1"/>
  <c r="A131" i="9" s="1"/>
  <c r="A132" i="9" s="1"/>
  <c r="A133" i="9" s="1"/>
  <c r="A134" i="9" s="1"/>
  <c r="A135" i="9" s="1"/>
  <c r="A136" i="9" s="1"/>
  <c r="A137" i="9" s="1"/>
  <c r="A138" i="9" s="1"/>
  <c r="A139" i="9" s="1"/>
  <c r="A140" i="9" s="1"/>
  <c r="A143" i="9" s="1"/>
  <c r="A144" i="9" s="1"/>
  <c r="A145" i="9" s="1"/>
  <c r="A146" i="9" s="1"/>
  <c r="A147" i="9" s="1"/>
  <c r="A148" i="9" s="1"/>
  <c r="A149" i="9" s="1"/>
  <c r="A150" i="9" s="1"/>
  <c r="A151" i="9" s="1"/>
  <c r="A152" i="9" s="1"/>
  <c r="A153" i="9" s="1"/>
  <c r="A154" i="9" s="1"/>
  <c r="A155" i="9" s="1"/>
  <c r="A156" i="9" s="1"/>
  <c r="A157" i="9" s="1"/>
  <c r="A158" i="9" s="1"/>
  <c r="A159" i="9" s="1"/>
  <c r="A160" i="9" s="1"/>
  <c r="A161" i="9" s="1"/>
  <c r="A162" i="9" s="1"/>
  <c r="A163" i="9" s="1"/>
  <c r="A164" i="9" s="1"/>
  <c r="A165" i="9" s="1"/>
  <c r="A166" i="9" s="1"/>
  <c r="A167" i="9" s="1"/>
  <c r="A170" i="9" s="1"/>
  <c r="A171" i="9" s="1"/>
  <c r="A172" i="9" s="1"/>
  <c r="A173" i="9" s="1"/>
  <c r="A174" i="9" s="1"/>
  <c r="A175" i="9" s="1"/>
  <c r="A176" i="9" s="1"/>
  <c r="A177" i="9" s="1"/>
  <c r="A178" i="9" s="1"/>
  <c r="A179" i="9" s="1"/>
  <c r="A180" i="9" s="1"/>
  <c r="A181" i="9" s="1"/>
  <c r="A182" i="9" s="1"/>
  <c r="A183" i="9" s="1"/>
  <c r="A184" i="9" s="1"/>
  <c r="A185" i="9" s="1"/>
  <c r="A186" i="9" s="1"/>
  <c r="A187" i="9" s="1"/>
  <c r="A188" i="9" s="1"/>
  <c r="A189" i="9" s="1"/>
  <c r="A190" i="9" s="1"/>
  <c r="A193" i="9" s="1"/>
  <c r="A194" i="9" s="1"/>
  <c r="A195" i="9" s="1"/>
  <c r="A196" i="9" s="1"/>
  <c r="A197" i="9" s="1"/>
  <c r="A198" i="9" s="1"/>
  <c r="A199" i="9" s="1"/>
  <c r="A200" i="9" s="1"/>
  <c r="A201" i="9" s="1"/>
  <c r="A202" i="9" s="1"/>
  <c r="A203" i="9" s="1"/>
  <c r="A204" i="9" s="1"/>
  <c r="A205" i="9" s="1"/>
  <c r="A206" i="9" s="1"/>
  <c r="A207" i="9" s="1"/>
  <c r="A208" i="9" s="1"/>
  <c r="A209" i="9" s="1"/>
  <c r="A210" i="9" s="1"/>
  <c r="A211" i="9" s="1"/>
  <c r="A212" i="9" s="1"/>
  <c r="A213" i="9" s="1"/>
  <c r="A214" i="9" s="1"/>
  <c r="A215" i="9" s="1"/>
  <c r="A216" i="9" s="1"/>
  <c r="A217" i="9" s="1"/>
  <c r="A220" i="9" s="1"/>
  <c r="A221" i="9" s="1"/>
  <c r="A222" i="9" s="1"/>
  <c r="A223" i="9" s="1"/>
  <c r="A224" i="9" s="1"/>
  <c r="A225" i="9" s="1"/>
  <c r="A226" i="9" s="1"/>
  <c r="A227" i="9" s="1"/>
  <c r="A228" i="9" s="1"/>
  <c r="A229" i="9" s="1"/>
  <c r="A230" i="9" s="1"/>
  <c r="A231" i="9" s="1"/>
  <c r="A232" i="9" s="1"/>
  <c r="A233" i="9" s="1"/>
  <c r="A234" i="9" s="1"/>
  <c r="A235" i="9" s="1"/>
  <c r="A236" i="9" s="1"/>
  <c r="A237" i="9" s="1"/>
  <c r="A238" i="9" s="1"/>
  <c r="A239" i="9" s="1"/>
  <c r="A240" i="9" s="1"/>
  <c r="A241" i="9" s="1"/>
  <c r="A242" i="9" s="1"/>
  <c r="A243" i="9" s="1"/>
  <c r="A244" i="9" s="1"/>
  <c r="A247" i="9" s="1"/>
  <c r="A248" i="9" s="1"/>
  <c r="A249" i="9" s="1"/>
  <c r="A250" i="9" s="1"/>
  <c r="A251" i="9" s="1"/>
  <c r="A252" i="9" s="1"/>
  <c r="A253" i="9" s="1"/>
  <c r="A254" i="9" s="1"/>
  <c r="A255" i="9" s="1"/>
  <c r="A256" i="9" s="1"/>
  <c r="A257" i="9" s="1"/>
  <c r="A258" i="9" s="1"/>
  <c r="A259" i="9" s="1"/>
  <c r="A260" i="9" s="1"/>
  <c r="A261" i="9" s="1"/>
  <c r="A262" i="9" s="1"/>
  <c r="A263" i="9" s="1"/>
  <c r="A264" i="9" s="1"/>
  <c r="A265" i="9" s="1"/>
  <c r="A266" i="9" s="1"/>
  <c r="A267" i="9" s="1"/>
  <c r="A270" i="9" s="1"/>
  <c r="A271" i="9" s="1"/>
  <c r="A272" i="9" s="1"/>
  <c r="A273" i="9" s="1"/>
  <c r="A274" i="9" s="1"/>
  <c r="A275" i="9" s="1"/>
  <c r="A276" i="9" s="1"/>
  <c r="A277" i="9" s="1"/>
  <c r="A278" i="9" s="1"/>
  <c r="A279" i="9" s="1"/>
  <c r="A280" i="9" s="1"/>
  <c r="A281" i="9" s="1"/>
  <c r="A282" i="9" s="1"/>
  <c r="A283" i="9" s="1"/>
  <c r="A284" i="9" s="1"/>
  <c r="A285" i="9" s="1"/>
  <c r="A286" i="9" s="1"/>
  <c r="A287" i="9" s="1"/>
  <c r="A288" i="9" s="1"/>
  <c r="A289" i="9" s="1"/>
  <c r="A290" i="9" s="1"/>
  <c r="A291" i="9" s="1"/>
  <c r="A292" i="9" s="1"/>
  <c r="A293" i="9" s="1"/>
  <c r="A294" i="9" s="1"/>
  <c r="A297" i="9" s="1"/>
  <c r="A298" i="9" s="1"/>
  <c r="A299" i="9" s="1"/>
  <c r="A300" i="9" s="1"/>
  <c r="A301" i="9" s="1"/>
  <c r="A302" i="9" s="1"/>
  <c r="A303" i="9" s="1"/>
  <c r="A304" i="9" s="1"/>
  <c r="A305" i="9" s="1"/>
  <c r="A306" i="9" s="1"/>
  <c r="A307" i="9" s="1"/>
  <c r="A308" i="9" s="1"/>
  <c r="A309" i="9" s="1"/>
  <c r="A310" i="9" s="1"/>
  <c r="A311" i="9" s="1"/>
  <c r="A312" i="9" s="1"/>
  <c r="A313" i="9" s="1"/>
  <c r="A314" i="9" s="1"/>
  <c r="A315" i="9" s="1"/>
  <c r="A316" i="9" s="1"/>
  <c r="A317" i="9" s="1"/>
  <c r="A320" i="9" s="1"/>
  <c r="A321" i="9" s="1"/>
  <c r="A322" i="9" s="1"/>
  <c r="A323" i="9" s="1"/>
  <c r="A324" i="9" s="1"/>
  <c r="A325" i="9" s="1"/>
  <c r="A326" i="9" s="1"/>
  <c r="A327" i="9" s="1"/>
  <c r="A328" i="9" s="1"/>
  <c r="A329" i="9" s="1"/>
  <c r="A330" i="9" s="1"/>
  <c r="A331" i="9" s="1"/>
  <c r="A332" i="9" s="1"/>
  <c r="A333" i="9" s="1"/>
  <c r="A334" i="9" s="1"/>
  <c r="A335" i="9" s="1"/>
  <c r="A336" i="9" s="1"/>
  <c r="A337" i="9" s="1"/>
  <c r="A338" i="9" s="1"/>
  <c r="A339" i="9" s="1"/>
  <c r="A340" i="9" s="1"/>
  <c r="A341" i="9" s="1"/>
  <c r="A342" i="9" s="1"/>
  <c r="A343" i="9" s="1"/>
  <c r="A344" i="9" s="1"/>
  <c r="A347" i="9" s="1"/>
  <c r="A348" i="9" s="1"/>
  <c r="A349" i="9" s="1"/>
  <c r="A350" i="9" s="1"/>
  <c r="A351" i="9" s="1"/>
  <c r="A352" i="9" s="1"/>
  <c r="A353" i="9" s="1"/>
  <c r="A354" i="9" s="1"/>
  <c r="A355" i="9" s="1"/>
  <c r="A356" i="9" s="1"/>
  <c r="A357" i="9" s="1"/>
  <c r="A358" i="9" s="1"/>
  <c r="A359" i="9" s="1"/>
  <c r="A360" i="9" s="1"/>
  <c r="A361" i="9" s="1"/>
  <c r="A362" i="9" s="1"/>
  <c r="A363" i="9" s="1"/>
  <c r="A364" i="9" s="1"/>
  <c r="A365" i="9" s="1"/>
  <c r="A366" i="9" s="1"/>
  <c r="A367" i="9" s="1"/>
  <c r="A370" i="9" l="1"/>
  <c r="A371" i="9" s="1"/>
  <c r="A372" i="9" s="1"/>
  <c r="A373" i="9" s="1"/>
  <c r="A374" i="9" s="1"/>
  <c r="A375" i="9" s="1"/>
  <c r="A376" i="9" s="1"/>
  <c r="A377" i="9" s="1"/>
  <c r="A378" i="9" s="1"/>
  <c r="A379" i="9" s="1"/>
  <c r="A380" i="9" s="1"/>
  <c r="A381" i="9" s="1"/>
  <c r="A382" i="9" s="1"/>
  <c r="A383" i="9" s="1"/>
  <c r="A384" i="9" s="1"/>
  <c r="A385" i="9" s="1"/>
  <c r="A386" i="9" s="1"/>
  <c r="A387" i="9" s="1"/>
  <c r="A388" i="9" s="1"/>
  <c r="A389" i="9" s="1"/>
  <c r="A390" i="9" s="1"/>
  <c r="A391" i="9" s="1"/>
  <c r="A392" i="9" s="1"/>
  <c r="A393" i="9" s="1"/>
  <c r="A394" i="9" s="1"/>
  <c r="A397" i="9" l="1"/>
  <c r="A398" i="9" s="1"/>
  <c r="A399" i="9" s="1"/>
  <c r="A400" i="9" s="1"/>
  <c r="A401" i="9" s="1"/>
  <c r="A402" i="9" s="1"/>
  <c r="A403" i="9" s="1"/>
  <c r="A404" i="9" s="1"/>
  <c r="A405" i="9" s="1"/>
  <c r="A406" i="9" s="1"/>
  <c r="A407" i="9" s="1"/>
  <c r="A408" i="9" s="1"/>
  <c r="A409" i="9" s="1"/>
  <c r="A410" i="9" s="1"/>
  <c r="A411" i="9" s="1"/>
  <c r="A412" i="9" s="1"/>
  <c r="A413" i="9" s="1"/>
  <c r="A414" i="9" s="1"/>
  <c r="A415" i="9" s="1"/>
  <c r="A416" i="9" s="1"/>
  <c r="A417" i="9" s="1"/>
  <c r="A21" i="10"/>
  <c r="A22" i="10" s="1"/>
  <c r="A23" i="10" s="1"/>
  <c r="A24" i="10" s="1"/>
  <c r="A25" i="10" s="1"/>
  <c r="A26" i="10" s="1"/>
  <c r="A27" i="10" s="1"/>
  <c r="A28" i="10" s="1"/>
  <c r="A29" i="10" s="1"/>
  <c r="A30" i="10" s="1"/>
  <c r="A31" i="10" s="1"/>
  <c r="A32" i="10" s="1"/>
  <c r="A33" i="10" s="1"/>
  <c r="A34" i="10" s="1"/>
  <c r="A35" i="10" s="1"/>
  <c r="A36" i="10" s="1"/>
  <c r="A37" i="10" s="1"/>
  <c r="A38" i="10" s="1"/>
  <c r="A39" i="10" s="1"/>
  <c r="A40" i="10" s="1"/>
  <c r="A41" i="10" s="1"/>
  <c r="A42" i="10" s="1"/>
  <c r="A43" i="10" s="1"/>
  <c r="A44" i="10" s="1"/>
  <c r="A45" i="10" s="1"/>
  <c r="A46" i="10" s="1"/>
  <c r="A47" i="10" s="1"/>
  <c r="A48" i="10" s="1"/>
  <c r="A49" i="10" s="1"/>
  <c r="A50" i="10" s="1"/>
  <c r="A51" i="10" s="1"/>
  <c r="A52" i="10" s="1"/>
  <c r="A53" i="10" s="1"/>
  <c r="A54" i="10" s="1"/>
  <c r="A55" i="10" s="1"/>
  <c r="A56" i="10" s="1"/>
  <c r="A57" i="10" s="1"/>
  <c r="A58" i="10" s="1"/>
  <c r="A59" i="10" s="1"/>
  <c r="A60" i="10" s="1"/>
  <c r="A61" i="10" s="1"/>
  <c r="A62" i="10" s="1"/>
  <c r="A63" i="10" s="1"/>
  <c r="A64" i="10" s="1"/>
  <c r="A65" i="10" s="1"/>
  <c r="A66" i="10" s="1"/>
  <c r="A67" i="10" s="1"/>
  <c r="A69" i="10" s="1"/>
  <c r="A70" i="10" s="1"/>
  <c r="A71" i="10" s="1"/>
  <c r="A72" i="10" s="1"/>
  <c r="A73" i="10" s="1"/>
  <c r="A74" i="10" s="1"/>
  <c r="A75" i="10" s="1"/>
  <c r="A76" i="10" s="1"/>
  <c r="A77" i="10" s="1"/>
  <c r="A79" i="10" s="1"/>
  <c r="A80" i="10" s="1"/>
  <c r="A81" i="10" s="1"/>
  <c r="A82" i="10" s="1"/>
  <c r="A83" i="10" s="1"/>
  <c r="A84" i="10" s="1"/>
  <c r="A85" i="10" s="1"/>
  <c r="A87" i="10" s="1"/>
  <c r="A88" i="10" s="1"/>
  <c r="A89" i="10" s="1"/>
  <c r="A90" i="10" s="1"/>
  <c r="A91" i="10" s="1"/>
  <c r="A92" i="10" s="1"/>
  <c r="A93" i="10" s="1"/>
  <c r="A95" i="10" s="1"/>
  <c r="A96" i="10" s="1"/>
  <c r="A97" i="10" s="1"/>
  <c r="A98" i="10" s="1"/>
  <c r="A99" i="10" s="1"/>
  <c r="A100" i="10" s="1"/>
  <c r="A101" i="10" s="1"/>
  <c r="A103" i="10" s="1"/>
  <c r="A104" i="10" s="1"/>
  <c r="A105" i="10" s="1"/>
  <c r="A106" i="10" s="1"/>
  <c r="A107" i="10" s="1"/>
  <c r="A108" i="10" s="1"/>
  <c r="A109" i="10" s="1"/>
  <c r="A111" i="10" s="1"/>
  <c r="A112" i="10" s="1"/>
  <c r="A113" i="10" s="1"/>
  <c r="A114" i="10" s="1"/>
  <c r="A115" i="10" s="1"/>
  <c r="A116" i="10" s="1"/>
  <c r="A117" i="10" s="1"/>
  <c r="A119" i="10" s="1"/>
  <c r="A120" i="10" s="1"/>
  <c r="A121" i="10" s="1"/>
  <c r="A122" i="10" s="1"/>
  <c r="A123" i="10" s="1"/>
  <c r="A124" i="10" s="1"/>
  <c r="A125" i="10" s="1"/>
  <c r="A128" i="10" s="1"/>
  <c r="A129" i="10" s="1"/>
  <c r="A130" i="10" s="1"/>
  <c r="A131" i="10" s="1"/>
  <c r="A132" i="10" s="1"/>
  <c r="A133" i="10" s="1"/>
  <c r="A134" i="10" s="1"/>
  <c r="A135" i="10" s="1"/>
  <c r="A136" i="10" s="1"/>
  <c r="A137" i="10" s="1"/>
  <c r="A138" i="10" s="1"/>
  <c r="A139" i="10" s="1"/>
  <c r="A140" i="10" s="1"/>
  <c r="A141" i="10" s="1"/>
  <c r="A142" i="10" s="1"/>
  <c r="A143" i="10" s="1"/>
  <c r="A144" i="10" s="1"/>
  <c r="A145" i="10" s="1"/>
  <c r="A146" i="10" s="1"/>
  <c r="A147" i="10" s="1"/>
  <c r="A148" i="10" s="1"/>
  <c r="A149" i="10" s="1"/>
  <c r="A150" i="10" s="1"/>
  <c r="A151" i="10" s="1"/>
  <c r="A152" i="10" s="1"/>
  <c r="A153" i="10" s="1"/>
  <c r="A154" i="10" s="1"/>
  <c r="A155" i="10" s="1"/>
  <c r="A156" i="10" s="1"/>
  <c r="A157" i="10" s="1"/>
  <c r="A158" i="10" s="1"/>
  <c r="A159" i="10" s="1"/>
  <c r="A160" i="10" s="1"/>
  <c r="A162" i="10" s="1"/>
  <c r="A163" i="10" s="1"/>
  <c r="A164" i="10" s="1"/>
  <c r="A165" i="10" s="1"/>
  <c r="A166" i="10" s="1"/>
  <c r="A167" i="10" s="1"/>
  <c r="A168" i="10" s="1"/>
  <c r="A169" i="10" s="1"/>
  <c r="A170" i="10" s="1"/>
  <c r="A172" i="10" s="1"/>
  <c r="A173" i="10" s="1"/>
  <c r="A174" i="10" s="1"/>
  <c r="A175" i="10" s="1"/>
  <c r="A176" i="10" s="1"/>
  <c r="A177" i="10" s="1"/>
  <c r="A178" i="10" s="1"/>
  <c r="A181" i="10" s="1"/>
  <c r="A182" i="10" s="1"/>
  <c r="A183" i="10" s="1"/>
  <c r="A184" i="10" s="1"/>
  <c r="A185" i="10" s="1"/>
  <c r="A186" i="10" s="1"/>
  <c r="A187" i="10" s="1"/>
  <c r="A188" i="10" s="1"/>
  <c r="A189" i="10" s="1"/>
  <c r="A190" i="10" s="1"/>
  <c r="A191" i="10" s="1"/>
  <c r="A192" i="10" s="1"/>
  <c r="A193" i="10" s="1"/>
  <c r="A194" i="10" s="1"/>
  <c r="A195" i="10" s="1"/>
  <c r="A196" i="10" s="1"/>
  <c r="A197" i="10" s="1"/>
  <c r="A198" i="10" s="1"/>
  <c r="A199" i="10" s="1"/>
  <c r="A200" i="10" s="1"/>
  <c r="A201" i="10" s="1"/>
  <c r="A202" i="10" s="1"/>
  <c r="A203" i="10" s="1"/>
  <c r="A204" i="10" s="1"/>
  <c r="A205" i="10" s="1"/>
  <c r="A206" i="10" s="1"/>
  <c r="A207" i="10" s="1"/>
  <c r="A208" i="10" s="1"/>
  <c r="A209" i="10" s="1"/>
  <c r="A210" i="10" s="1"/>
  <c r="A211" i="10" s="1"/>
  <c r="A212" i="10" s="1"/>
  <c r="A213" i="10" s="1"/>
  <c r="A214" i="10" s="1"/>
  <c r="A215" i="10" s="1"/>
  <c r="A216" i="10" s="1"/>
  <c r="A217" i="10" s="1"/>
  <c r="A218" i="10" s="1"/>
  <c r="A220" i="10" s="1"/>
  <c r="A221" i="10" s="1"/>
  <c r="A222" i="10" s="1"/>
  <c r="A223" i="10" s="1"/>
  <c r="A224" i="10" s="1"/>
  <c r="A225" i="10" s="1"/>
  <c r="A226" i="10" s="1"/>
  <c r="A227" i="10" s="1"/>
  <c r="A228" i="10" s="1"/>
  <c r="A230" i="10" s="1"/>
  <c r="A231" i="10" s="1"/>
  <c r="A232" i="10" s="1"/>
  <c r="A233" i="10" s="1"/>
  <c r="A234" i="10" s="1"/>
  <c r="A235" i="10" s="1"/>
  <c r="A236" i="10" s="1"/>
  <c r="A238" i="10" s="1"/>
  <c r="A239" i="10" s="1"/>
  <c r="A240" i="10" s="1"/>
  <c r="A241" i="10" s="1"/>
  <c r="A242" i="10" s="1"/>
  <c r="A243" i="10" s="1"/>
  <c r="A244" i="10" s="1"/>
  <c r="A246" i="10" s="1"/>
  <c r="A247" i="10" s="1"/>
  <c r="A248" i="10" s="1"/>
  <c r="A249" i="10" s="1"/>
  <c r="A250" i="10" s="1"/>
  <c r="A251" i="10" s="1"/>
  <c r="A252" i="10" s="1"/>
  <c r="A255" i="10" s="1"/>
  <c r="A256" i="10" s="1"/>
  <c r="A257" i="10" s="1"/>
  <c r="A258" i="10" s="1"/>
  <c r="A259" i="10" s="1"/>
  <c r="A260" i="10" s="1"/>
  <c r="A261" i="10" s="1"/>
  <c r="A420" i="9" l="1"/>
  <c r="A421" i="9" s="1"/>
  <c r="A422" i="9" s="1"/>
  <c r="A423" i="9" s="1"/>
  <c r="A424" i="9" s="1"/>
  <c r="A425" i="9" s="1"/>
  <c r="A426" i="9" s="1"/>
  <c r="A427" i="9" s="1"/>
  <c r="A428" i="9" s="1"/>
  <c r="A429" i="9" s="1"/>
  <c r="A430" i="9" s="1"/>
  <c r="A431" i="9" s="1"/>
  <c r="A432" i="9" s="1"/>
  <c r="A433" i="9" s="1"/>
  <c r="A434" i="9" s="1"/>
  <c r="A435" i="9" s="1"/>
  <c r="A436" i="9" s="1"/>
  <c r="A437" i="9" s="1"/>
  <c r="A438" i="9" s="1"/>
  <c r="A439" i="9" s="1"/>
  <c r="A440" i="9" s="1"/>
  <c r="A441" i="9" s="1"/>
  <c r="A442" i="9" s="1"/>
  <c r="A443" i="9" s="1"/>
  <c r="A444" i="9" s="1"/>
  <c r="A447" i="9" l="1"/>
  <c r="A448" i="9" s="1"/>
  <c r="A449" i="9" s="1"/>
  <c r="A450" i="9" s="1"/>
  <c r="A451" i="9" s="1"/>
  <c r="A452" i="9" s="1"/>
  <c r="A453" i="9" s="1"/>
  <c r="A454" i="9" s="1"/>
  <c r="A455" i="9" s="1"/>
  <c r="A456" i="9" s="1"/>
  <c r="A457" i="9" s="1"/>
  <c r="A458" i="9" s="1"/>
  <c r="A459" i="9" s="1"/>
  <c r="A460" i="9" s="1"/>
  <c r="A461" i="9" s="1"/>
  <c r="A462" i="9" s="1"/>
  <c r="A463" i="9" s="1"/>
  <c r="A464" i="9" s="1"/>
  <c r="A465" i="9" s="1"/>
  <c r="A466" i="9" s="1"/>
  <c r="A467" i="9" s="1"/>
  <c r="A468" i="9" s="1"/>
  <c r="A469" i="9" s="1"/>
  <c r="A470" i="9" s="1"/>
  <c r="A471" i="9" s="1"/>
  <c r="A472" i="9" s="1"/>
  <c r="A473" i="9" s="1"/>
  <c r="A474" i="9" s="1"/>
  <c r="A477" i="9" l="1"/>
  <c r="A478" i="9" s="1"/>
  <c r="A479" i="9" s="1"/>
  <c r="A480" i="9" s="1"/>
  <c r="A481" i="9" s="1"/>
  <c r="A482" i="9" s="1"/>
  <c r="A483" i="9" s="1"/>
  <c r="A484" i="9" s="1"/>
  <c r="A485" i="9" s="1"/>
  <c r="A486" i="9" s="1"/>
  <c r="A487" i="9" s="1"/>
  <c r="A488" i="9" s="1"/>
  <c r="A489" i="9" s="1"/>
  <c r="A490" i="9" s="1"/>
  <c r="A491" i="9" s="1"/>
  <c r="A492" i="9" s="1"/>
  <c r="A493" i="9" s="1"/>
  <c r="A494" i="9" s="1"/>
  <c r="A495" i="9" s="1"/>
  <c r="A496" i="9" s="1"/>
  <c r="A497" i="9" s="1"/>
  <c r="A498" i="9" s="1"/>
  <c r="A499" i="9" s="1"/>
  <c r="A500" i="9" s="1"/>
  <c r="A501" i="9" s="1"/>
  <c r="A504" i="9" l="1"/>
  <c r="A505" i="9" s="1"/>
  <c r="A506" i="9" s="1"/>
  <c r="A507" i="9" s="1"/>
  <c r="A508" i="9" s="1"/>
  <c r="A509" i="9" s="1"/>
  <c r="A510" i="9" s="1"/>
  <c r="A511" i="9" s="1"/>
  <c r="A512" i="9" s="1"/>
  <c r="A513" i="9" s="1"/>
  <c r="A514" i="9" s="1"/>
  <c r="A515" i="9" s="1"/>
  <c r="A516" i="9" s="1"/>
  <c r="A517" i="9" s="1"/>
  <c r="A518" i="9" s="1"/>
  <c r="A519" i="9" s="1"/>
  <c r="A520" i="9" s="1"/>
  <c r="A521" i="9" s="1"/>
  <c r="A522" i="9" s="1"/>
  <c r="A523" i="9" s="1"/>
  <c r="A524" i="9" s="1"/>
  <c r="A525" i="9" s="1"/>
  <c r="A526" i="9" s="1"/>
  <c r="A527" i="9" s="1"/>
  <c r="A528" i="9" s="1"/>
  <c r="A529" i="9" s="1"/>
  <c r="A530" i="9" s="1"/>
  <c r="A531" i="9" s="1"/>
  <c r="A534" i="9" s="1"/>
  <c r="A535" i="9" s="1"/>
  <c r="A536" i="9" s="1"/>
  <c r="A537" i="9" s="1"/>
  <c r="A538" i="9" s="1"/>
  <c r="A539" i="9" s="1"/>
  <c r="A540" i="9" s="1"/>
  <c r="A541" i="9" s="1"/>
  <c r="A542" i="9" s="1"/>
  <c r="A543" i="9" s="1"/>
  <c r="A544" i="9" s="1"/>
  <c r="A545" i="9" s="1"/>
  <c r="A546" i="9" s="1"/>
  <c r="A547" i="9" s="1"/>
  <c r="A548" i="9" s="1"/>
  <c r="A549" i="9" s="1"/>
  <c r="A550" i="9" s="1"/>
  <c r="A551" i="9" s="1"/>
  <c r="A552" i="9" s="1"/>
  <c r="A553" i="9" s="1"/>
  <c r="A554" i="9" s="1"/>
  <c r="A555" i="9" s="1"/>
  <c r="A556" i="9" s="1"/>
  <c r="A557" i="9" s="1"/>
  <c r="A558" i="9" s="1"/>
  <c r="A561" i="9" s="1"/>
  <c r="A562" i="9" s="1"/>
  <c r="A563" i="9" s="1"/>
  <c r="A564" i="9" s="1"/>
  <c r="A565" i="9" s="1"/>
  <c r="A566" i="9" s="1"/>
  <c r="A567" i="9" s="1"/>
  <c r="A568" i="9" s="1"/>
  <c r="A569" i="9" s="1"/>
  <c r="A570" i="9" s="1"/>
  <c r="A571" i="9" s="1"/>
  <c r="A572" i="9" s="1"/>
  <c r="A573" i="9" s="1"/>
  <c r="A574" i="9" s="1"/>
  <c r="A575" i="9" s="1"/>
  <c r="A576" i="9" s="1"/>
  <c r="A577" i="9" s="1"/>
  <c r="A578" i="9" s="1"/>
  <c r="A579" i="9" s="1"/>
  <c r="A580" i="9" s="1"/>
  <c r="A581" i="9" s="1"/>
  <c r="A582" i="9" s="1"/>
  <c r="A583" i="9" s="1"/>
  <c r="A584" i="9" s="1"/>
  <c r="A585" i="9" s="1"/>
  <c r="A586" i="9" s="1"/>
  <c r="A587" i="9" s="1"/>
  <c r="A588" i="9" s="1"/>
  <c r="A591" i="9" s="1"/>
  <c r="A592" i="9" s="1"/>
  <c r="A593" i="9" s="1"/>
  <c r="A594" i="9" s="1"/>
  <c r="A595" i="9" s="1"/>
  <c r="A596" i="9" s="1"/>
  <c r="A597" i="9" s="1"/>
  <c r="A598" i="9" s="1"/>
  <c r="A599" i="9" s="1"/>
  <c r="A600" i="9" s="1"/>
  <c r="A601" i="9" s="1"/>
  <c r="A602" i="9" s="1"/>
  <c r="A603" i="9" s="1"/>
  <c r="A604" i="9" s="1"/>
  <c r="A605" i="9" s="1"/>
  <c r="A606" i="9" s="1"/>
  <c r="A607" i="9" s="1"/>
  <c r="A608" i="9" s="1"/>
  <c r="A609" i="9" s="1"/>
  <c r="A610" i="9" s="1"/>
  <c r="A611" i="9" s="1"/>
  <c r="A612" i="9" s="1"/>
  <c r="A613" i="9" s="1"/>
  <c r="A614" i="9" s="1"/>
  <c r="A615" i="9" s="1"/>
  <c r="A618" i="9" s="1"/>
  <c r="A619" i="9" s="1"/>
  <c r="A620" i="9" s="1"/>
  <c r="A621" i="9" s="1"/>
  <c r="A622" i="9" s="1"/>
  <c r="A623" i="9" s="1"/>
  <c r="A624" i="9" s="1"/>
  <c r="A625" i="9" s="1"/>
  <c r="A626" i="9" s="1"/>
  <c r="A627" i="9" s="1"/>
  <c r="A628" i="9" s="1"/>
  <c r="A629" i="9" s="1"/>
  <c r="A630" i="9" s="1"/>
  <c r="A631" i="9" s="1"/>
  <c r="A632" i="9" s="1"/>
  <c r="A633" i="9" s="1"/>
  <c r="A634" i="9" s="1"/>
  <c r="A635" i="9" s="1"/>
  <c r="A636" i="9" s="1"/>
  <c r="A637" i="9" s="1"/>
  <c r="A638" i="9" s="1"/>
  <c r="A639" i="9" s="1"/>
  <c r="A640" i="9" s="1"/>
  <c r="A641" i="9" s="1"/>
  <c r="A642" i="9" s="1"/>
  <c r="A643" i="9" s="1"/>
  <c r="A644" i="9" s="1"/>
  <c r="A645" i="9" s="1"/>
  <c r="A648" i="9" s="1"/>
  <c r="A649" i="9" s="1"/>
  <c r="A650" i="9" s="1"/>
  <c r="A651" i="9" s="1"/>
  <c r="A652" i="9" s="1"/>
  <c r="A653" i="9" s="1"/>
  <c r="A654" i="9" s="1"/>
  <c r="A655" i="9" s="1"/>
  <c r="A656" i="9" s="1"/>
  <c r="A657" i="9" s="1"/>
  <c r="A658" i="9" s="1"/>
  <c r="A659" i="9" s="1"/>
  <c r="A660" i="9" s="1"/>
  <c r="A661" i="9" s="1"/>
  <c r="A662" i="9" s="1"/>
  <c r="A663" i="9" s="1"/>
  <c r="A664" i="9" s="1"/>
  <c r="A665" i="9" s="1"/>
  <c r="A666" i="9" s="1"/>
  <c r="A667" i="9" s="1"/>
  <c r="A668" i="9" s="1"/>
  <c r="A669" i="9" s="1"/>
  <c r="A670" i="9" s="1"/>
  <c r="A671" i="9" s="1"/>
  <c r="A672" i="9" s="1"/>
  <c r="A673" i="9" s="1"/>
  <c r="A674" i="9" s="1"/>
  <c r="A675" i="9" s="1"/>
  <c r="A678" i="9" s="1"/>
  <c r="A679" i="9" s="1"/>
  <c r="A680" i="9" s="1"/>
  <c r="A681" i="9" s="1"/>
  <c r="A682" i="9" s="1"/>
  <c r="A683" i="9" s="1"/>
  <c r="A684" i="9" s="1"/>
  <c r="A685" i="9" s="1"/>
  <c r="A686" i="9" s="1"/>
  <c r="A687" i="9" s="1"/>
  <c r="A688" i="9" s="1"/>
  <c r="A689" i="9" s="1"/>
  <c r="A690" i="9" s="1"/>
  <c r="A691" i="9" s="1"/>
  <c r="A692" i="9" s="1"/>
  <c r="A693" i="9" s="1"/>
  <c r="A694" i="9" s="1"/>
  <c r="A695" i="9" s="1"/>
  <c r="A696" i="9" s="1"/>
  <c r="A697" i="9" s="1"/>
  <c r="A698" i="9" s="1"/>
  <c r="A699" i="9" s="1"/>
  <c r="A700" i="9" s="1"/>
  <c r="A701" i="9" s="1"/>
  <c r="A702" i="9" s="1"/>
  <c r="A705" i="9" s="1"/>
  <c r="A706" i="9" s="1"/>
  <c r="A707" i="9" s="1"/>
  <c r="A708" i="9" s="1"/>
  <c r="A709" i="9" s="1"/>
  <c r="A710" i="9" s="1"/>
  <c r="A711" i="9" s="1"/>
  <c r="A712" i="9" s="1"/>
  <c r="A713" i="9" s="1"/>
  <c r="A714" i="9" s="1"/>
  <c r="A715" i="9" s="1"/>
  <c r="A716" i="9" s="1"/>
  <c r="A717" i="9" s="1"/>
  <c r="A718" i="9" s="1"/>
  <c r="A719" i="9" s="1"/>
  <c r="A720" i="9" s="1"/>
  <c r="A721" i="9" s="1"/>
  <c r="A722" i="9" s="1"/>
  <c r="A723" i="9" s="1"/>
  <c r="A724" i="9" s="1"/>
  <c r="A725" i="9" s="1"/>
  <c r="A726" i="9" s="1"/>
  <c r="A727" i="9" s="1"/>
  <c r="A728" i="9" s="1"/>
  <c r="A729" i="9" s="1"/>
  <c r="A730" i="9" s="1"/>
  <c r="A731" i="9" s="1"/>
  <c r="A732" i="9" s="1"/>
  <c r="A735" i="9" s="1"/>
  <c r="A736" i="9" s="1"/>
  <c r="A737" i="9" s="1"/>
  <c r="A738" i="9" s="1"/>
  <c r="A739" i="9" s="1"/>
  <c r="A740" i="9" s="1"/>
  <c r="A741" i="9" s="1"/>
  <c r="A742" i="9" s="1"/>
  <c r="A743" i="9" s="1"/>
  <c r="A744" i="9" s="1"/>
  <c r="A745" i="9" s="1"/>
  <c r="A746" i="9" s="1"/>
  <c r="A747" i="9" s="1"/>
  <c r="A748" i="9" s="1"/>
  <c r="A749" i="9" s="1"/>
  <c r="A750" i="9" s="1"/>
  <c r="A751" i="9" s="1"/>
  <c r="A752" i="9" s="1"/>
  <c r="A753" i="9" s="1"/>
  <c r="A754" i="9" s="1"/>
  <c r="A755" i="9" s="1"/>
  <c r="A756" i="9" s="1"/>
  <c r="A757" i="9" s="1"/>
  <c r="A758" i="9" s="1"/>
  <c r="A759" i="9" s="1"/>
  <c r="A762" i="9" s="1"/>
  <c r="A763" i="9" s="1"/>
  <c r="A764" i="9" s="1"/>
  <c r="A765" i="9" s="1"/>
  <c r="A766" i="9" s="1"/>
  <c r="A767" i="9" s="1"/>
  <c r="A768" i="9" s="1"/>
  <c r="A769" i="9" s="1"/>
  <c r="A770" i="9" s="1"/>
  <c r="A771" i="9" s="1"/>
  <c r="A772" i="9" s="1"/>
  <c r="A773" i="9" s="1"/>
  <c r="A774" i="9" s="1"/>
  <c r="A775" i="9" s="1"/>
  <c r="A776" i="9" s="1"/>
  <c r="A777" i="9" s="1"/>
  <c r="A778" i="9" s="1"/>
  <c r="A779" i="9" s="1"/>
  <c r="A780" i="9" s="1"/>
  <c r="A781" i="9" s="1"/>
  <c r="A782" i="9" s="1"/>
  <c r="A783" i="9" s="1"/>
  <c r="A784" i="9" s="1"/>
  <c r="A785" i="9" s="1"/>
  <c r="A786" i="9" s="1"/>
  <c r="A787" i="9" s="1"/>
  <c r="A788" i="9" s="1"/>
  <c r="A789" i="9" s="1"/>
  <c r="A792" i="9" s="1"/>
  <c r="A793" i="9" s="1"/>
  <c r="A794" i="9" s="1"/>
  <c r="A795" i="9" s="1"/>
  <c r="A796" i="9" s="1"/>
  <c r="A797" i="9" s="1"/>
  <c r="A798" i="9" s="1"/>
  <c r="A799" i="9" s="1"/>
  <c r="A800" i="9" s="1"/>
  <c r="A801" i="9" s="1"/>
  <c r="A802" i="9" s="1"/>
  <c r="A803" i="9" s="1"/>
  <c r="A804" i="9" s="1"/>
  <c r="A805" i="9" s="1"/>
  <c r="A806" i="9" s="1"/>
  <c r="A807" i="9" s="1"/>
  <c r="A808" i="9" s="1"/>
  <c r="A809" i="9" s="1"/>
  <c r="A810" i="9" s="1"/>
  <c r="A811" i="9" s="1"/>
  <c r="A812" i="9" s="1"/>
  <c r="A813" i="9" s="1"/>
  <c r="A814" i="9" s="1"/>
  <c r="A815" i="9" s="1"/>
  <c r="A816" i="9" s="1"/>
  <c r="A819" i="9" s="1"/>
  <c r="A820" i="9" s="1"/>
  <c r="A821" i="9" s="1"/>
  <c r="A822" i="9" s="1"/>
  <c r="A823" i="9" s="1"/>
  <c r="A824" i="9" s="1"/>
  <c r="A825" i="9" s="1"/>
  <c r="A826" i="9" s="1"/>
  <c r="A827" i="9" s="1"/>
  <c r="A828" i="9" s="1"/>
  <c r="A829" i="9" s="1"/>
  <c r="A830" i="9" s="1"/>
  <c r="A831" i="9" s="1"/>
  <c r="A832" i="9" s="1"/>
  <c r="A833" i="9" s="1"/>
  <c r="A834" i="9" s="1"/>
  <c r="A835" i="9" s="1"/>
  <c r="A836" i="9" s="1"/>
  <c r="A837" i="9" s="1"/>
  <c r="A838" i="9" s="1"/>
  <c r="A839" i="9" s="1"/>
  <c r="A840" i="9" s="1"/>
  <c r="A841" i="9" s="1"/>
  <c r="A842" i="9" s="1"/>
  <c r="A843" i="9" s="1"/>
  <c r="A844" i="9" s="1"/>
  <c r="A845" i="9" s="1"/>
  <c r="A846" i="9" s="1"/>
  <c r="A849" i="9" s="1"/>
  <c r="A850" i="9" s="1"/>
  <c r="A851" i="9" s="1"/>
  <c r="A852" i="9" s="1"/>
  <c r="A853" i="9" s="1"/>
  <c r="A854" i="9" s="1"/>
  <c r="A855" i="9" s="1"/>
  <c r="A856" i="9" s="1"/>
  <c r="A857" i="9" s="1"/>
  <c r="A858" i="9" s="1"/>
  <c r="A859" i="9" s="1"/>
  <c r="A860" i="9" s="1"/>
  <c r="A861" i="9" s="1"/>
  <c r="A862" i="9" s="1"/>
  <c r="A863" i="9" s="1"/>
  <c r="A864" i="9" s="1"/>
  <c r="A865" i="9" s="1"/>
  <c r="A866" i="9" s="1"/>
  <c r="A867" i="9" s="1"/>
  <c r="A868" i="9" s="1"/>
  <c r="A869" i="9" s="1"/>
  <c r="A870" i="9" s="1"/>
  <c r="A871" i="9" s="1"/>
  <c r="A872" i="9" s="1"/>
  <c r="A873" i="9" s="1"/>
  <c r="A876" i="9" s="1"/>
  <c r="A877" i="9" s="1"/>
  <c r="A878" i="9" s="1"/>
  <c r="A879" i="9" s="1"/>
  <c r="A880" i="9" s="1"/>
  <c r="A881" i="9" s="1"/>
  <c r="A882" i="9" s="1"/>
  <c r="A883" i="9" s="1"/>
  <c r="A884" i="9" s="1"/>
  <c r="A885" i="9" s="1"/>
  <c r="A886" i="9" s="1"/>
  <c r="A887" i="9" s="1"/>
  <c r="A888" i="9" s="1"/>
  <c r="A889" i="9" s="1"/>
  <c r="A890" i="9" s="1"/>
  <c r="A891" i="9" s="1"/>
  <c r="A892" i="9" s="1"/>
  <c r="A893" i="9" s="1"/>
  <c r="A894" i="9" s="1"/>
  <c r="A895" i="9" s="1"/>
  <c r="A896" i="9" s="1"/>
  <c r="A897" i="9" s="1"/>
  <c r="A898" i="9" s="1"/>
  <c r="A901" i="9" s="1"/>
  <c r="A902" i="9" s="1"/>
  <c r="A903" i="9" s="1"/>
  <c r="A904" i="9" s="1"/>
  <c r="A905" i="9" s="1"/>
  <c r="A906" i="9" s="1"/>
  <c r="A907" i="9" s="1"/>
  <c r="A908" i="9" s="1"/>
  <c r="A909" i="9" s="1"/>
  <c r="A910" i="9" s="1"/>
  <c r="A911" i="9" s="1"/>
  <c r="A912" i="9" s="1"/>
  <c r="A913" i="9" s="1"/>
  <c r="A914" i="9" s="1"/>
  <c r="A915" i="9" s="1"/>
  <c r="A916" i="9" s="1"/>
  <c r="A917" i="9" s="1"/>
  <c r="A918" i="9" s="1"/>
  <c r="A919" i="9" s="1"/>
  <c r="A920" i="9" s="1"/>
  <c r="A921" i="9" s="1"/>
  <c r="A922" i="9" s="1"/>
  <c r="A923" i="9" s="1"/>
  <c r="A924" i="9" s="1"/>
  <c r="A925" i="9" s="1"/>
  <c r="A926" i="9" s="1"/>
  <c r="A927" i="9" s="1"/>
  <c r="A928" i="9" s="1"/>
  <c r="A929" i="9" s="1"/>
  <c r="A930" i="9" s="1"/>
  <c r="A931" i="9" s="1"/>
  <c r="A934" i="9" s="1"/>
  <c r="A935" i="9" s="1"/>
  <c r="A936" i="9" s="1"/>
  <c r="A937" i="9" s="1"/>
  <c r="A938" i="9" s="1"/>
  <c r="A939" i="9" s="1"/>
  <c r="A940" i="9" s="1"/>
  <c r="A941" i="9" s="1"/>
  <c r="A942" i="9" s="1"/>
  <c r="A943" i="9" s="1"/>
  <c r="A944" i="9" s="1"/>
  <c r="A945" i="9" s="1"/>
  <c r="A946" i="9" s="1"/>
  <c r="A947" i="9" s="1"/>
  <c r="A948" i="9" s="1"/>
  <c r="A949" i="9" s="1"/>
  <c r="A950" i="9" s="1"/>
  <c r="A951" i="9" s="1"/>
  <c r="A952" i="9" s="1"/>
  <c r="A953" i="9" s="1"/>
  <c r="A954" i="9" s="1"/>
  <c r="A955" i="9" s="1"/>
  <c r="A956" i="9" s="1"/>
  <c r="A957" i="9" s="1"/>
  <c r="A958" i="9" s="1"/>
  <c r="A959" i="9" s="1"/>
  <c r="A962" i="9" s="1"/>
  <c r="A963" i="9" s="1"/>
  <c r="A964" i="9" s="1"/>
  <c r="A965" i="9" s="1"/>
  <c r="A966" i="9" s="1"/>
  <c r="A967" i="9" s="1"/>
  <c r="A968" i="9" s="1"/>
  <c r="A969" i="9" s="1"/>
  <c r="A970" i="9" s="1"/>
  <c r="A971" i="9" s="1"/>
  <c r="A972" i="9" s="1"/>
  <c r="A973" i="9" s="1"/>
  <c r="A974" i="9" s="1"/>
  <c r="A975" i="9" s="1"/>
  <c r="A976" i="9" s="1"/>
  <c r="A977" i="9" s="1"/>
  <c r="A978" i="9" s="1"/>
  <c r="A979" i="9" s="1"/>
  <c r="A980" i="9" s="1"/>
  <c r="A981" i="9" s="1"/>
  <c r="A982" i="9" s="1"/>
  <c r="A983" i="9" s="1"/>
  <c r="A984" i="9" s="1"/>
  <c r="A985" i="9" s="1"/>
  <c r="A988" i="9" s="1"/>
  <c r="A989" i="9" s="1"/>
  <c r="A990" i="9" s="1"/>
  <c r="A991" i="9" s="1"/>
  <c r="A992" i="9" s="1"/>
  <c r="A993" i="9" s="1"/>
  <c r="A994" i="9" s="1"/>
  <c r="A995" i="9" s="1"/>
  <c r="A996" i="9" s="1"/>
  <c r="A997" i="9" s="1"/>
  <c r="A998" i="9" s="1"/>
  <c r="A999" i="9" s="1"/>
  <c r="A1000" i="9" s="1"/>
  <c r="A1001" i="9" s="1"/>
  <c r="A1002" i="9" s="1"/>
  <c r="A1003" i="9" s="1"/>
  <c r="A1004" i="9" s="1"/>
  <c r="A1005" i="9" s="1"/>
  <c r="A1006" i="9" s="1"/>
  <c r="A1007" i="9" s="1"/>
  <c r="A1008" i="9" s="1"/>
  <c r="A1009" i="9" s="1"/>
  <c r="A1010" i="9" s="1"/>
  <c r="A1011" i="9" s="1"/>
  <c r="A1012" i="9" s="1"/>
  <c r="A1013" i="9" s="1"/>
  <c r="A1014" i="9" s="1"/>
  <c r="A1017" i="9" s="1"/>
  <c r="A1018" i="9" s="1"/>
  <c r="A1019" i="9" s="1"/>
  <c r="A1020" i="9" s="1"/>
  <c r="A1021" i="9" s="1"/>
  <c r="A1022" i="9" s="1"/>
  <c r="A1023" i="9" s="1"/>
  <c r="A1024" i="9" s="1"/>
  <c r="A1025" i="9" s="1"/>
  <c r="A1026" i="9" s="1"/>
  <c r="A1027" i="9" s="1"/>
  <c r="A1028" i="9" s="1"/>
  <c r="A1029" i="9" s="1"/>
  <c r="A1030" i="9" s="1"/>
  <c r="A1031" i="9" s="1"/>
  <c r="A1032" i="9" s="1"/>
  <c r="A1033" i="9" s="1"/>
  <c r="A1034" i="9" s="1"/>
  <c r="A1035" i="9" s="1"/>
  <c r="A1036" i="9" s="1"/>
  <c r="A1037" i="9" s="1"/>
  <c r="A1038" i="9" s="1"/>
  <c r="A1039" i="9" s="1"/>
  <c r="A1040" i="9" s="1"/>
  <c r="A1041" i="9" s="1"/>
  <c r="A1042" i="9" s="1"/>
  <c r="A1043" i="9" s="1"/>
  <c r="A1046" i="9" s="1"/>
  <c r="A1047" i="9" s="1"/>
  <c r="A1048" i="9" s="1"/>
  <c r="A1049" i="9" s="1"/>
  <c r="A1050" i="9" s="1"/>
  <c r="A1051" i="9" s="1"/>
  <c r="A1052" i="9" s="1"/>
  <c r="A1053" i="9" s="1"/>
  <c r="A1054" i="9" s="1"/>
  <c r="A1055" i="9" s="1"/>
  <c r="A1056" i="9" s="1"/>
  <c r="A1057" i="9" s="1"/>
  <c r="A1058" i="9" s="1"/>
  <c r="A1059" i="9" s="1"/>
  <c r="A1060" i="9" s="1"/>
  <c r="A1061" i="9" s="1"/>
  <c r="A1062" i="9" s="1"/>
  <c r="A1063" i="9" s="1"/>
  <c r="A1064" i="9" s="1"/>
  <c r="A1065" i="9" s="1"/>
  <c r="A1066" i="9" s="1"/>
  <c r="A1067" i="9" s="1"/>
  <c r="A1068" i="9" s="1"/>
  <c r="A1069" i="9" s="1"/>
  <c r="A1070" i="9" s="1"/>
  <c r="A1071" i="9" s="1"/>
  <c r="A1072" i="9" s="1"/>
  <c r="A1075" i="9" s="1"/>
  <c r="A1076" i="9" s="1"/>
  <c r="A1077" i="9" s="1"/>
  <c r="A1078" i="9" s="1"/>
  <c r="A1079" i="9" s="1"/>
  <c r="A1080" i="9" s="1"/>
  <c r="A1081" i="9" s="1"/>
  <c r="A1082" i="9" s="1"/>
  <c r="A1083" i="9" s="1"/>
  <c r="A1084" i="9" s="1"/>
  <c r="A1085" i="9" s="1"/>
  <c r="A1086" i="9" s="1"/>
  <c r="A1087" i="9" s="1"/>
  <c r="A1088" i="9" s="1"/>
  <c r="A1089" i="9" s="1"/>
  <c r="A1090" i="9" s="1"/>
  <c r="A1091" i="9" s="1"/>
  <c r="A1092" i="9" s="1"/>
  <c r="A1093" i="9" s="1"/>
  <c r="A1094" i="9" s="1"/>
  <c r="A1095" i="9" s="1"/>
  <c r="A1096" i="9" s="1"/>
  <c r="A1097" i="9" s="1"/>
  <c r="A1098" i="9" s="1"/>
  <c r="A1099" i="9" s="1"/>
  <c r="A1100" i="9" s="1"/>
  <c r="A1101" i="9" s="1"/>
  <c r="A1102" i="9" s="1"/>
  <c r="A1103" i="9" s="1"/>
  <c r="A1104" i="9" s="1"/>
  <c r="A1105" i="9" s="1"/>
  <c r="A1106" i="9" s="1"/>
  <c r="A1107" i="9" s="1"/>
  <c r="A1110" i="9" s="1"/>
  <c r="A1111" i="9" s="1"/>
  <c r="A1112" i="9" s="1"/>
  <c r="A1113" i="9" s="1"/>
  <c r="A1114" i="9" s="1"/>
  <c r="A1115" i="9" s="1"/>
  <c r="A1116" i="9" s="1"/>
  <c r="A1117" i="9" s="1"/>
  <c r="A1118" i="9" s="1"/>
  <c r="A1119" i="9" s="1"/>
  <c r="A1120" i="9" s="1"/>
  <c r="A1121" i="9" s="1"/>
  <c r="A1122" i="9" s="1"/>
  <c r="A1123" i="9" s="1"/>
  <c r="A1124" i="9" s="1"/>
  <c r="A1125" i="9" s="1"/>
  <c r="A1126" i="9" s="1"/>
  <c r="A1127" i="9" s="1"/>
  <c r="A1128" i="9" s="1"/>
  <c r="A1129" i="9" s="1"/>
  <c r="A1130" i="9" s="1"/>
  <c r="A1131" i="9" s="1"/>
  <c r="A1132" i="9" s="1"/>
  <c r="A1135" i="9" s="1"/>
  <c r="A1136" i="9" s="1"/>
  <c r="A1137" i="9" s="1"/>
  <c r="A1138" i="9" s="1"/>
  <c r="A1139" i="9" s="1"/>
  <c r="A1140" i="9" s="1"/>
  <c r="A1141" i="9" s="1"/>
  <c r="A1142" i="9" s="1"/>
  <c r="A1143" i="9" s="1"/>
  <c r="A1144" i="9" s="1"/>
  <c r="A1145" i="9" s="1"/>
  <c r="A1146" i="9" s="1"/>
  <c r="A1147" i="9" s="1"/>
  <c r="A1148" i="9" s="1"/>
  <c r="A1149" i="9" s="1"/>
  <c r="A1150" i="9" s="1"/>
  <c r="A1151" i="9" s="1"/>
  <c r="A1152" i="9" s="1"/>
  <c r="A1153" i="9" s="1"/>
  <c r="A1154" i="9" s="1"/>
  <c r="A1155" i="9" s="1"/>
  <c r="A1156" i="9" s="1"/>
  <c r="A1157" i="9" s="1"/>
  <c r="A1158" i="9" s="1"/>
  <c r="A1159" i="9" s="1"/>
  <c r="A1160" i="9" s="1"/>
  <c r="A1161" i="9" s="1"/>
  <c r="A1162" i="9" s="1"/>
  <c r="A1163" i="9" s="1"/>
  <c r="A1164" i="9" s="1"/>
  <c r="A1165" i="9" s="1"/>
  <c r="A1166" i="9" s="1"/>
  <c r="A1167" i="9" s="1"/>
  <c r="A1170" i="9" s="1"/>
  <c r="A1171" i="9" s="1"/>
  <c r="A1172" i="9" s="1"/>
  <c r="A1173" i="9" s="1"/>
  <c r="A1174" i="9" s="1"/>
  <c r="A1175" i="9" s="1"/>
  <c r="A1176" i="9" s="1"/>
  <c r="A1177" i="9" s="1"/>
  <c r="A1178" i="9" s="1"/>
  <c r="A1179" i="9" s="1"/>
  <c r="A1180" i="9" s="1"/>
  <c r="A1181" i="9" s="1"/>
  <c r="A1182" i="9" s="1"/>
  <c r="A1183" i="9" s="1"/>
  <c r="A1184" i="9" s="1"/>
  <c r="A1185" i="9" s="1"/>
  <c r="A1186" i="9" s="1"/>
  <c r="A1187" i="9" s="1"/>
  <c r="A1188" i="9" s="1"/>
  <c r="A1189" i="9" s="1"/>
  <c r="A1190" i="9" s="1"/>
  <c r="A1191" i="9" s="1"/>
  <c r="A1192" i="9" s="1"/>
  <c r="A1193" i="9" s="1"/>
  <c r="A1194" i="9" s="1"/>
  <c r="A1195" i="9" s="1"/>
  <c r="A1196" i="9" s="1"/>
  <c r="A1197" i="9" s="1"/>
  <c r="A1198" i="9" s="1"/>
  <c r="A1199" i="9" s="1"/>
  <c r="A1200" i="9" s="1"/>
  <c r="A1201" i="9" s="1"/>
  <c r="A1202" i="9" s="1"/>
  <c r="A1203" i="9" s="1"/>
  <c r="A1204" i="9" s="1"/>
  <c r="A1205" i="9" s="1"/>
  <c r="A1206" i="9" s="1"/>
  <c r="A1207" i="9" s="1"/>
  <c r="A1231" i="9" s="1"/>
  <c r="A1232" i="9" s="1"/>
  <c r="A1233" i="9" s="1"/>
  <c r="A1234" i="9" s="1"/>
  <c r="A1235" i="9" s="1"/>
  <c r="A1236" i="9" s="1"/>
  <c r="A1237" i="9" s="1"/>
  <c r="A1238" i="9" s="1"/>
  <c r="A1239" i="9" s="1"/>
  <c r="A1240" i="9" s="1"/>
  <c r="A1241" i="9" s="1"/>
  <c r="A1242" i="9" s="1"/>
  <c r="A1243" i="9" s="1"/>
  <c r="A1244" i="9" s="1"/>
  <c r="A1245" i="9" s="1"/>
  <c r="A1246" i="9" s="1"/>
  <c r="A1247" i="9" s="1"/>
  <c r="A1248" i="9" s="1"/>
  <c r="A1249" i="9" s="1"/>
  <c r="A1250" i="9" s="1"/>
  <c r="A1251" i="9" s="1"/>
  <c r="A1252" i="9" s="1"/>
  <c r="A1253" i="9" s="1"/>
  <c r="A1254" i="9" s="1"/>
  <c r="A1255" i="9" s="1"/>
  <c r="A1256" i="9" s="1"/>
  <c r="A1257" i="9" s="1"/>
  <c r="A1258" i="9" s="1"/>
  <c r="A1259" i="9" s="1"/>
  <c r="A1260" i="9" s="1"/>
  <c r="A1261" i="9" s="1"/>
  <c r="A1262" i="9" s="1"/>
  <c r="A1263" i="9" s="1"/>
  <c r="A1264" i="9" s="1"/>
  <c r="A1288" i="9" s="1"/>
  <c r="A1289" i="9" s="1"/>
  <c r="A1290" i="9" s="1"/>
  <c r="A1291" i="9" s="1"/>
  <c r="A1292" i="9" s="1"/>
  <c r="A1293" i="9" s="1"/>
  <c r="A1294" i="9" s="1"/>
  <c r="A1295" i="9" s="1"/>
  <c r="A1296" i="9" s="1"/>
  <c r="A1297" i="9" s="1"/>
  <c r="A1298" i="9" s="1"/>
  <c r="A1299" i="9" s="1"/>
  <c r="A1300" i="9" s="1"/>
  <c r="A1301" i="9" s="1"/>
  <c r="A1302" i="9" s="1"/>
  <c r="A1303" i="9" s="1"/>
  <c r="A1304" i="9" s="1"/>
  <c r="A1305" i="9" s="1"/>
  <c r="A1306" i="9" s="1"/>
  <c r="A1307" i="9" s="1"/>
  <c r="A1308" i="9" s="1"/>
  <c r="A1309" i="9" s="1"/>
  <c r="A1310" i="9" s="1"/>
  <c r="A1311" i="9" s="1"/>
  <c r="A1312" i="9" s="1"/>
  <c r="A1313" i="9" s="1"/>
  <c r="A1314" i="9" s="1"/>
  <c r="A1315" i="9" s="1"/>
  <c r="A1316" i="9" s="1"/>
  <c r="A1317" i="9" s="1"/>
  <c r="A1318" i="9" s="1"/>
  <c r="A1342" i="9" s="1"/>
  <c r="A1343" i="9" s="1"/>
  <c r="A1344" i="9" s="1"/>
  <c r="A1345" i="9" s="1"/>
  <c r="A1346" i="9" s="1"/>
  <c r="A1347" i="9" s="1"/>
  <c r="A1348" i="9" s="1"/>
  <c r="A1349" i="9" s="1"/>
  <c r="A1350" i="9" s="1"/>
  <c r="A1351" i="9" s="1"/>
  <c r="A1352" i="9" s="1"/>
  <c r="A1353" i="9" s="1"/>
  <c r="A1354" i="9" s="1"/>
  <c r="A1355" i="9" s="1"/>
  <c r="A1356" i="9" s="1"/>
  <c r="A1357" i="9" s="1"/>
  <c r="A1358" i="9" s="1"/>
  <c r="A1359" i="9" s="1"/>
  <c r="A1360" i="9" s="1"/>
  <c r="A1361" i="9" s="1"/>
  <c r="A1362" i="9" s="1"/>
  <c r="A1363" i="9" s="1"/>
  <c r="A1364" i="9" s="1"/>
  <c r="A1365" i="9" s="1"/>
  <c r="A1366" i="9" s="1"/>
  <c r="A1367" i="9" s="1"/>
  <c r="A1370" i="9" s="1"/>
  <c r="A1371" i="9" s="1"/>
  <c r="A1372" i="9" s="1"/>
  <c r="A1373" i="9" s="1"/>
  <c r="A1374" i="9" s="1"/>
  <c r="A1375" i="9" s="1"/>
  <c r="A1376" i="9" s="1"/>
  <c r="A1377" i="9" s="1"/>
  <c r="A1378" i="9" s="1"/>
  <c r="A1379" i="9" s="1"/>
  <c r="A1380" i="9" s="1"/>
  <c r="A1381" i="9" s="1"/>
  <c r="A1382" i="9" s="1"/>
  <c r="A1383" i="9" s="1"/>
  <c r="A1384" i="9" s="1"/>
  <c r="A1385" i="9" s="1"/>
  <c r="A1386" i="9" s="1"/>
  <c r="A1387" i="9" s="1"/>
  <c r="A1388" i="9" s="1"/>
  <c r="A1389" i="9" s="1"/>
  <c r="A1390" i="9" s="1"/>
  <c r="A1391" i="9" s="1"/>
  <c r="A1392" i="9" s="1"/>
  <c r="A1393" i="9" s="1"/>
  <c r="A1394" i="9" s="1"/>
  <c r="A1397" i="9" s="1"/>
  <c r="A1398" i="9" s="1"/>
  <c r="A1399" i="9" s="1"/>
  <c r="A1400" i="9" s="1"/>
  <c r="A1401" i="9" s="1"/>
  <c r="A1402" i="9" s="1"/>
  <c r="A1403" i="9" s="1"/>
  <c r="A1404" i="9" s="1"/>
  <c r="A1405" i="9" s="1"/>
  <c r="A1406" i="9" s="1"/>
  <c r="A1407" i="9" s="1"/>
  <c r="A1408" i="9" s="1"/>
  <c r="A1409" i="9" s="1"/>
  <c r="A1410" i="9" s="1"/>
  <c r="A1411" i="9" s="1"/>
  <c r="A1412" i="9" s="1"/>
  <c r="A1413" i="9" s="1"/>
  <c r="A1414" i="9" s="1"/>
  <c r="A1415" i="9" s="1"/>
  <c r="A1416" i="9" s="1"/>
  <c r="A1417" i="9" s="1"/>
  <c r="A1418" i="9" s="1"/>
  <c r="A1419" i="9" s="1"/>
  <c r="A1420" i="9" s="1"/>
  <c r="A1421" i="9" s="1"/>
  <c r="A1422" i="9" s="1"/>
  <c r="A1423" i="9" s="1"/>
  <c r="A1424" i="9" s="1"/>
  <c r="A1425" i="9" s="1"/>
  <c r="A1426" i="9" s="1"/>
  <c r="A1427" i="9" s="1"/>
  <c r="A1428" i="9" s="1"/>
  <c r="A1429" i="9" s="1"/>
  <c r="A1430" i="9" s="1"/>
  <c r="A1431" i="9" s="1"/>
  <c r="A1432" i="9" s="1"/>
  <c r="A1433" i="9" s="1"/>
  <c r="A1434" i="9" s="1"/>
  <c r="A1435" i="9" s="1"/>
  <c r="A1436" i="9" s="1"/>
  <c r="A1459" i="9" s="1"/>
  <c r="A1460" i="9" s="1"/>
  <c r="A1461" i="9" s="1"/>
  <c r="A1462" i="9" s="1"/>
  <c r="A1463" i="9" s="1"/>
  <c r="A1464" i="9" s="1"/>
  <c r="A1465" i="9" s="1"/>
  <c r="A1466" i="9" s="1"/>
  <c r="A1467" i="9" s="1"/>
  <c r="A1468" i="9" s="1"/>
  <c r="A1469" i="9" s="1"/>
  <c r="A1470" i="9" s="1"/>
  <c r="A1471" i="9" s="1"/>
  <c r="A1472" i="9" s="1"/>
  <c r="A1473" i="9" s="1"/>
  <c r="A1474" i="9" s="1"/>
  <c r="A1475" i="9" s="1"/>
  <c r="A1476" i="9" s="1"/>
  <c r="A1477" i="9" s="1"/>
  <c r="A1478" i="9" s="1"/>
  <c r="A1479" i="9" s="1"/>
  <c r="A1480" i="9" s="1"/>
  <c r="A1481" i="9" s="1"/>
  <c r="A1482" i="9" s="1"/>
  <c r="A1483" i="9" s="1"/>
  <c r="A1484" i="9" s="1"/>
  <c r="A1508" i="9" s="1"/>
  <c r="A1509" i="9" s="1"/>
  <c r="A1510" i="9" s="1"/>
  <c r="A1511" i="9" s="1"/>
  <c r="A1512" i="9" s="1"/>
  <c r="A1513" i="9" s="1"/>
  <c r="A1514" i="9" s="1"/>
  <c r="A1515" i="9" s="1"/>
  <c r="A1516" i="9" s="1"/>
  <c r="A1517" i="9" s="1"/>
  <c r="A1518" i="9" s="1"/>
  <c r="A1519" i="9" s="1"/>
  <c r="A1520" i="9" s="1"/>
  <c r="A1521" i="9" s="1"/>
  <c r="A1522" i="9" s="1"/>
  <c r="A1523" i="9" s="1"/>
  <c r="A1524" i="9" s="1"/>
  <c r="A1525" i="9" s="1"/>
  <c r="A1526" i="9" s="1"/>
  <c r="A1527" i="9" s="1"/>
  <c r="A1528" i="9" s="1"/>
  <c r="A1529" i="9" s="1"/>
  <c r="A1530" i="9" s="1"/>
  <c r="A1531" i="9" s="1"/>
  <c r="A1532" i="9" s="1"/>
  <c r="A1533" i="9" s="1"/>
  <c r="A1534" i="9" s="1"/>
  <c r="A1535" i="9" s="1"/>
  <c r="A1536" i="9" s="1"/>
  <c r="A1537" i="9" s="1"/>
  <c r="A1538" i="9" s="1"/>
  <c r="A1562" i="9" s="1"/>
  <c r="A1563" i="9" s="1"/>
  <c r="A1564" i="9" s="1"/>
  <c r="A1565" i="9" s="1"/>
  <c r="A1566" i="9" s="1"/>
  <c r="A1567" i="9" s="1"/>
  <c r="A1568" i="9" s="1"/>
  <c r="A1569" i="9" s="1"/>
  <c r="A1570" i="9" s="1"/>
  <c r="A1571" i="9" s="1"/>
  <c r="A1572" i="9" s="1"/>
  <c r="A1573" i="9" s="1"/>
  <c r="A1574" i="9" s="1"/>
  <c r="A1575" i="9" s="1"/>
  <c r="A1576" i="9" s="1"/>
  <c r="A1577" i="9" s="1"/>
  <c r="A1578" i="9" s="1"/>
  <c r="A1579" i="9" s="1"/>
  <c r="A1580" i="9" s="1"/>
  <c r="A1581" i="9" s="1"/>
  <c r="A1582" i="9" s="1"/>
  <c r="A1583" i="9" s="1"/>
  <c r="A1584" i="9" s="1"/>
  <c r="A1585" i="9" s="1"/>
  <c r="A1586" i="9" s="1"/>
  <c r="A1587" i="9" s="1"/>
  <c r="A1588" i="9" s="1"/>
  <c r="A1589" i="9" s="1"/>
  <c r="A1590" i="9" s="1"/>
  <c r="A1591" i="9" s="1"/>
  <c r="A1592" i="9" s="1"/>
  <c r="A1593" i="9" s="1"/>
  <c r="A1594" i="9" s="1"/>
  <c r="A1595" i="9" s="1"/>
  <c r="A1596" i="9" s="1"/>
  <c r="A1597" i="9" s="1"/>
  <c r="A1598" i="9" s="1"/>
  <c r="A1599" i="9" s="1"/>
  <c r="A1600" i="9" s="1"/>
  <c r="A1601" i="9" s="1"/>
  <c r="A1602" i="9" s="1"/>
  <c r="A1603" i="9" s="1"/>
  <c r="A1604" i="9" s="1"/>
  <c r="A1605" i="9" s="1"/>
  <c r="A1606" i="9" s="1"/>
  <c r="A1607" i="9" s="1"/>
  <c r="A1608" i="9" s="1"/>
  <c r="A1609" i="9" s="1"/>
  <c r="A1610" i="9" s="1"/>
  <c r="A1611" i="9" s="1"/>
  <c r="A1612" i="9" s="1"/>
  <c r="A1613" i="9" s="1"/>
  <c r="A1657" i="9" s="1"/>
  <c r="A1658" i="9" s="1"/>
  <c r="A1659" i="9" s="1"/>
  <c r="A1660" i="9" s="1"/>
  <c r="A1661" i="9" s="1"/>
  <c r="A1662" i="9" s="1"/>
  <c r="A1663" i="9" s="1"/>
  <c r="A1664" i="9" s="1"/>
  <c r="A1665" i="9" s="1"/>
  <c r="A1666" i="9" s="1"/>
  <c r="A1667" i="9" s="1"/>
  <c r="A1668" i="9" s="1"/>
  <c r="A1669" i="9" s="1"/>
  <c r="A1670" i="9" s="1"/>
  <c r="A1671" i="9" s="1"/>
  <c r="A1672" i="9" s="1"/>
  <c r="A1673" i="9" s="1"/>
  <c r="A1674" i="9" s="1"/>
  <c r="A1675" i="9" s="1"/>
  <c r="A1676" i="9" s="1"/>
  <c r="A1677" i="9" s="1"/>
  <c r="A1678" i="9" s="1"/>
  <c r="A1679" i="9" s="1"/>
  <c r="A1680" i="9" s="1"/>
  <c r="A1681" i="9" s="1"/>
  <c r="A1684" i="9" s="1"/>
  <c r="A1685" i="9" s="1"/>
  <c r="A1686" i="9" s="1"/>
  <c r="A1687" i="9" s="1"/>
  <c r="A1688" i="9" s="1"/>
  <c r="A1689" i="9" s="1"/>
  <c r="A1690" i="9" s="1"/>
  <c r="A1691" i="9" s="1"/>
  <c r="A1692" i="9" s="1"/>
  <c r="A1693" i="9" s="1"/>
  <c r="A1694" i="9" s="1"/>
  <c r="A1695" i="9" s="1"/>
  <c r="A1696" i="9" s="1"/>
  <c r="A1697" i="9" s="1"/>
  <c r="A1698" i="9" s="1"/>
  <c r="A1699" i="9" s="1"/>
  <c r="A1700" i="9" s="1"/>
  <c r="A1701" i="9" s="1"/>
  <c r="A1702" i="9" s="1"/>
  <c r="A1703" i="9" s="1"/>
  <c r="A1704" i="9" s="1"/>
  <c r="A1705" i="9" s="1"/>
  <c r="A1706" i="9" s="1"/>
  <c r="A1707" i="9" s="1"/>
  <c r="A1708" i="9" s="1"/>
  <c r="A1709" i="9" s="1"/>
  <c r="A1710" i="9" s="1"/>
  <c r="A1711" i="9" s="1"/>
  <c r="A1712" i="9" s="1"/>
  <c r="A1713" i="9" s="1"/>
  <c r="A1714" i="9" s="1"/>
  <c r="A1715" i="9" s="1"/>
  <c r="A1718" i="9" s="1"/>
  <c r="A1719" i="9" s="1"/>
  <c r="A1720" i="9" s="1"/>
  <c r="A1721" i="9" s="1"/>
  <c r="A1722" i="9" s="1"/>
  <c r="A1723" i="9" s="1"/>
  <c r="A1724" i="9" s="1"/>
  <c r="A1725" i="9" s="1"/>
  <c r="A1726" i="9" s="1"/>
  <c r="A1727" i="9" s="1"/>
  <c r="A1728" i="9" s="1"/>
  <c r="A1729" i="9" s="1"/>
  <c r="A1730" i="9" s="1"/>
  <c r="A1731" i="9" s="1"/>
  <c r="A1732" i="9" s="1"/>
  <c r="A1733" i="9" s="1"/>
  <c r="A1734" i="9" s="1"/>
  <c r="A1735" i="9" s="1"/>
  <c r="A1736" i="9" s="1"/>
  <c r="A1737" i="9" s="1"/>
  <c r="A1738" i="9" s="1"/>
  <c r="A1739" i="9" s="1"/>
  <c r="A1740" i="9" s="1"/>
  <c r="A1741" i="9" s="1"/>
  <c r="A1744" i="9" s="1"/>
  <c r="A1745" i="9" s="1"/>
  <c r="A1746" i="9" s="1"/>
  <c r="A1747" i="9" s="1"/>
  <c r="A1748" i="9" s="1"/>
  <c r="A1749" i="9" s="1"/>
  <c r="A1750" i="9" s="1"/>
  <c r="A1751" i="9" s="1"/>
  <c r="A1752" i="9" s="1"/>
  <c r="A1753" i="9" s="1"/>
  <c r="A1754" i="9" s="1"/>
  <c r="A1755" i="9" s="1"/>
  <c r="A1756" i="9" s="1"/>
  <c r="A1757" i="9" s="1"/>
  <c r="A1758" i="9" s="1"/>
  <c r="A1759" i="9" s="1"/>
  <c r="A1760" i="9" s="1"/>
  <c r="A1761" i="9" s="1"/>
  <c r="A1762" i="9" s="1"/>
  <c r="A1763" i="9" s="1"/>
  <c r="A1764" i="9" s="1"/>
  <c r="A1765" i="9" s="1"/>
  <c r="A1766" i="9" s="1"/>
  <c r="A1767" i="9" s="1"/>
  <c r="A1768" i="9" s="1"/>
  <c r="A1769" i="9" s="1"/>
  <c r="A1770" i="9" s="1"/>
  <c r="A1771" i="9" s="1"/>
  <c r="A1772" i="9" s="1"/>
  <c r="A1775" i="9" s="1"/>
  <c r="A1776" i="9" s="1"/>
  <c r="A1777" i="9" s="1"/>
  <c r="A1778" i="9" s="1"/>
  <c r="A1779" i="9" s="1"/>
  <c r="A1780" i="9" s="1"/>
  <c r="A1781" i="9" s="1"/>
  <c r="A1782" i="9" s="1"/>
  <c r="A1783" i="9" s="1"/>
  <c r="A1784" i="9" s="1"/>
  <c r="A1785" i="9" s="1"/>
  <c r="A1786" i="9" s="1"/>
  <c r="A1787" i="9" s="1"/>
  <c r="A1788" i="9" s="1"/>
  <c r="A1789" i="9" s="1"/>
  <c r="A1790" i="9" s="1"/>
  <c r="A1791" i="9" s="1"/>
  <c r="A1792" i="9" s="1"/>
  <c r="A1793" i="9" s="1"/>
  <c r="A1794" i="9" s="1"/>
  <c r="A1795" i="9" s="1"/>
  <c r="A1796" i="9" s="1"/>
  <c r="A1797" i="9" s="1"/>
  <c r="A1798" i="9" s="1"/>
  <c r="A1799" i="9" s="1"/>
  <c r="A1800" i="9" s="1"/>
  <c r="A1801" i="9" s="1"/>
  <c r="A1802" i="9" s="1"/>
  <c r="A1805" i="9" s="1"/>
  <c r="A1806" i="9" s="1"/>
  <c r="A1807" i="9" s="1"/>
  <c r="A1808" i="9" s="1"/>
  <c r="A1809" i="9" s="1"/>
  <c r="A1810" i="9" s="1"/>
  <c r="A1811" i="9" s="1"/>
  <c r="A1812" i="9" s="1"/>
  <c r="A1813" i="9" s="1"/>
  <c r="A1814" i="9" s="1"/>
  <c r="A1815" i="9" s="1"/>
  <c r="A1818" i="9" s="1"/>
  <c r="A1819" i="9" s="1"/>
  <c r="A1820" i="9" s="1"/>
  <c r="A1821" i="9" s="1"/>
  <c r="A1822" i="9" s="1"/>
  <c r="A1823" i="9" s="1"/>
  <c r="A1824" i="9" s="1"/>
  <c r="A1825" i="9" s="1"/>
  <c r="A1826" i="9" s="1"/>
  <c r="A1827" i="9" s="1"/>
  <c r="A1830" i="9" s="1"/>
  <c r="A1831" i="9" s="1"/>
  <c r="A1832" i="9" s="1"/>
  <c r="A1833" i="9" s="1"/>
  <c r="A1834" i="9" s="1"/>
  <c r="A1835" i="9" s="1"/>
  <c r="A1836" i="9" s="1"/>
  <c r="A1837" i="9" s="1"/>
  <c r="A1838" i="9" s="1"/>
  <c r="A1839" i="9" s="1"/>
  <c r="A1840" i="9" s="1"/>
  <c r="A21" i="7" l="1"/>
  <c r="A22" i="7" s="1"/>
  <c r="A23" i="7" s="1"/>
  <c r="A24" i="7" s="1"/>
  <c r="A25" i="7" s="1"/>
  <c r="A26" i="7" s="1"/>
  <c r="A27" i="7" s="1"/>
  <c r="A28" i="7" s="1"/>
  <c r="A29" i="7" s="1"/>
  <c r="A30" i="7" s="1"/>
  <c r="A31" i="7" s="1"/>
  <c r="A32" i="7" s="1"/>
  <c r="A33" i="7" s="1"/>
  <c r="A34" i="7" s="1"/>
  <c r="A35" i="7" s="1"/>
  <c r="A36" i="7" s="1"/>
  <c r="A37" i="7" s="1"/>
  <c r="A38" i="7" s="1"/>
  <c r="A39" i="7" s="1"/>
  <c r="A40" i="7" s="1"/>
  <c r="A41" i="7" s="1"/>
  <c r="A42" i="7" s="1"/>
  <c r="A43" i="7" s="1"/>
  <c r="A44" i="7" s="1"/>
  <c r="A45" i="7" s="1"/>
  <c r="A46" i="7" s="1"/>
  <c r="A47" i="7" s="1"/>
  <c r="A48" i="7" s="1"/>
  <c r="A49" i="7" s="1"/>
  <c r="A50" i="7" s="1"/>
  <c r="A51" i="7" s="1"/>
  <c r="A52" i="7" s="1"/>
  <c r="A54" i="7" s="1"/>
  <c r="A55" i="7" s="1"/>
  <c r="A56" i="7" s="1"/>
  <c r="A59" i="7" s="1"/>
  <c r="A60" i="7" s="1"/>
  <c r="A61" i="7" s="1"/>
  <c r="A62" i="7" s="1"/>
  <c r="A63" i="7" s="1"/>
  <c r="A64" i="7" s="1"/>
  <c r="A65" i="7" s="1"/>
  <c r="A66" i="7" s="1"/>
  <c r="A67" i="7" s="1"/>
  <c r="A68" i="7" s="1"/>
  <c r="A69" i="7" s="1"/>
  <c r="A70" i="7" s="1"/>
  <c r="A71" i="7" s="1"/>
  <c r="A72" i="7" s="1"/>
  <c r="A73" i="7" s="1"/>
  <c r="A74" i="7" s="1"/>
  <c r="A75" i="7" s="1"/>
  <c r="A76" i="7" s="1"/>
  <c r="A77" i="7" s="1"/>
  <c r="A21" i="16" l="1"/>
  <c r="A22" i="16" s="1"/>
  <c r="A23" i="16" s="1"/>
  <c r="A24" i="16" s="1"/>
  <c r="A25" i="16" s="1"/>
  <c r="A26" i="16" s="1"/>
  <c r="A27" i="16" s="1"/>
  <c r="A28" i="16" s="1"/>
  <c r="A29" i="16" s="1"/>
  <c r="A30" i="16" s="1"/>
  <c r="A31" i="16" s="1"/>
  <c r="A32" i="16" s="1"/>
  <c r="A33" i="16" s="1"/>
  <c r="A34" i="16" s="1"/>
  <c r="A35" i="16" s="1"/>
  <c r="A36" i="16" s="1"/>
  <c r="A37" i="16" s="1"/>
  <c r="A38" i="16" s="1"/>
  <c r="A39" i="16" s="1"/>
  <c r="A40" i="16" s="1"/>
  <c r="A41" i="16" s="1"/>
  <c r="A44" i="16" s="1"/>
  <c r="A45" i="16" s="1"/>
  <c r="A46" i="16" s="1"/>
  <c r="A47" i="16" s="1"/>
  <c r="A48" i="16" s="1"/>
  <c r="A49" i="16" s="1"/>
  <c r="A50" i="16" s="1"/>
  <c r="A51" i="16" s="1"/>
  <c r="A52" i="16" s="1"/>
  <c r="A53" i="16" s="1"/>
  <c r="A55" i="16" s="1"/>
  <c r="A56" i="16" s="1"/>
  <c r="A57" i="16" s="1"/>
  <c r="A58" i="16" s="1"/>
  <c r="A59" i="16" s="1"/>
  <c r="A60" i="16" s="1"/>
  <c r="A61" i="16" s="1"/>
  <c r="A62" i="16" s="1"/>
  <c r="A63" i="16" s="1"/>
  <c r="A64" i="16" s="1"/>
  <c r="A65" i="16" s="1"/>
  <c r="A66" i="16" s="1"/>
  <c r="A67" i="16" s="1"/>
  <c r="A68" i="16" s="1"/>
  <c r="A69" i="16" s="1"/>
  <c r="A70" i="16" s="1"/>
  <c r="A71" i="16" s="1"/>
  <c r="A72" i="16" s="1"/>
  <c r="A73" i="16" s="1"/>
  <c r="A74" i="16" s="1"/>
  <c r="A75" i="16" s="1"/>
  <c r="A76" i="16" s="1"/>
  <c r="A77" i="16" s="1"/>
  <c r="A78" i="16" s="1"/>
  <c r="A79" i="16" s="1"/>
  <c r="A80" i="16" s="1"/>
  <c r="A81" i="16" s="1"/>
  <c r="A83" i="16" s="1"/>
  <c r="A84" i="16" s="1"/>
  <c r="A85" i="16" s="1"/>
  <c r="A86" i="16" s="1"/>
  <c r="A87" i="16" s="1"/>
  <c r="A88" i="16" s="1"/>
  <c r="A89" i="16" s="1"/>
  <c r="A90" i="16" s="1"/>
  <c r="A91" i="16" s="1"/>
  <c r="A92" i="16" s="1"/>
  <c r="A93" i="16" s="1"/>
  <c r="A94" i="16" s="1"/>
  <c r="A95" i="16" s="1"/>
  <c r="A96" i="16" s="1"/>
  <c r="A97" i="16" s="1"/>
  <c r="A98" i="16" s="1"/>
  <c r="A99" i="16" s="1"/>
  <c r="A100" i="16" s="1"/>
  <c r="A101" i="16" s="1"/>
  <c r="A102" i="16" s="1"/>
  <c r="A103" i="16" s="1"/>
  <c r="A104" i="16" s="1"/>
  <c r="A105" i="16" s="1"/>
  <c r="A106" i="16" s="1"/>
  <c r="A107" i="16" s="1"/>
  <c r="A108" i="16" s="1"/>
  <c r="A109" i="16" s="1"/>
  <c r="A110" i="16" s="1"/>
  <c r="A111" i="16" s="1"/>
  <c r="A112" i="16" s="1"/>
  <c r="A113" i="16" s="1"/>
  <c r="A114" i="16" s="1"/>
  <c r="A115" i="16" s="1"/>
  <c r="A116" i="16" s="1"/>
  <c r="A117" i="16" s="1"/>
  <c r="A118" i="16" s="1"/>
  <c r="A119" i="16" s="1"/>
  <c r="A120" i="16" s="1"/>
  <c r="A121" i="16" s="1"/>
  <c r="A21" i="11" l="1"/>
  <c r="A22" i="11" s="1"/>
  <c r="A23" i="11" s="1"/>
  <c r="A24" i="11" s="1"/>
  <c r="A25" i="11" s="1"/>
  <c r="A26" i="11" s="1"/>
  <c r="A27" i="11" s="1"/>
  <c r="A28" i="11" s="1"/>
  <c r="A29" i="11" s="1"/>
  <c r="A30" i="11" s="1"/>
  <c r="A31" i="11" s="1"/>
  <c r="A32" i="11" s="1"/>
  <c r="A33" i="11" s="1"/>
  <c r="A34" i="11" s="1"/>
  <c r="A35" i="11" s="1"/>
  <c r="A36" i="11" s="1"/>
  <c r="A37" i="11" s="1"/>
  <c r="A38" i="11" s="1"/>
  <c r="A39" i="11" s="1"/>
  <c r="A41" i="11" s="1"/>
  <c r="A42" i="11" s="1"/>
  <c r="A43" i="11" s="1"/>
  <c r="A44" i="11" s="1"/>
  <c r="A45" i="11" s="1"/>
  <c r="A46" i="11" s="1"/>
  <c r="A47" i="11" s="1"/>
  <c r="A48" i="11" s="1"/>
  <c r="A49" i="11" s="1"/>
  <c r="A50" i="11" s="1"/>
  <c r="A51" i="11" s="1"/>
  <c r="A52" i="11" s="1"/>
  <c r="A53" i="11" s="1"/>
  <c r="A54" i="11" s="1"/>
  <c r="A55" i="11" s="1"/>
  <c r="A56" i="11" s="1"/>
  <c r="A57" i="11" s="1"/>
  <c r="A58" i="11" s="1"/>
  <c r="A59" i="11" s="1"/>
  <c r="A60" i="11" s="1"/>
  <c r="A61" i="11" s="1"/>
  <c r="A62" i="11" s="1"/>
  <c r="A63" i="11" s="1"/>
  <c r="A65" i="11" s="1"/>
  <c r="A66" i="11" s="1"/>
  <c r="A67" i="11" s="1"/>
  <c r="A68" i="11" s="1"/>
  <c r="A69" i="11" s="1"/>
  <c r="A70" i="11" s="1"/>
  <c r="A71" i="11" s="1"/>
  <c r="A72" i="11" s="1"/>
  <c r="A73" i="11" s="1"/>
  <c r="A74" i="11" s="1"/>
  <c r="A75" i="11" s="1"/>
  <c r="A76" i="11" s="1"/>
  <c r="A77" i="11" s="1"/>
  <c r="A78" i="11" s="1"/>
  <c r="A79" i="11" s="1"/>
  <c r="A81" i="11" s="1"/>
  <c r="A82" i="11" s="1"/>
  <c r="A83" i="11" s="1"/>
  <c r="A84" i="11" s="1"/>
  <c r="A85" i="11" s="1"/>
  <c r="A86" i="11" s="1"/>
  <c r="A87" i="11" s="1"/>
  <c r="A88" i="11" s="1"/>
  <c r="A89" i="11" s="1"/>
  <c r="A90" i="11" s="1"/>
  <c r="A91" i="11" s="1"/>
  <c r="A93" i="11" s="1"/>
  <c r="A94" i="11" s="1"/>
  <c r="A95" i="11" s="1"/>
  <c r="A96" i="11" s="1"/>
  <c r="A97" i="11" s="1"/>
  <c r="A98" i="11" s="1"/>
  <c r="A99" i="11" s="1"/>
  <c r="A100" i="11" s="1"/>
  <c r="A101" i="11" s="1"/>
  <c r="A102" i="11" s="1"/>
  <c r="A103" i="11" s="1"/>
  <c r="A104" i="11" s="1"/>
  <c r="A105" i="11" s="1"/>
  <c r="A106" i="11" s="1"/>
  <c r="A107" i="11" s="1"/>
  <c r="A108" i="11" s="1"/>
  <c r="A109" i="11" s="1"/>
  <c r="A110" i="11" s="1"/>
  <c r="A112" i="11" s="1"/>
  <c r="A113" i="11" s="1"/>
  <c r="A114" i="11" s="1"/>
  <c r="A115" i="11" s="1"/>
  <c r="A116" i="11" s="1"/>
  <c r="A117" i="11" s="1"/>
  <c r="A118" i="11" s="1"/>
  <c r="A119" i="11" s="1"/>
  <c r="A120" i="11" s="1"/>
  <c r="A121" i="11" s="1"/>
  <c r="A122" i="11" s="1"/>
  <c r="A123" i="11" s="1"/>
  <c r="A124" i="11" s="1"/>
  <c r="A125" i="11" s="1"/>
  <c r="A126" i="11" s="1"/>
  <c r="A127" i="11" s="1"/>
  <c r="A128" i="11" s="1"/>
  <c r="A130" i="11" s="1"/>
  <c r="A131" i="11" s="1"/>
  <c r="A132" i="11" s="1"/>
  <c r="A133" i="11" s="1"/>
  <c r="A134" i="11" s="1"/>
  <c r="A135" i="11" s="1"/>
  <c r="A21" i="14" l="1"/>
  <c r="A22" i="14" s="1"/>
  <c r="A23" i="14" s="1"/>
  <c r="A24" i="14" s="1"/>
  <c r="A25" i="14" s="1"/>
  <c r="A26" i="14" s="1"/>
  <c r="A27" i="14" s="1"/>
  <c r="A28" i="14" s="1"/>
  <c r="A29" i="14" s="1"/>
  <c r="A30" i="14" s="1"/>
  <c r="A31" i="14" s="1"/>
  <c r="A32" i="14" s="1"/>
  <c r="A33" i="14" s="1"/>
  <c r="A34" i="14" s="1"/>
  <c r="A35" i="14" s="1"/>
  <c r="A36" i="14" s="1"/>
  <c r="A37" i="14" s="1"/>
  <c r="A38" i="14" s="1"/>
  <c r="A39" i="14" s="1"/>
  <c r="A40" i="14" s="1"/>
  <c r="A41" i="14" s="1"/>
  <c r="A42" i="14" s="1"/>
  <c r="A43" i="14" s="1"/>
  <c r="A44" i="14" s="1"/>
  <c r="A45" i="14" s="1"/>
  <c r="A46" i="14" s="1"/>
  <c r="A47" i="14" s="1"/>
  <c r="A48" i="14" s="1"/>
  <c r="A49" i="14" s="1"/>
  <c r="A50" i="14" s="1"/>
  <c r="A51" i="14" s="1"/>
  <c r="A52" i="14" s="1"/>
  <c r="A53" i="14" s="1"/>
  <c r="A54" i="14" s="1"/>
  <c r="A55" i="14" s="1"/>
  <c r="A56" i="14" s="1"/>
  <c r="A57" i="14" s="1"/>
  <c r="A58" i="14" s="1"/>
  <c r="A59" i="14" s="1"/>
  <c r="A60" i="14" s="1"/>
  <c r="A61" i="14" s="1"/>
  <c r="A62" i="14" s="1"/>
  <c r="A63" i="14" s="1"/>
  <c r="A64" i="14" s="1"/>
  <c r="A65" i="14" s="1"/>
  <c r="A66" i="14" s="1"/>
  <c r="A67" i="14" s="1"/>
  <c r="A68" i="14" s="1"/>
  <c r="A69" i="14" s="1"/>
  <c r="A70" i="14" s="1"/>
  <c r="A71" i="14" s="1"/>
  <c r="A72" i="14" s="1"/>
  <c r="A73" i="14" s="1"/>
  <c r="A74" i="14" s="1"/>
  <c r="A75" i="14" s="1"/>
  <c r="A76" i="14" s="1"/>
  <c r="A77" i="14" s="1"/>
  <c r="A78" i="14" s="1"/>
  <c r="A79" i="14" s="1"/>
  <c r="A80" i="14" s="1"/>
  <c r="A81" i="14" s="1"/>
  <c r="A82" i="14" s="1"/>
  <c r="A83" i="14" s="1"/>
  <c r="A84" i="14" s="1"/>
  <c r="A85" i="14" s="1"/>
  <c r="A86" i="14" s="1"/>
  <c r="A87" i="14" s="1"/>
  <c r="A88" i="14" s="1"/>
  <c r="A89" i="14" s="1"/>
  <c r="A90" i="14" s="1"/>
  <c r="A91" i="14" s="1"/>
  <c r="A92" i="14" s="1"/>
  <c r="A93" i="14" s="1"/>
  <c r="A94" i="14" s="1"/>
  <c r="A95" i="14" s="1"/>
  <c r="A96" i="14" s="1"/>
  <c r="A97" i="14" s="1"/>
  <c r="A98" i="14" s="1"/>
  <c r="A99" i="14" s="1"/>
  <c r="A100" i="14" s="1"/>
  <c r="A21" i="51" l="1"/>
  <c r="A22" i="51" s="1"/>
  <c r="A23" i="51" s="1"/>
  <c r="A24" i="51" s="1"/>
  <c r="A25" i="51" s="1"/>
  <c r="A26" i="51" s="1"/>
  <c r="A27" i="51" s="1"/>
  <c r="A28" i="51" s="1"/>
  <c r="A29" i="51" s="1"/>
  <c r="A31" i="51" s="1"/>
  <c r="A32" i="51" s="1"/>
  <c r="A33" i="51" s="1"/>
  <c r="A34" i="51" s="1"/>
  <c r="A36" i="51" s="1"/>
  <c r="A19" i="48" l="1"/>
  <c r="A20" i="48" s="1"/>
  <c r="A21" i="48" s="1"/>
  <c r="A22" i="48" s="1"/>
  <c r="A23" i="48" s="1"/>
  <c r="A24" i="48" s="1"/>
  <c r="A25" i="48" s="1"/>
  <c r="A26" i="48" s="1"/>
  <c r="A27" i="48" s="1"/>
  <c r="A28" i="48" s="1"/>
  <c r="A29" i="48" s="1"/>
  <c r="A30" i="48" s="1"/>
  <c r="A31" i="48" s="1"/>
  <c r="A32" i="48" s="1"/>
  <c r="A33" i="48" s="1"/>
  <c r="A34" i="48" s="1"/>
  <c r="A35" i="48" s="1"/>
  <c r="A36" i="48" s="1"/>
  <c r="A37" i="48" s="1"/>
  <c r="A38" i="48" s="1"/>
  <c r="A39" i="48" s="1"/>
  <c r="A40" i="48" s="1"/>
  <c r="A41" i="48" s="1"/>
  <c r="A42" i="48" s="1"/>
  <c r="A43" i="48" s="1"/>
  <c r="A44" i="48" s="1"/>
  <c r="A45" i="48" s="1"/>
  <c r="A47" i="48" s="1"/>
  <c r="A48" i="48" s="1"/>
  <c r="A49" i="48" s="1"/>
  <c r="A50" i="48" s="1"/>
  <c r="A51" i="48" s="1"/>
  <c r="A52" i="48" s="1"/>
  <c r="A53" i="48" s="1"/>
  <c r="A54" i="48" s="1"/>
  <c r="A55" i="48" s="1"/>
  <c r="A56" i="48" s="1"/>
  <c r="A57" i="48" s="1"/>
  <c r="A58" i="48" s="1"/>
  <c r="A59" i="48" s="1"/>
  <c r="A60" i="48" s="1"/>
  <c r="A61" i="48" s="1"/>
  <c r="A62" i="48" s="1"/>
  <c r="A63" i="48" s="1"/>
  <c r="A64" i="48" s="1"/>
  <c r="A65" i="48" s="1"/>
  <c r="A66" i="48" s="1"/>
  <c r="A67" i="48" s="1"/>
  <c r="A68" i="48" s="1"/>
  <c r="A69" i="48" s="1"/>
  <c r="A70" i="48" s="1"/>
  <c r="A71" i="48" s="1"/>
  <c r="A72" i="48" s="1"/>
  <c r="A73" i="48" s="1"/>
  <c r="A74" i="48" s="1"/>
  <c r="A75" i="48" s="1"/>
  <c r="A76" i="48" s="1"/>
  <c r="A77" i="48" s="1"/>
  <c r="A78" i="48" s="1"/>
  <c r="A79" i="48" s="1"/>
  <c r="A80" i="48" s="1"/>
  <c r="A81" i="48" s="1"/>
  <c r="A82" i="48" s="1"/>
  <c r="A83" i="48" s="1"/>
  <c r="A85" i="48" s="1"/>
  <c r="A86" i="48" s="1"/>
  <c r="A87" i="48" s="1"/>
  <c r="A88" i="48" s="1"/>
  <c r="A89" i="48" s="1"/>
  <c r="A90" i="48" s="1"/>
  <c r="A91" i="48" s="1"/>
  <c r="A92" i="48" s="1"/>
  <c r="A93" i="48" s="1"/>
  <c r="A94" i="48" s="1"/>
  <c r="A95" i="48" s="1"/>
  <c r="A96" i="48" s="1"/>
  <c r="A97" i="48" s="1"/>
  <c r="A98" i="48" s="1"/>
  <c r="A99" i="48" s="1"/>
  <c r="A100" i="48" s="1"/>
  <c r="A101" i="48" s="1"/>
  <c r="A102" i="48" s="1"/>
  <c r="A103" i="48" s="1"/>
  <c r="A104" i="48" s="1"/>
  <c r="A105" i="48" s="1"/>
  <c r="A106" i="48" s="1"/>
  <c r="A107" i="48" s="1"/>
  <c r="A108" i="48" s="1"/>
  <c r="A109" i="48" s="1"/>
  <c r="A110" i="48" s="1"/>
  <c r="A111" i="48" s="1"/>
  <c r="A112" i="48" s="1"/>
  <c r="A113" i="48" s="1"/>
  <c r="A114" i="48" s="1"/>
  <c r="A115" i="48" s="1"/>
  <c r="A116" i="48" s="1"/>
  <c r="A117" i="48" s="1"/>
  <c r="A118" i="48" s="1"/>
  <c r="A119" i="48" s="1"/>
  <c r="A120" i="48" s="1"/>
  <c r="A121" i="48" s="1"/>
  <c r="A122" i="48" s="1"/>
  <c r="A123" i="48" s="1"/>
  <c r="A124" i="48" s="1"/>
  <c r="A125" i="48" s="1"/>
  <c r="A126" i="48" s="1"/>
  <c r="A127" i="48" s="1"/>
  <c r="A128" i="48" s="1"/>
  <c r="A129" i="48" s="1"/>
  <c r="A21" i="26" l="1"/>
  <c r="J94" i="26"/>
  <c r="A24" i="26" l="1"/>
  <c r="A25" i="26" s="1"/>
  <c r="A22" i="26"/>
  <c r="J101" i="26"/>
  <c r="K101" i="26" s="1"/>
  <c r="J95" i="26"/>
  <c r="J84" i="26"/>
  <c r="A28" i="26" l="1"/>
  <c r="A29" i="26" s="1"/>
  <c r="A26" i="26"/>
  <c r="J136" i="26"/>
  <c r="K136" i="26" s="1"/>
  <c r="J132" i="26"/>
  <c r="K132" i="26" s="1"/>
  <c r="J148" i="26"/>
  <c r="K148" i="26" s="1"/>
  <c r="J122" i="26"/>
  <c r="K122" i="26" s="1"/>
  <c r="J85" i="26"/>
  <c r="A30" i="26" l="1"/>
  <c r="A34" i="26" s="1"/>
  <c r="J119" i="26"/>
  <c r="K119" i="26" s="1"/>
  <c r="H48" i="19" l="1"/>
  <c r="A22" i="19"/>
  <c r="A23" i="19" s="1"/>
  <c r="A24" i="19" s="1"/>
  <c r="A25" i="19" s="1"/>
  <c r="A26" i="19" s="1"/>
  <c r="A27" i="19" s="1"/>
  <c r="A28" i="19" s="1"/>
  <c r="A29" i="19" l="1"/>
  <c r="A30" i="19" s="1"/>
  <c r="A31" i="19" s="1"/>
  <c r="A32" i="19" s="1"/>
  <c r="A33" i="19" s="1"/>
  <c r="A34" i="19" s="1"/>
  <c r="A36" i="19" s="1"/>
  <c r="A37" i="19" s="1"/>
  <c r="A38" i="19" s="1"/>
  <c r="A39" i="19" s="1"/>
  <c r="A40" i="19" s="1"/>
  <c r="A41" i="19" s="1"/>
  <c r="A42" i="19" s="1"/>
  <c r="A43" i="19" s="1"/>
  <c r="A44" i="19" s="1"/>
  <c r="A45" i="19" s="1"/>
  <c r="A46" i="19" s="1"/>
  <c r="A47" i="19" s="1"/>
  <c r="A48" i="19" s="1"/>
  <c r="I1843" i="9" l="1"/>
  <c r="I103" i="14" l="1"/>
  <c r="H131" i="48"/>
  <c r="H39" i="51" l="1"/>
  <c r="A3" i="55" l="1"/>
  <c r="A1" i="55"/>
  <c r="H24" i="55"/>
  <c r="I45" i="2" s="1"/>
  <c r="A20" i="55"/>
  <c r="A21" i="55" s="1"/>
  <c r="C9" i="55"/>
  <c r="C8" i="55"/>
  <c r="C7" i="55"/>
  <c r="C6" i="55"/>
  <c r="H51" i="19" l="1"/>
  <c r="A22" i="54" l="1"/>
  <c r="U36" i="33"/>
  <c r="T36" i="33"/>
  <c r="Q36" i="33"/>
  <c r="P36" i="33"/>
  <c r="S36" i="33" s="1"/>
  <c r="U35" i="33"/>
  <c r="T35" i="33"/>
  <c r="Q35" i="33"/>
  <c r="P35" i="33"/>
  <c r="S35" i="33" s="1"/>
  <c r="U34" i="33"/>
  <c r="T34" i="33"/>
  <c r="Q34" i="33"/>
  <c r="P34" i="33"/>
  <c r="S34" i="33" s="1"/>
  <c r="U32" i="33"/>
  <c r="T32" i="33"/>
  <c r="Q32" i="33"/>
  <c r="R32" i="33" s="1"/>
  <c r="P32" i="33"/>
  <c r="S32" i="33" s="1"/>
  <c r="U31" i="33"/>
  <c r="T31" i="33"/>
  <c r="Q31" i="33"/>
  <c r="R31" i="33" s="1"/>
  <c r="P31" i="33"/>
  <c r="S31" i="33" s="1"/>
  <c r="U53" i="32"/>
  <c r="T53" i="32"/>
  <c r="Q53" i="32"/>
  <c r="R53" i="32" s="1"/>
  <c r="P53" i="32"/>
  <c r="S53" i="32" s="1"/>
  <c r="U52" i="32"/>
  <c r="T52" i="32"/>
  <c r="Q52" i="32"/>
  <c r="P52" i="32"/>
  <c r="S52" i="32" s="1"/>
  <c r="U51" i="32"/>
  <c r="T51" i="32"/>
  <c r="Q51" i="32"/>
  <c r="R51" i="32" s="1"/>
  <c r="P51" i="32"/>
  <c r="S51" i="32" s="1"/>
  <c r="U50" i="32"/>
  <c r="T50" i="32"/>
  <c r="Q50" i="32"/>
  <c r="R50" i="32" s="1"/>
  <c r="P50" i="32"/>
  <c r="S50" i="32" s="1"/>
  <c r="U48" i="32"/>
  <c r="T48" i="32"/>
  <c r="Q48" i="32"/>
  <c r="R48" i="32" s="1"/>
  <c r="P48" i="32"/>
  <c r="S48" i="32" s="1"/>
  <c r="U47" i="32"/>
  <c r="T47" i="32"/>
  <c r="Q47" i="32"/>
  <c r="P47" i="32"/>
  <c r="S47" i="32" s="1"/>
  <c r="U46" i="32"/>
  <c r="T46" i="32"/>
  <c r="Q46" i="32"/>
  <c r="P46" i="32"/>
  <c r="S46" i="32" s="1"/>
  <c r="U25" i="32"/>
  <c r="T25" i="32"/>
  <c r="Q25" i="32"/>
  <c r="R25" i="32" s="1"/>
  <c r="P25" i="32"/>
  <c r="S25" i="32" s="1"/>
  <c r="R34" i="33" l="1"/>
  <c r="R36" i="33"/>
  <c r="R35" i="33"/>
  <c r="R46" i="32"/>
  <c r="R47" i="32"/>
  <c r="R52" i="32"/>
  <c r="I124" i="16" l="1"/>
  <c r="I166" i="21"/>
  <c r="I138" i="11" l="1"/>
  <c r="H27" i="15" l="1"/>
  <c r="A20" i="52" l="1"/>
  <c r="A21" i="52" s="1"/>
  <c r="A22" i="52" s="1"/>
  <c r="A23" i="52" s="1"/>
  <c r="A24" i="52" s="1"/>
  <c r="A25" i="52" s="1"/>
  <c r="A26" i="52" s="1"/>
  <c r="A27" i="52" s="1"/>
  <c r="A28" i="52" s="1"/>
  <c r="A29" i="52" s="1"/>
  <c r="A30" i="52" s="1"/>
  <c r="A31" i="52" s="1"/>
  <c r="A32" i="52" s="1"/>
  <c r="A33" i="52" s="1"/>
  <c r="A34" i="52" s="1"/>
  <c r="A35" i="52" s="1"/>
  <c r="A36" i="52" s="1"/>
  <c r="A37" i="52" s="1"/>
  <c r="A38" i="52" s="1"/>
  <c r="A39" i="52" s="1"/>
  <c r="A40" i="52" s="1"/>
  <c r="A41" i="52" s="1"/>
  <c r="A42" i="52" s="1"/>
  <c r="A43" i="52" s="1"/>
  <c r="A44" i="52" s="1"/>
  <c r="A45" i="52" s="1"/>
  <c r="A46" i="52" s="1"/>
  <c r="A47" i="52" s="1"/>
  <c r="A48" i="52" s="1"/>
  <c r="A21" i="20" l="1"/>
  <c r="A22" i="20" s="1"/>
  <c r="A23" i="20" s="1"/>
  <c r="A24" i="20" s="1"/>
  <c r="A25" i="20" s="1"/>
  <c r="A26" i="20" s="1"/>
  <c r="A27" i="20" s="1"/>
  <c r="A28" i="20" s="1"/>
  <c r="A29" i="20" s="1"/>
  <c r="A30" i="20" s="1"/>
  <c r="A31" i="20" s="1"/>
  <c r="A32" i="20" s="1"/>
  <c r="A33" i="20" s="1"/>
  <c r="A34" i="20" s="1"/>
  <c r="A35" i="20" s="1"/>
  <c r="A36" i="20" s="1"/>
  <c r="A37" i="20" s="1"/>
  <c r="A38" i="20" s="1"/>
  <c r="A39" i="20" s="1"/>
  <c r="A40" i="20" s="1"/>
  <c r="I19" i="20"/>
  <c r="A41" i="20" l="1"/>
  <c r="A42" i="20" s="1"/>
  <c r="A43" i="20" s="1"/>
  <c r="A44" i="20" s="1"/>
  <c r="A45" i="20" s="1"/>
  <c r="A46" i="20" s="1"/>
  <c r="A47" i="20" s="1"/>
  <c r="A48" i="20" s="1"/>
  <c r="A49" i="20" s="1"/>
  <c r="A50" i="20" s="1"/>
  <c r="A51" i="20" s="1"/>
  <c r="A52" i="20" s="1"/>
  <c r="A53" i="20" s="1"/>
  <c r="A54" i="20" s="1"/>
  <c r="A55" i="20" s="1"/>
  <c r="A56" i="20" s="1"/>
  <c r="U30" i="33" l="1"/>
  <c r="T30" i="33"/>
  <c r="Q30" i="33"/>
  <c r="R30" i="33" s="1"/>
  <c r="P30" i="33"/>
  <c r="S30" i="33" s="1"/>
  <c r="O38" i="33"/>
  <c r="U28" i="33"/>
  <c r="T28" i="33"/>
  <c r="Q28" i="33"/>
  <c r="P28" i="33"/>
  <c r="S28" i="33" s="1"/>
  <c r="U27" i="33"/>
  <c r="T27" i="33"/>
  <c r="Q27" i="33"/>
  <c r="R27" i="33" s="1"/>
  <c r="P27" i="33"/>
  <c r="S27" i="33" s="1"/>
  <c r="U26" i="33"/>
  <c r="T26" i="33"/>
  <c r="Q26" i="33"/>
  <c r="P26" i="33"/>
  <c r="S26" i="33" s="1"/>
  <c r="U24" i="33"/>
  <c r="T24" i="33"/>
  <c r="Q24" i="33"/>
  <c r="R24" i="33" s="1"/>
  <c r="P24" i="33"/>
  <c r="S24" i="33" s="1"/>
  <c r="U23" i="33"/>
  <c r="T23" i="33"/>
  <c r="Q23" i="33"/>
  <c r="P23" i="33"/>
  <c r="S23" i="33" s="1"/>
  <c r="U22" i="33"/>
  <c r="T22" i="33"/>
  <c r="Q22" i="33"/>
  <c r="P22" i="33"/>
  <c r="S22" i="33" s="1"/>
  <c r="A22" i="33"/>
  <c r="A23" i="33" s="1"/>
  <c r="A24" i="33" s="1"/>
  <c r="A26" i="33" s="1"/>
  <c r="U21" i="33"/>
  <c r="T21" i="33"/>
  <c r="Q21" i="33"/>
  <c r="R21" i="33" s="1"/>
  <c r="P21" i="33"/>
  <c r="S21" i="33" s="1"/>
  <c r="A27" i="33" l="1"/>
  <c r="A28" i="33" s="1"/>
  <c r="R28" i="33"/>
  <c r="T38" i="33"/>
  <c r="U38" i="33"/>
  <c r="S38" i="33"/>
  <c r="R26" i="33"/>
  <c r="R23" i="33"/>
  <c r="R22" i="33"/>
  <c r="A30" i="33" l="1"/>
  <c r="A31" i="33" s="1"/>
  <c r="R38" i="33"/>
  <c r="A32" i="33" l="1"/>
  <c r="A34" i="33"/>
  <c r="A35" i="33" s="1"/>
  <c r="A36" i="33" l="1"/>
  <c r="A38" i="33" s="1"/>
  <c r="A40" i="33" s="1"/>
  <c r="A42" i="33" s="1"/>
  <c r="A43" i="33" s="1"/>
  <c r="P41" i="32" l="1"/>
  <c r="S41" i="32" s="1"/>
  <c r="Q41" i="32"/>
  <c r="R41" i="32" s="1"/>
  <c r="T41" i="32"/>
  <c r="U41" i="32"/>
  <c r="P42" i="32"/>
  <c r="S42" i="32" s="1"/>
  <c r="Q42" i="32"/>
  <c r="R42" i="32" s="1"/>
  <c r="T42" i="32"/>
  <c r="U42" i="32"/>
  <c r="P43" i="32"/>
  <c r="S43" i="32" s="1"/>
  <c r="Q43" i="32"/>
  <c r="R43" i="32" s="1"/>
  <c r="T43" i="32"/>
  <c r="U43" i="32"/>
  <c r="P45" i="32"/>
  <c r="S45" i="32" s="1"/>
  <c r="Q45" i="32"/>
  <c r="R45" i="32" s="1"/>
  <c r="T45" i="32"/>
  <c r="U45" i="32"/>
  <c r="P38" i="32"/>
  <c r="S38" i="32" s="1"/>
  <c r="Q38" i="32"/>
  <c r="R38" i="32" s="1"/>
  <c r="T38" i="32"/>
  <c r="U38" i="32"/>
  <c r="P39" i="32"/>
  <c r="S39" i="32" s="1"/>
  <c r="Q39" i="32"/>
  <c r="R39" i="32" s="1"/>
  <c r="T39" i="32"/>
  <c r="U39" i="32"/>
  <c r="P40" i="32"/>
  <c r="S40" i="32" s="1"/>
  <c r="Q40" i="32"/>
  <c r="R40" i="32" s="1"/>
  <c r="T40" i="32"/>
  <c r="U40" i="32"/>
  <c r="T36" i="32"/>
  <c r="U36" i="32"/>
  <c r="P36" i="32"/>
  <c r="S36" i="32" s="1"/>
  <c r="Q36" i="32"/>
  <c r="T35" i="32"/>
  <c r="U35" i="32"/>
  <c r="P35" i="32"/>
  <c r="S35" i="32" s="1"/>
  <c r="Q35" i="32"/>
  <c r="T34" i="32"/>
  <c r="U34" i="32"/>
  <c r="P34" i="32"/>
  <c r="S34" i="32" s="1"/>
  <c r="Q34" i="32"/>
  <c r="T33" i="32"/>
  <c r="U33" i="32"/>
  <c r="P33" i="32"/>
  <c r="S33" i="32" s="1"/>
  <c r="Q33" i="32"/>
  <c r="T31" i="32"/>
  <c r="U31" i="32"/>
  <c r="P31" i="32"/>
  <c r="S31" i="32" s="1"/>
  <c r="Q31" i="32"/>
  <c r="T30" i="32"/>
  <c r="U30" i="32"/>
  <c r="P30" i="32"/>
  <c r="S30" i="32" s="1"/>
  <c r="Q30" i="32"/>
  <c r="R31" i="32" l="1"/>
  <c r="R36" i="32"/>
  <c r="R30" i="32"/>
  <c r="R33" i="32"/>
  <c r="R35" i="32"/>
  <c r="R34" i="32"/>
  <c r="A23" i="54"/>
  <c r="A24" i="54" s="1"/>
  <c r="A26" i="54" s="1"/>
  <c r="A3" i="54"/>
  <c r="A1" i="54"/>
  <c r="C9" i="54"/>
  <c r="C8" i="54"/>
  <c r="C7" i="54"/>
  <c r="C6" i="54"/>
  <c r="A27" i="54" l="1"/>
  <c r="A29" i="54" s="1"/>
  <c r="A30" i="54" s="1"/>
  <c r="A32" i="54" s="1"/>
  <c r="A33" i="54" s="1"/>
  <c r="A35" i="54" s="1"/>
  <c r="A36" i="54" s="1"/>
  <c r="U29" i="32"/>
  <c r="T29" i="32"/>
  <c r="Q29" i="32"/>
  <c r="R29" i="32" s="1"/>
  <c r="P29" i="32"/>
  <c r="S29" i="32" s="1"/>
  <c r="U28" i="32"/>
  <c r="T28" i="32"/>
  <c r="Q28" i="32"/>
  <c r="P28" i="32"/>
  <c r="S28" i="32" s="1"/>
  <c r="U27" i="32"/>
  <c r="T27" i="32"/>
  <c r="Q27" i="32"/>
  <c r="P27" i="32"/>
  <c r="S27" i="32" s="1"/>
  <c r="U24" i="32"/>
  <c r="T24" i="32"/>
  <c r="Q24" i="32"/>
  <c r="P24" i="32"/>
  <c r="S24" i="32" s="1"/>
  <c r="U23" i="32"/>
  <c r="T23" i="32"/>
  <c r="Q23" i="32"/>
  <c r="P23" i="32"/>
  <c r="S23" i="32" s="1"/>
  <c r="U22" i="32"/>
  <c r="T22" i="32"/>
  <c r="Q22" i="32"/>
  <c r="R22" i="32" s="1"/>
  <c r="P22" i="32"/>
  <c r="S22" i="32" s="1"/>
  <c r="A22" i="32"/>
  <c r="A23" i="32" s="1"/>
  <c r="A24" i="32" s="1"/>
  <c r="U21" i="32"/>
  <c r="T21" i="32"/>
  <c r="Q21" i="32"/>
  <c r="R21" i="32" s="1"/>
  <c r="P21" i="32"/>
  <c r="S21" i="32" s="1"/>
  <c r="A37" i="54" l="1"/>
  <c r="A27" i="32"/>
  <c r="A28" i="32" s="1"/>
  <c r="A29" i="32" s="1"/>
  <c r="A30" i="32" s="1"/>
  <c r="A31" i="32" s="1"/>
  <c r="A33" i="32" s="1"/>
  <c r="A34" i="32" s="1"/>
  <c r="A35" i="32" s="1"/>
  <c r="A36" i="32" s="1"/>
  <c r="A38" i="32" s="1"/>
  <c r="A39" i="32" s="1"/>
  <c r="A40" i="32" s="1"/>
  <c r="A41" i="32" s="1"/>
  <c r="A42" i="32" s="1"/>
  <c r="A43" i="32" s="1"/>
  <c r="A45" i="32" s="1"/>
  <c r="A46" i="32" s="1"/>
  <c r="A47" i="32" s="1"/>
  <c r="A48" i="32" s="1"/>
  <c r="A51" i="32" s="1"/>
  <c r="A53" i="32" s="1"/>
  <c r="A25" i="32"/>
  <c r="R27" i="32"/>
  <c r="R28" i="32"/>
  <c r="R24" i="32"/>
  <c r="R23" i="32"/>
  <c r="A54" i="32" l="1"/>
  <c r="A58" i="32" s="1"/>
  <c r="A56" i="32"/>
  <c r="A39" i="54"/>
  <c r="A40" i="54" s="1"/>
  <c r="A42" i="54" s="1"/>
  <c r="A43" i="54" s="1"/>
  <c r="A45" i="54" s="1"/>
  <c r="A46" i="54" s="1"/>
  <c r="A47" i="54" s="1"/>
  <c r="A49" i="54" s="1"/>
  <c r="A50" i="54" s="1"/>
  <c r="A52" i="54" s="1"/>
  <c r="A50" i="32"/>
  <c r="A52" i="32" s="1"/>
  <c r="A60" i="32" l="1"/>
  <c r="A61" i="32" s="1"/>
  <c r="A62" i="32" s="1"/>
  <c r="H55" i="54" l="1"/>
  <c r="I31" i="2" s="1"/>
  <c r="A21" i="31" l="1"/>
  <c r="A22" i="31" s="1"/>
  <c r="A24" i="31" s="1"/>
  <c r="A25" i="31" s="1"/>
  <c r="A26" i="31" s="1"/>
  <c r="A27" i="31" s="1"/>
  <c r="A28" i="31" s="1"/>
  <c r="A29" i="31" s="1"/>
  <c r="A30" i="31" l="1"/>
  <c r="A31" i="31" s="1"/>
  <c r="A32" i="31" s="1"/>
  <c r="A33" i="31" s="1"/>
  <c r="A34" i="31" s="1"/>
  <c r="A36" i="31" s="1"/>
  <c r="A37" i="31" s="1"/>
  <c r="A38" i="31" s="1"/>
  <c r="A39" i="31" s="1"/>
  <c r="A40" i="31" s="1"/>
  <c r="A41" i="31" s="1"/>
  <c r="A42" i="31" s="1"/>
  <c r="A43" i="31" s="1"/>
  <c r="A44" i="31" s="1"/>
  <c r="A45" i="31" s="1"/>
  <c r="A47" i="31" l="1"/>
  <c r="A48" i="31" s="1"/>
  <c r="A49" i="31" s="1"/>
  <c r="A50" i="31" l="1"/>
  <c r="A51" i="31" s="1"/>
  <c r="A52" i="31" s="1"/>
  <c r="A53" i="31" s="1"/>
  <c r="A54" i="31" s="1"/>
  <c r="A55" i="31" s="1"/>
  <c r="A56" i="31" s="1"/>
  <c r="A57" i="31" s="1"/>
  <c r="A59" i="31" s="1"/>
  <c r="A60" i="31" s="1"/>
  <c r="A61" i="31" s="1"/>
  <c r="A62" i="31" s="1"/>
  <c r="A63" i="31" s="1"/>
  <c r="A64" i="31" s="1"/>
  <c r="A65" i="31" s="1"/>
  <c r="A66" i="31" s="1"/>
  <c r="A67" i="31" s="1"/>
  <c r="A68" i="31" s="1"/>
  <c r="A69" i="31" s="1"/>
  <c r="A70" i="31" s="1"/>
  <c r="A71" i="31" s="1"/>
  <c r="A73" i="31" s="1"/>
  <c r="A74" i="31" s="1"/>
  <c r="H177" i="1" l="1"/>
  <c r="A3" i="53" l="1"/>
  <c r="A1" i="53"/>
  <c r="C9" i="53"/>
  <c r="C8" i="53"/>
  <c r="C7" i="53"/>
  <c r="C6" i="53"/>
  <c r="I62" i="53" l="1"/>
  <c r="I41" i="2" s="1"/>
  <c r="I59" i="20"/>
  <c r="I51" i="52"/>
  <c r="I43" i="2" s="1"/>
  <c r="A3" i="52" l="1"/>
  <c r="A1" i="52"/>
  <c r="C9" i="52"/>
  <c r="C8" i="52"/>
  <c r="C7" i="52"/>
  <c r="C6" i="52"/>
  <c r="A25" i="50" l="1"/>
  <c r="A27" i="50" s="1"/>
  <c r="A30" i="50" l="1"/>
  <c r="A32" i="50" s="1"/>
  <c r="A34" i="50" l="1"/>
  <c r="A36" i="50" s="1"/>
  <c r="A39" i="50" s="1"/>
  <c r="A40" i="50" s="1"/>
  <c r="A42" i="50" s="1"/>
  <c r="A43" i="50" s="1"/>
  <c r="A44" i="50" s="1"/>
  <c r="A45" i="50" s="1"/>
  <c r="A50" i="50" s="1"/>
  <c r="A52" i="50" s="1"/>
  <c r="A54" i="50" s="1"/>
  <c r="A57" i="50" s="1"/>
  <c r="A59" i="50" s="1"/>
  <c r="A61" i="50" s="1"/>
  <c r="A64" i="50" s="1"/>
  <c r="A66" i="50" s="1"/>
  <c r="A68" i="50" s="1"/>
  <c r="A71" i="50" s="1"/>
  <c r="A73" i="50" s="1"/>
  <c r="A75" i="50" s="1"/>
  <c r="A78" i="50" s="1"/>
  <c r="A80" i="50" s="1"/>
  <c r="A82" i="50" s="1"/>
  <c r="A85" i="50" s="1"/>
  <c r="A87" i="50" s="1"/>
  <c r="A89" i="50" s="1"/>
  <c r="A92" i="50" s="1"/>
  <c r="A94" i="50" s="1"/>
  <c r="A96" i="50" s="1"/>
  <c r="A99" i="50" s="1"/>
  <c r="A101" i="50" s="1"/>
  <c r="A103" i="50" s="1"/>
  <c r="A106" i="50" s="1"/>
  <c r="J60" i="26" l="1"/>
  <c r="K60" i="26" s="1"/>
  <c r="J56" i="26"/>
  <c r="K56" i="26" s="1"/>
  <c r="J40" i="26"/>
  <c r="K40" i="26" s="1"/>
  <c r="J74" i="26"/>
  <c r="K74" i="26" s="1"/>
  <c r="J35" i="26" l="1"/>
  <c r="K35" i="26" s="1"/>
  <c r="J78" i="26"/>
  <c r="K78" i="26" s="1"/>
  <c r="J59" i="26"/>
  <c r="K59" i="26" s="1"/>
  <c r="J68" i="26"/>
  <c r="K68" i="26" s="1"/>
  <c r="J63" i="26"/>
  <c r="K63" i="26" s="1"/>
  <c r="J88" i="26"/>
  <c r="K88" i="26" s="1"/>
  <c r="J55" i="26"/>
  <c r="K55" i="26" s="1"/>
  <c r="A35" i="26"/>
  <c r="A36" i="26" s="1"/>
  <c r="A37" i="26" s="1"/>
  <c r="A39" i="26" l="1"/>
  <c r="A40" i="26" s="1"/>
  <c r="A41" i="26" s="1"/>
  <c r="A42" i="26" s="1"/>
  <c r="A43" i="26" s="1"/>
  <c r="A44" i="26" s="1"/>
  <c r="A45" i="26" s="1"/>
  <c r="A46" i="26" s="1"/>
  <c r="A48" i="26" l="1"/>
  <c r="A49" i="26" s="1"/>
  <c r="A50" i="26" l="1"/>
  <c r="A54" i="26" s="1"/>
  <c r="A55" i="26" s="1"/>
  <c r="A56" i="26" l="1"/>
  <c r="A58" i="26" s="1"/>
  <c r="A59" i="26" s="1"/>
  <c r="A60" i="26" l="1"/>
  <c r="A62" i="26" s="1"/>
  <c r="A63" i="26" s="1"/>
  <c r="H62" i="36"/>
  <c r="A67" i="26" l="1"/>
  <c r="A68" i="26" s="1"/>
  <c r="A69" i="26" l="1"/>
  <c r="A70" i="26" s="1"/>
  <c r="A71" i="26" s="1"/>
  <c r="A73" i="26"/>
  <c r="A74" i="26" s="1"/>
  <c r="A77" i="26" s="1"/>
  <c r="A78" i="26" s="1"/>
  <c r="A79" i="26" s="1"/>
  <c r="A80" i="26" s="1"/>
  <c r="A84" i="26" s="1"/>
  <c r="A85" i="26" s="1"/>
  <c r="A87" i="26" s="1"/>
  <c r="A88" i="26" s="1"/>
  <c r="A89" i="26" s="1"/>
  <c r="A90" i="26" s="1"/>
  <c r="A94" i="26" s="1"/>
  <c r="A95" i="26" s="1"/>
  <c r="A98" i="26" s="1"/>
  <c r="A99" i="26" s="1"/>
  <c r="A100" i="26" s="1"/>
  <c r="A101" i="26" l="1"/>
  <c r="A104" i="26" s="1"/>
  <c r="A105" i="26" s="1"/>
  <c r="A106" i="26" l="1"/>
  <c r="A109" i="26" s="1"/>
  <c r="A110" i="26" s="1"/>
  <c r="A113" i="26" s="1"/>
  <c r="A114" i="26" s="1"/>
  <c r="A115" i="26" s="1"/>
  <c r="A118" i="26" s="1"/>
  <c r="A119" i="26" s="1"/>
  <c r="A121" i="26" s="1"/>
  <c r="A122" i="26" s="1"/>
  <c r="A123" i="26" s="1"/>
  <c r="A124" i="26" s="1"/>
  <c r="A125" i="26" s="1"/>
  <c r="A126" i="26" s="1"/>
  <c r="A127" i="26" s="1"/>
  <c r="A131" i="26" s="1"/>
  <c r="A132" i="26" s="1"/>
  <c r="A21" i="34"/>
  <c r="A23" i="34" s="1"/>
  <c r="A135" i="26" l="1"/>
  <c r="A136" i="26" s="1"/>
  <c r="A133" i="26"/>
  <c r="H153" i="26"/>
  <c r="A141" i="26" l="1"/>
  <c r="A142" i="26" s="1"/>
  <c r="A143" i="26" s="1"/>
  <c r="A147" i="26" s="1"/>
  <c r="A148" i="26" s="1"/>
  <c r="A149" i="26" s="1"/>
  <c r="A150" i="26" s="1"/>
  <c r="A137" i="26"/>
  <c r="A3" i="51"/>
  <c r="A1" i="51"/>
  <c r="C9" i="51"/>
  <c r="C8" i="51"/>
  <c r="C7" i="51"/>
  <c r="C6" i="51"/>
  <c r="I51" i="2" l="1"/>
  <c r="A3" i="50" l="1"/>
  <c r="A1" i="50"/>
  <c r="C9" i="50"/>
  <c r="C8" i="50"/>
  <c r="C7" i="50"/>
  <c r="C6" i="50"/>
  <c r="A3" i="41"/>
  <c r="A1" i="41"/>
  <c r="C9" i="49"/>
  <c r="C8" i="49"/>
  <c r="C7" i="49"/>
  <c r="C6" i="49"/>
  <c r="A44" i="33"/>
  <c r="A45" i="33" s="1"/>
  <c r="A46" i="33" s="1"/>
  <c r="A47" i="33" s="1"/>
  <c r="A48" i="33" s="1"/>
  <c r="A49" i="33" s="1"/>
  <c r="A50" i="33" s="1"/>
  <c r="A51" i="33" s="1"/>
  <c r="A52" i="33" s="1"/>
  <c r="A53" i="33" s="1"/>
  <c r="A54" i="33" s="1"/>
  <c r="A55" i="33" s="1"/>
  <c r="A56" i="33" s="1"/>
  <c r="A57" i="33" s="1"/>
  <c r="A58" i="33" s="1"/>
  <c r="A59" i="33" s="1"/>
  <c r="A72" i="33" l="1"/>
  <c r="A60" i="33"/>
  <c r="A61" i="33" s="1"/>
  <c r="A62" i="33" s="1"/>
  <c r="A63" i="33" s="1"/>
  <c r="A64" i="33" s="1"/>
  <c r="A65" i="33" s="1"/>
  <c r="A66" i="33" s="1"/>
  <c r="A67" i="33" s="1"/>
  <c r="A68" i="33" s="1"/>
  <c r="A69" i="33" s="1"/>
  <c r="A70" i="33" s="1"/>
  <c r="A71" i="33" s="1"/>
  <c r="A3" i="48" l="1"/>
  <c r="A1" i="48"/>
  <c r="A12" i="48"/>
  <c r="C8" i="48"/>
  <c r="C7" i="48"/>
  <c r="C6" i="48"/>
  <c r="C5" i="48"/>
  <c r="I48" i="2" l="1"/>
  <c r="I27" i="2" l="1"/>
  <c r="A21" i="36" l="1"/>
  <c r="A22" i="36" s="1"/>
  <c r="A24" i="36" s="1"/>
  <c r="A25" i="36" s="1"/>
  <c r="A26" i="36" s="1"/>
  <c r="A28" i="36" s="1"/>
  <c r="A15" i="41" l="1"/>
  <c r="C11" i="41"/>
  <c r="C10" i="41"/>
  <c r="C9" i="41"/>
  <c r="C8" i="41"/>
  <c r="B48" i="13" l="1"/>
  <c r="G24" i="41"/>
  <c r="A3" i="39"/>
  <c r="A1" i="39"/>
  <c r="A23" i="13"/>
  <c r="A25" i="3"/>
  <c r="I49" i="2" l="1"/>
  <c r="A14" i="39"/>
  <c r="C10" i="39"/>
  <c r="C9" i="39"/>
  <c r="C8" i="39"/>
  <c r="C7" i="39"/>
  <c r="H38" i="39" l="1"/>
  <c r="I56" i="2" l="1"/>
  <c r="C9" i="16" l="1"/>
  <c r="C8" i="16"/>
  <c r="C7" i="16"/>
  <c r="C6" i="16"/>
  <c r="C9" i="15"/>
  <c r="C8" i="15"/>
  <c r="C7" i="15"/>
  <c r="C6" i="15"/>
  <c r="C9" i="19"/>
  <c r="C8" i="19"/>
  <c r="C7" i="19"/>
  <c r="C6" i="19"/>
  <c r="C8" i="21"/>
  <c r="C7" i="21"/>
  <c r="C6" i="21"/>
  <c r="C5" i="21"/>
  <c r="C9" i="20"/>
  <c r="C8" i="20"/>
  <c r="C7" i="20"/>
  <c r="C6" i="20"/>
  <c r="C9" i="14"/>
  <c r="C8" i="14"/>
  <c r="C7" i="14"/>
  <c r="C6" i="14"/>
  <c r="C9" i="11"/>
  <c r="C8" i="11"/>
  <c r="C7" i="11"/>
  <c r="C6" i="11"/>
  <c r="C9" i="10"/>
  <c r="C8" i="10"/>
  <c r="C7" i="10"/>
  <c r="C6" i="10"/>
  <c r="C9" i="9"/>
  <c r="C8" i="9"/>
  <c r="C7" i="9"/>
  <c r="C6" i="9"/>
  <c r="C9" i="7"/>
  <c r="C8" i="7"/>
  <c r="C7" i="7"/>
  <c r="C6" i="7"/>
  <c r="C9" i="1"/>
  <c r="C8" i="1"/>
  <c r="C7" i="1"/>
  <c r="C6" i="1"/>
  <c r="C9" i="36"/>
  <c r="C8" i="36"/>
  <c r="C7" i="36"/>
  <c r="C6" i="36"/>
  <c r="C9" i="34"/>
  <c r="C8" i="34"/>
  <c r="C7" i="34"/>
  <c r="C6" i="34"/>
  <c r="C9" i="31"/>
  <c r="C8" i="31"/>
  <c r="C7" i="31"/>
  <c r="C6" i="31"/>
  <c r="C8" i="29"/>
  <c r="C7" i="29"/>
  <c r="C6" i="29"/>
  <c r="C5" i="29"/>
  <c r="C8" i="26"/>
  <c r="C7" i="26"/>
  <c r="C6" i="26"/>
  <c r="C5" i="26"/>
  <c r="C8" i="25"/>
  <c r="C7" i="25"/>
  <c r="C6" i="25"/>
  <c r="C5" i="25"/>
  <c r="C9" i="24"/>
  <c r="C8" i="24"/>
  <c r="C7" i="24"/>
  <c r="C6" i="24"/>
  <c r="C32" i="13" l="1"/>
  <c r="C23" i="13"/>
  <c r="B25" i="3"/>
  <c r="B38" i="3" l="1"/>
  <c r="B35" i="3"/>
  <c r="B45" i="13"/>
  <c r="B42" i="13"/>
  <c r="B51" i="13"/>
  <c r="A3" i="36" l="1"/>
  <c r="A1" i="36"/>
  <c r="A3" i="34"/>
  <c r="A1" i="34"/>
  <c r="H19" i="34"/>
  <c r="A25" i="34"/>
  <c r="A3" i="33"/>
  <c r="A1" i="33"/>
  <c r="A3" i="32"/>
  <c r="A1" i="32"/>
  <c r="A3" i="31"/>
  <c r="A1" i="31"/>
  <c r="A3" i="29"/>
  <c r="A1" i="29"/>
  <c r="A12" i="29"/>
  <c r="A3" i="26"/>
  <c r="A1" i="26"/>
  <c r="A12" i="26"/>
  <c r="A3" i="25"/>
  <c r="A1" i="25"/>
  <c r="A30" i="36" l="1"/>
  <c r="H54" i="36"/>
  <c r="A26" i="34"/>
  <c r="A28" i="34" s="1"/>
  <c r="A29" i="34" s="1"/>
  <c r="A30" i="34" s="1"/>
  <c r="A31" i="34" s="1"/>
  <c r="A34" i="34" s="1"/>
  <c r="A36" i="34" s="1"/>
  <c r="A38" i="34" s="1"/>
  <c r="A39" i="34" s="1"/>
  <c r="A41" i="34" s="1"/>
  <c r="A42" i="34" s="1"/>
  <c r="A43" i="34" s="1"/>
  <c r="A44" i="34" s="1"/>
  <c r="A47" i="34" s="1"/>
  <c r="A49" i="34" s="1"/>
  <c r="A50" i="34" s="1"/>
  <c r="A51" i="34" s="1"/>
  <c r="A52" i="34" s="1"/>
  <c r="A55" i="34" s="1"/>
  <c r="H82" i="29"/>
  <c r="H79" i="31"/>
  <c r="H75" i="33"/>
  <c r="H65" i="32"/>
  <c r="A31" i="36" l="1"/>
  <c r="A32" i="36" s="1"/>
  <c r="I22" i="2"/>
  <c r="I26" i="2"/>
  <c r="I24" i="2"/>
  <c r="I23" i="2"/>
  <c r="I25" i="2"/>
  <c r="A33" i="36" l="1"/>
  <c r="A34" i="36" s="1"/>
  <c r="A35" i="36" s="1"/>
  <c r="A36" i="36" s="1"/>
  <c r="A39" i="36" s="1"/>
  <c r="A40" i="36" l="1"/>
  <c r="A43" i="36" s="1"/>
  <c r="A45" i="36" s="1"/>
  <c r="A49" i="36" s="1"/>
  <c r="A56" i="34"/>
  <c r="A75" i="31"/>
  <c r="A76" i="31" s="1"/>
  <c r="A57" i="34" l="1"/>
  <c r="A58" i="34" s="1"/>
  <c r="A59" i="34" s="1"/>
  <c r="A60" i="34" s="1"/>
  <c r="A61" i="34" s="1"/>
  <c r="A62" i="34" s="1"/>
  <c r="A63" i="34" s="1"/>
  <c r="A64" i="34" s="1"/>
  <c r="A65" i="34" s="1"/>
  <c r="A66" i="34" s="1"/>
  <c r="A67" i="34" s="1"/>
  <c r="A68" i="34" s="1"/>
  <c r="A69" i="34" s="1"/>
  <c r="A70" i="34" s="1"/>
  <c r="A71" i="34" s="1"/>
  <c r="A74" i="34" s="1"/>
  <c r="A75" i="34" s="1"/>
  <c r="A3" i="24"/>
  <c r="A1" i="24"/>
  <c r="H18" i="24"/>
  <c r="A13" i="24"/>
  <c r="A76" i="34" l="1"/>
  <c r="A77" i="34" s="1"/>
  <c r="A78" i="34" s="1"/>
  <c r="A79" i="34" s="1"/>
  <c r="A80" i="34" s="1"/>
  <c r="A81" i="34" s="1"/>
  <c r="A82" i="34" s="1"/>
  <c r="A83" i="34" s="1"/>
  <c r="A84" i="34" s="1"/>
  <c r="A85" i="34" s="1"/>
  <c r="A86" i="34" s="1"/>
  <c r="A87" i="34" s="1"/>
  <c r="A89" i="34" s="1"/>
  <c r="A90" i="34" s="1"/>
  <c r="H27" i="24"/>
  <c r="A3" i="21"/>
  <c r="A1" i="21"/>
  <c r="A12" i="21"/>
  <c r="A3" i="20"/>
  <c r="A1" i="20"/>
  <c r="A91" i="34" l="1"/>
  <c r="A92" i="34" s="1"/>
  <c r="A97" i="34" s="1"/>
  <c r="I20" i="2"/>
  <c r="A1" i="19"/>
  <c r="A3" i="19"/>
  <c r="A3" i="16"/>
  <c r="A1" i="16"/>
  <c r="A1" i="15"/>
  <c r="A3" i="15"/>
  <c r="A1" i="14"/>
  <c r="A3" i="14"/>
  <c r="A1" i="11"/>
  <c r="A1" i="10"/>
  <c r="A1" i="9"/>
  <c r="A1" i="7"/>
  <c r="A1" i="1"/>
  <c r="B16" i="13"/>
  <c r="B15" i="13"/>
  <c r="B17" i="3"/>
  <c r="B18" i="3"/>
  <c r="D19" i="13"/>
  <c r="D21" i="3"/>
  <c r="D26" i="13"/>
  <c r="B26" i="13"/>
  <c r="D25" i="13"/>
  <c r="B25" i="13"/>
  <c r="B23" i="13"/>
  <c r="A25" i="13"/>
  <c r="A26" i="13" s="1"/>
  <c r="D19" i="58" l="1"/>
  <c r="D22" i="57"/>
  <c r="I44" i="2"/>
  <c r="I42" i="2"/>
  <c r="I40" i="2" l="1"/>
  <c r="I53" i="2"/>
  <c r="I52" i="2"/>
  <c r="I50" i="2"/>
  <c r="A3" i="11"/>
  <c r="A3" i="10"/>
  <c r="A3" i="9"/>
  <c r="I37" i="2"/>
  <c r="A3" i="7"/>
  <c r="A3" i="1"/>
  <c r="I264" i="10" l="1"/>
  <c r="I38" i="2" s="1"/>
  <c r="I83" i="7" l="1"/>
  <c r="I36" i="2" s="1"/>
  <c r="I39" i="2"/>
  <c r="A98" i="34" l="1"/>
  <c r="A99" i="34" s="1"/>
  <c r="A100" i="34" s="1"/>
  <c r="A101" i="34" s="1"/>
  <c r="A102" i="34" s="1"/>
  <c r="A103" i="34" s="1"/>
  <c r="A104" i="34" s="1"/>
  <c r="A105" i="34" s="1"/>
  <c r="A106" i="34" s="1"/>
  <c r="A107" i="34" s="1"/>
  <c r="A108" i="34" s="1"/>
  <c r="A109" i="34" s="1"/>
  <c r="A110" i="34" s="1"/>
  <c r="A111" i="34" s="1"/>
  <c r="A112" i="34" s="1"/>
  <c r="A114" i="34" s="1"/>
  <c r="A115" i="34" s="1"/>
  <c r="A116" i="34" s="1"/>
  <c r="A117" i="34" s="1"/>
  <c r="A118" i="34" s="1"/>
  <c r="A119" i="34" s="1"/>
  <c r="A120" i="34" s="1"/>
  <c r="A121" i="34" s="1"/>
  <c r="A122" i="34" s="1"/>
  <c r="A123" i="34" s="1"/>
  <c r="A124" i="34" s="1"/>
  <c r="A125" i="34" s="1"/>
  <c r="A126" i="34" s="1"/>
  <c r="A127" i="34" s="1"/>
  <c r="A129" i="34" s="1"/>
  <c r="A130" i="34" s="1"/>
  <c r="A131" i="34" l="1"/>
  <c r="A132" i="34" s="1"/>
  <c r="A133" i="34" s="1"/>
  <c r="A134" i="34" s="1"/>
  <c r="A135" i="34" s="1"/>
  <c r="A136" i="34" s="1"/>
  <c r="A137" i="34" s="1"/>
  <c r="A27" i="3"/>
  <c r="A28" i="3" s="1"/>
  <c r="A21" i="2" l="1"/>
  <c r="A22" i="2" s="1"/>
  <c r="A54" i="2" l="1"/>
  <c r="A23" i="2"/>
  <c r="A24" i="2" s="1"/>
  <c r="A25" i="2" l="1"/>
  <c r="A26" i="2" s="1"/>
  <c r="A27" i="2" s="1"/>
  <c r="A28" i="2" l="1"/>
  <c r="A29" i="2" s="1"/>
  <c r="A30" i="2" s="1"/>
  <c r="A31" i="2" l="1"/>
  <c r="I35" i="2"/>
  <c r="A36" i="2" l="1"/>
  <c r="A37" i="2" s="1"/>
  <c r="A38" i="2" s="1"/>
  <c r="A39" i="2" s="1"/>
  <c r="A40" i="2" l="1"/>
  <c r="A41" i="2" s="1"/>
  <c r="A42" i="2" s="1"/>
  <c r="A43" i="2" s="1"/>
  <c r="A44" i="2" s="1"/>
  <c r="A45" i="2" s="1"/>
  <c r="A48" i="2" l="1"/>
  <c r="A49" i="2" s="1"/>
  <c r="A50" i="2" s="1"/>
  <c r="A51" i="2" s="1"/>
  <c r="A52" i="2" s="1"/>
  <c r="A53" i="2" s="1"/>
  <c r="A56" i="2" s="1"/>
  <c r="A46" i="2" l="1"/>
  <c r="H168" i="34" l="1"/>
  <c r="I29" i="2" l="1"/>
  <c r="I30" i="2" l="1"/>
  <c r="H63" i="25" l="1"/>
  <c r="I21" i="2" l="1"/>
  <c r="H109" i="50" l="1"/>
  <c r="I28" i="2" s="1"/>
  <c r="J32" i="31" l="1"/>
  <c r="J22" i="31"/>
  <c r="J42" i="31"/>
  <c r="C13" i="2" l="1"/>
  <c r="C11" i="2" l="1"/>
  <c r="D25" i="3" l="1"/>
  <c r="D23" i="13" s="1"/>
  <c r="D26" i="57" s="1"/>
  <c r="D30" i="3" l="1"/>
  <c r="D32" i="3" s="1"/>
  <c r="D28" i="13"/>
  <c r="D35" i="13" s="1"/>
  <c r="D23" i="58"/>
  <c r="D27" i="58" s="1"/>
  <c r="D35" i="58" s="1"/>
  <c r="D30" i="13" l="1"/>
  <c r="D31" i="13" s="1"/>
  <c r="D32" i="13" s="1"/>
  <c r="D33" i="13" s="1"/>
  <c r="D36" i="13"/>
  <c r="D39" i="13" s="1"/>
  <c r="D29" i="58"/>
  <c r="D30" i="58" s="1"/>
  <c r="D31" i="58" s="1"/>
  <c r="D32" i="58" s="1"/>
  <c r="D34" i="58"/>
  <c r="D38" i="58" s="1"/>
  <c r="D33" i="57" l="1"/>
  <c r="D35" i="57" l="1"/>
</calcChain>
</file>

<file path=xl/sharedStrings.xml><?xml version="1.0" encoding="utf-8"?>
<sst xmlns="http://schemas.openxmlformats.org/spreadsheetml/2006/main" count="16009" uniqueCount="2329">
  <si>
    <t>(Darba veids vai konstruktīvā elementa nosaukums)</t>
  </si>
  <si>
    <t>Būves nosaukums:</t>
  </si>
  <si>
    <t>Objekta nosaukums:</t>
  </si>
  <si>
    <t>Objekta adrese:</t>
  </si>
  <si>
    <t>Pasūtījuma Nr.:</t>
  </si>
  <si>
    <t>Nr. p.k.</t>
  </si>
  <si>
    <t>Kods</t>
  </si>
  <si>
    <t>Mērvienība</t>
  </si>
  <si>
    <t>Daudzums</t>
  </si>
  <si>
    <t>Kopā</t>
  </si>
  <si>
    <t>Sastādīja:</t>
  </si>
  <si>
    <t>Pārbaudīja:</t>
  </si>
  <si>
    <t>Sertifikāta Nr.</t>
  </si>
  <si>
    <t>(paraksts un tā atšifrējums, datums)</t>
  </si>
  <si>
    <t>Kods, tāmes Nr.</t>
  </si>
  <si>
    <t>Tai skaitā</t>
  </si>
  <si>
    <t>Darbietilpība
(c/h)</t>
  </si>
  <si>
    <t>Pavisam kopā</t>
  </si>
  <si>
    <t>APSTIPRINU</t>
  </si>
  <si>
    <t>(pasūtītāja paraksts un tā atšifrējums)</t>
  </si>
  <si>
    <t>Z.v.</t>
  </si>
  <si>
    <t>Objekta nosaukums</t>
  </si>
  <si>
    <t>Objekta izmaksas
(euro)</t>
  </si>
  <si>
    <t>Vēdināšana</t>
  </si>
  <si>
    <t>Gaisa kondicionēšana</t>
  </si>
  <si>
    <t>Pavisam būvniecības izmaksas</t>
  </si>
  <si>
    <t>Ar būvniecību saistītie pārējie izdevumi:</t>
  </si>
  <si>
    <t>izpētes un projektēšanas darbi</t>
  </si>
  <si>
    <t>būvprojekta ekspertīze</t>
  </si>
  <si>
    <t>Projekta vadītājs:</t>
  </si>
  <si>
    <t>2-1</t>
  </si>
  <si>
    <t>2-2</t>
  </si>
  <si>
    <t>2-3</t>
  </si>
  <si>
    <t>2-4</t>
  </si>
  <si>
    <t>2-5</t>
  </si>
  <si>
    <t>2-6</t>
  </si>
  <si>
    <t>3-1</t>
  </si>
  <si>
    <t>3-2</t>
  </si>
  <si>
    <t>3-3</t>
  </si>
  <si>
    <t>2-7</t>
  </si>
  <si>
    <t>Siltummezgls</t>
  </si>
  <si>
    <t>2-8</t>
  </si>
  <si>
    <t>2-9</t>
  </si>
  <si>
    <t>2-10</t>
  </si>
  <si>
    <t>EL</t>
  </si>
  <si>
    <t>AVK-A</t>
  </si>
  <si>
    <t>AVK-V</t>
  </si>
  <si>
    <t>AVK-K</t>
  </si>
  <si>
    <t>SM</t>
  </si>
  <si>
    <t>UAS</t>
  </si>
  <si>
    <t>ELT</t>
  </si>
  <si>
    <t>Zemes darbi</t>
  </si>
  <si>
    <t>Pamati un pamatnes</t>
  </si>
  <si>
    <t>Kāpņu konstrukcijas, kāpņu laukumi</t>
  </si>
  <si>
    <t>Jumti, segumi</t>
  </si>
  <si>
    <t>ZD</t>
  </si>
  <si>
    <t>1-2</t>
  </si>
  <si>
    <t>1-3</t>
  </si>
  <si>
    <t>1-4</t>
  </si>
  <si>
    <t>1-5</t>
  </si>
  <si>
    <t>1-6</t>
  </si>
  <si>
    <t>1-7</t>
  </si>
  <si>
    <t>1-8</t>
  </si>
  <si>
    <t>1-9</t>
  </si>
  <si>
    <t>1-10</t>
  </si>
  <si>
    <t>1-11</t>
  </si>
  <si>
    <t>PAM</t>
  </si>
  <si>
    <t>JUMT</t>
  </si>
  <si>
    <t>KĀPN</t>
  </si>
  <si>
    <t>APDAR</t>
  </si>
  <si>
    <t>2-11</t>
  </si>
  <si>
    <t>FAS</t>
  </si>
  <si>
    <t>līg.cena</t>
  </si>
  <si>
    <t>Iekšējie apdares darbi (griesti, sienas, grīdas)</t>
  </si>
  <si>
    <t>ŪKT</t>
  </si>
  <si>
    <t>Būvniecības izmaksas ar neparedzētiem izdevumiem bez PVN</t>
  </si>
  <si>
    <t>KOPS1</t>
  </si>
  <si>
    <t>__________________________</t>
  </si>
  <si>
    <t>Kopā būvniecības izmaksas</t>
  </si>
  <si>
    <t>Piezīmes.</t>
  </si>
  <si>
    <t>3</t>
  </si>
  <si>
    <t>4</t>
  </si>
  <si>
    <t>4. Labiekārtošanas darbi</t>
  </si>
  <si>
    <t>Teritorijas labiekārtošana</t>
  </si>
  <si>
    <t>LAB</t>
  </si>
  <si>
    <t>GAT</t>
  </si>
  <si>
    <t>Videonovērošanas sistēma</t>
  </si>
  <si>
    <t>1-12</t>
  </si>
  <si>
    <t>2. Specializētie darbi - iekšējie inženiertīkli, sistēmas</t>
  </si>
  <si>
    <t>3. Specializētie darbi - ārējie inženiertīkli, sistēmas</t>
  </si>
  <si>
    <t>3-4</t>
  </si>
  <si>
    <t>1. Vispārceltnieciskie darbi</t>
  </si>
  <si>
    <t>gb.</t>
  </si>
  <si>
    <t>Montāžas materiāli (celtniecības putas, enkuri, dībeļi, stūra leņķīs ar armējošu sietu utt.)</t>
  </si>
  <si>
    <t>kpl.</t>
  </si>
  <si>
    <t>m</t>
  </si>
  <si>
    <t>IEKŠĒJĀ  PALODZE</t>
  </si>
  <si>
    <t>Iekšējās logu ailes špaktelēšana, gruntēšana</t>
  </si>
  <si>
    <t>Iekšējās logu ailes krāsošana</t>
  </si>
  <si>
    <t>Durvju montāža</t>
  </si>
  <si>
    <t>Durvju aiļu apdare</t>
  </si>
  <si>
    <t>Iekšdurvis</t>
  </si>
  <si>
    <t>Sagatavošanas darbi</t>
  </si>
  <si>
    <t>gab.</t>
  </si>
  <si>
    <t>m²</t>
  </si>
  <si>
    <r>
      <t>m</t>
    </r>
    <r>
      <rPr>
        <vertAlign val="superscript"/>
        <sz val="10"/>
        <rFont val="Times New Roman"/>
        <family val="1"/>
        <charset val="186"/>
      </rPr>
      <t>3</t>
    </r>
  </si>
  <si>
    <t>Ūdens pazemināšana</t>
  </si>
  <si>
    <t>Smilts</t>
  </si>
  <si>
    <t>m2</t>
  </si>
  <si>
    <t>Palīgmateriāli</t>
  </si>
  <si>
    <t>m3</t>
  </si>
  <si>
    <r>
      <t>m</t>
    </r>
    <r>
      <rPr>
        <vertAlign val="superscript"/>
        <sz val="10"/>
        <rFont val="Times New Roman"/>
        <family val="1"/>
        <charset val="186"/>
      </rPr>
      <t>2</t>
    </r>
  </si>
  <si>
    <t>Metāla konstrukcijas</t>
  </si>
  <si>
    <t>Aukstuma tiltiņu pārrāvuma detaļa SHÖCK ISOKORB KST 22</t>
  </si>
  <si>
    <t>Jumta aprīkojums</t>
  </si>
  <si>
    <t>Parapeta apdare ar skārda detaļām</t>
  </si>
  <si>
    <t>Sienas</t>
  </si>
  <si>
    <t>Grīdas</t>
  </si>
  <si>
    <t>Grīdas segumi</t>
  </si>
  <si>
    <t>Cokola siltināšana ar ekstrudētu putupolistirolu, 50mm</t>
  </si>
  <si>
    <t>L</t>
  </si>
  <si>
    <t>" Melnās  grīdas " izveidošana</t>
  </si>
  <si>
    <t>Sastatņu montāža, demontāža un noma</t>
  </si>
  <si>
    <t>Ekstrudētais putupolistirols</t>
  </si>
  <si>
    <t>D</t>
  </si>
  <si>
    <t>ŪDENSAPGĀDE Ū1</t>
  </si>
  <si>
    <t>Ūdensvada trases nospraušana</t>
  </si>
  <si>
    <t>Šķērsojumi ar projektējamām komunikācijām</t>
  </si>
  <si>
    <t>vietas</t>
  </si>
  <si>
    <t>Brīdinājuma lentas virs cauruļvada uzstādīšana</t>
  </si>
  <si>
    <t>Veidņu izmantošana tranšejas sienu nostiprināšanai</t>
  </si>
  <si>
    <t>Cauruļvadu hidrauliskā pārbaude, skalošana un dezinfekcija</t>
  </si>
  <si>
    <t>Izpilddokumentācijas sagatavošana</t>
  </si>
  <si>
    <t>Palīgmateriālu izmantošana cauruļvadu un aku montāžai</t>
  </si>
  <si>
    <t>Neparedzētie darbi</t>
  </si>
  <si>
    <t>Sadzīves kanalizācijas trases nospraušana</t>
  </si>
  <si>
    <t>Cauruļvadu skalošana un TV inspekcija</t>
  </si>
  <si>
    <t xml:space="preserve">LIETUSŪDEŅU KANALIZĀCIJA K2 </t>
  </si>
  <si>
    <t>Lietusūdeņu kanalizācijas trases nospraušana</t>
  </si>
  <si>
    <t>DN80</t>
  </si>
  <si>
    <t>DN20</t>
  </si>
  <si>
    <t>DN32</t>
  </si>
  <si>
    <t>DN25</t>
  </si>
  <si>
    <t>D160</t>
  </si>
  <si>
    <t xml:space="preserve">AUKSTĀ ŪDENSVADA SISTĒMA Ū1 </t>
  </si>
  <si>
    <t>Lodveida ventīlis sanitāri tehniskās ierīces pievadam</t>
  </si>
  <si>
    <t>DN15</t>
  </si>
  <si>
    <t>Noslēgventīlis</t>
  </si>
  <si>
    <t>Ūdensapgādes cauruļvadu apdares izbūve ar metāla profilu un reģipša konstrukciju</t>
  </si>
  <si>
    <t>Ugunsdrošības lenta</t>
  </si>
  <si>
    <t>Palīgmateriāli, stiprinājumi</t>
  </si>
  <si>
    <t>KARSTĀ ŪDENSVADA SISTĒMA S3, S4</t>
  </si>
  <si>
    <t>Atgaisotājs</t>
  </si>
  <si>
    <t xml:space="preserve">DN15 1/2" </t>
  </si>
  <si>
    <t>SADZĪVES KANALIZĀCIJAS SISTĒMA K1</t>
  </si>
  <si>
    <t>Plastmasas kanalizācijas cauruļvadi PP ar veidgabaliem</t>
  </si>
  <si>
    <t>D110</t>
  </si>
  <si>
    <t>Tīrīšanas lūka grīdā komplektā ar atveramu lūku 150x150mm</t>
  </si>
  <si>
    <t>DN100</t>
  </si>
  <si>
    <t>Revīzija (uz vertikālā cauruļvada) t.sk. ugunsdroša, atverama lūka 200x200 mm sienā</t>
  </si>
  <si>
    <t>Palīgmateriāli, aizsargčaulas, stiprinājumi</t>
  </si>
  <si>
    <t>SADZĪVES KANALIZĀCIJAS SISTĒMA K3</t>
  </si>
  <si>
    <t>D100</t>
  </si>
  <si>
    <t>Elektrometināms līkums 90°</t>
  </si>
  <si>
    <t>D63</t>
  </si>
  <si>
    <t>PE caurule PN10</t>
  </si>
  <si>
    <t>Tērauda aizsargčaula, L=500 mm</t>
  </si>
  <si>
    <t>DN150</t>
  </si>
  <si>
    <t>Cinkota čuguna pāreja  (ā-ā)</t>
  </si>
  <si>
    <t>2"-1 1/2"</t>
  </si>
  <si>
    <t>Līknis ar pāreju uz ārejo vītni D63/2"</t>
  </si>
  <si>
    <t>Cinkotā tērauda caurule ar vītni (ā)</t>
  </si>
  <si>
    <t xml:space="preserve">Lodveida ventīlis  (i-ā) </t>
  </si>
  <si>
    <t>DN50/2"</t>
  </si>
  <si>
    <t>Pašskalojošs mehāniskais filtrs ar sietu (no nerūsējošā tērauda)</t>
  </si>
  <si>
    <t>DN50 2"</t>
  </si>
  <si>
    <t>Cinkots čuguna krustgabals (i)</t>
  </si>
  <si>
    <t>1 1/4" - 1/2"</t>
  </si>
  <si>
    <t>Manometrs 0-6 bar</t>
  </si>
  <si>
    <t>1/2"(ā)</t>
  </si>
  <si>
    <t>Tukšošanas krāns (ā)</t>
  </si>
  <si>
    <t>DN15, 1/2'</t>
  </si>
  <si>
    <t>Cinkota čuguna pāreja  (ā-ī)</t>
  </si>
  <si>
    <t>1 1/4"-2"(a-ī)</t>
  </si>
  <si>
    <t>Pretvārsts</t>
  </si>
  <si>
    <t xml:space="preserve">Lodveida ventīlis (ā-ā) </t>
  </si>
  <si>
    <t>Palīgmateriāli,  stiprinājumi</t>
  </si>
  <si>
    <t>SANITĀRI TEHNISKĀS IERĪCES</t>
  </si>
  <si>
    <t>WC klozetpods komplektā ar skrūvēm, skalošanas kasti, pievienošanas caurulēm, sēdrinķi, vāku</t>
  </si>
  <si>
    <t>WC invalīdu klozetpods ar skrūvēm, skalošanas kasti, pievienošanas caurulēm, sēdrinķi, vāku, speciālajiem rokturiem un stiprinājumiem</t>
  </si>
  <si>
    <t>Keramikas izlietne, komplektā ar skrūvēm, sifonu</t>
  </si>
  <si>
    <t>Dušas kabīne ar paliktni seklo, komplektā ar skrūvēm, sifonu</t>
  </si>
  <si>
    <t>Ūdens jaucējkrāns keramikas izlietnei, hromēts</t>
  </si>
  <si>
    <t>Ūdens jaucējkrāns dušai ar dušas šļūteni un galvu, hromēts</t>
  </si>
  <si>
    <t>1. kārta</t>
  </si>
  <si>
    <t>Jauna skolas ēka Ādažos</t>
  </si>
  <si>
    <t>Attekas iela 16, Ādaži, Ādažu novads</t>
  </si>
  <si>
    <t>16-26</t>
  </si>
  <si>
    <t>20-5021</t>
  </si>
  <si>
    <t xml:space="preserve">Tērauda jumta konstrukcijas </t>
  </si>
  <si>
    <t>Logi</t>
  </si>
  <si>
    <t>Ārdurvju un iekšdurvju bloki.</t>
  </si>
  <si>
    <t>Grīdu  konstrukcijas</t>
  </si>
  <si>
    <t>GR</t>
  </si>
  <si>
    <t>DEM</t>
  </si>
  <si>
    <t>Esošo tīklu demontāža</t>
  </si>
  <si>
    <t>3-5</t>
  </si>
  <si>
    <t>3-6</t>
  </si>
  <si>
    <t>Iekšsienu un starpsienu konstrukcijas</t>
  </si>
  <si>
    <t>SIEN</t>
  </si>
  <si>
    <t>Sienas, ēku karkasu konstrukcijas, pārsegumi</t>
  </si>
  <si>
    <t>SAT</t>
  </si>
  <si>
    <t>Montāžas darbi</t>
  </si>
  <si>
    <t>Grunts izstrāde ar ekskavatoru</t>
  </si>
  <si>
    <t>Pamatnes ierīkošana zem cauruļvadiem no smilts s=0.10m</t>
  </si>
  <si>
    <t>Tranšeju aizbēršana ar smilti ar sekojošu blietēšanu pa kārtām 0.20m un planēšanu ar roku darbu</t>
  </si>
  <si>
    <t>Tranšeju aizbēršana ar gruntui ar buldozeru ar sekojošu blietēšanu  kārtām ar elektroblieti.</t>
  </si>
  <si>
    <t>Pāļu statiskā pārbaude līdz 96,0t</t>
  </si>
  <si>
    <t>Pāļu galu nociršana</t>
  </si>
  <si>
    <t>Betona sagataves kārtas izveide (Betons C8/10)</t>
  </si>
  <si>
    <t>Monolīto betonējumu stiegrošana</t>
  </si>
  <si>
    <t>Pamatu hidroizolācija, siltumizolācija</t>
  </si>
  <si>
    <t>Pamatu horizontālā hidroizolācija (2 kārtas ruberoīds, bitumena mastika)</t>
  </si>
  <si>
    <t>Kolonnas</t>
  </si>
  <si>
    <t>Pārsegums</t>
  </si>
  <si>
    <t>Metāla konstrukciju montāža , stiprinot ar bultskrūvēm un metāla ķīļiem,piemetinot pie ieliekamām detaļām</t>
  </si>
  <si>
    <t>t</t>
  </si>
  <si>
    <t xml:space="preserve">Tranšejas rakšana un aizbēršana </t>
  </si>
  <si>
    <t>Metāla konstrukciju attīrīšana, gruntēšana,krāsošana ar ugunsdrošo krāsas EI60</t>
  </si>
  <si>
    <t>Fasādes žalūzijas Geze + slēģu paneļi (4 paneļi)</t>
  </si>
  <si>
    <t>11.01.2017.g.</t>
  </si>
  <si>
    <t>Monolīto betonējumu stiegrošana. Armatūras stiegru sagarināšanu,sasiešanu ar stiepli veic būvlaukumā, armatūra BST500B; distanceru uzstādīšana.</t>
  </si>
  <si>
    <t>PVC membrānas ieklāšana</t>
  </si>
  <si>
    <t>Siltumizolācijas no Paroc ROS 30 ieklāšana</t>
  </si>
  <si>
    <t>Fasādes siltināšana ar Paroc Cortex One (vai analogs), b=200 mm.</t>
  </si>
  <si>
    <t>2017.gada ___. _____________</t>
  </si>
  <si>
    <t>1. Būvuzņēmējam jādod pilna apjoma tendera (iepirkuma) cenu piedāvājums, ieskaitot palīgdarbus  un materiālus, kas nav uzrādīti tāmē,</t>
  </si>
  <si>
    <t>apjomu sarakstā un projektā, bet ir nepieciešami projektētā būvobjekta izbūvei un nodošanai ekspluatācijā.</t>
  </si>
  <si>
    <t>2. Darbu apjomu sarakstu skatīt kopā ar rasējumiem un specifikācijām.</t>
  </si>
  <si>
    <t>3. Tāmēs ietvertos konkrēto ražotāju materiālus un izstrādājumus var aizvietot ar analogiem citu ražotāju materiāliem un izstrādājumiem.</t>
  </si>
  <si>
    <t xml:space="preserve">Tāme sastādīta 2017. gada tirgus cenās, pamatojoties uz AR, BK daļas rasējumiem. </t>
  </si>
  <si>
    <t xml:space="preserve">Tāme sastādīta 2017. gada tirgus cenās, pamatojoties uz EL daļas rasējumiem. </t>
  </si>
  <si>
    <t xml:space="preserve">Tāme sastādīta 2017. gada tirgus cenās, pamatojoties uz AVK daļas rasējumiem. </t>
  </si>
  <si>
    <t>Kabeļi, caurules</t>
  </si>
  <si>
    <t>Elektroapgādes kabelis AXPK-1-4x240</t>
  </si>
  <si>
    <t>0.4kV kab. Gala apdare EPKT-0063</t>
  </si>
  <si>
    <t>Kabelis NYY-J-4x16</t>
  </si>
  <si>
    <t>Caurule PE110, 750N</t>
  </si>
  <si>
    <t>Kabeļu nozaruzmava</t>
  </si>
  <si>
    <t>Caurule PE50, 450N</t>
  </si>
  <si>
    <t>Apgaismojumu armatūra</t>
  </si>
  <si>
    <t>1-polu automātslēdzis C6A</t>
  </si>
  <si>
    <t>Zibensaizsardzība</t>
  </si>
  <si>
    <t>Al stieple, d=8mm</t>
  </si>
  <si>
    <t>Izolēta Al stieple, d=8mm</t>
  </si>
  <si>
    <t>Plakandzelzs stiprinājumi pie sienas</t>
  </si>
  <si>
    <t>Plakandzelzs 40x4mm</t>
  </si>
  <si>
    <t>Sadalnes</t>
  </si>
  <si>
    <t>Virtuves sadalne VS, IP40, z/a</t>
  </si>
  <si>
    <t>Spēka sadalne SS-1, z/a, IP40</t>
  </si>
  <si>
    <t>Apgaismojuma sadalne AS-1, z/a, IP40</t>
  </si>
  <si>
    <t>Spēka sadalne SS-2, z/a, IP40</t>
  </si>
  <si>
    <t>Apgaismojuma sadalne AS-2, z/a, IP40</t>
  </si>
  <si>
    <t>Spēka sadalne SS-3, z/a, IP40</t>
  </si>
  <si>
    <t>Apgaismojuma sadalne AS-3, z/a, IP40</t>
  </si>
  <si>
    <t>Spēka sadalne SS-4, z/a, IP40</t>
  </si>
  <si>
    <t>Apgaismojuma sadalne AS-4, z/a, IP40</t>
  </si>
  <si>
    <t>Spēka sadalne SS-5, z/a, IP40</t>
  </si>
  <si>
    <t>Apgaismojuma sadalne AS-5, z/a, IP40</t>
  </si>
  <si>
    <t>Apgaismojuma armatūra, DALI tehnika, slēdži</t>
  </si>
  <si>
    <t>Avārijas gaismeklis RINO C2, 5W, LED, IP20, ak.bat. 1Hp vai analogs</t>
  </si>
  <si>
    <t>Avārijas gaismeklis RINO S2, 5W, LED, IP20, ak.bat. 1Hp vai analogs</t>
  </si>
  <si>
    <t>Slēdzis In=10A; z.a. IP44</t>
  </si>
  <si>
    <t>Slēdzis grupu In=10A; z.a. IP44</t>
  </si>
  <si>
    <t>Apgaismojuma devējs MULTI 3LS/PD CI, 90grādi</t>
  </si>
  <si>
    <t>DALI coupleri priekš sensoriem</t>
  </si>
  <si>
    <t>Rozetes</t>
  </si>
  <si>
    <t>Kontaktligzda ar zemējumu, IP44, z/a, 16A</t>
  </si>
  <si>
    <t>Kabeļi, caurules, kabeļu trepe</t>
  </si>
  <si>
    <t>Kabelis ar vara dzīslām, 4x1.5mm2, ar ekrānu, instalācijai laukā</t>
  </si>
  <si>
    <t>Kabelis ar vara dzīslām, PPJ-2x1.5,mm2</t>
  </si>
  <si>
    <t>Kabelis ar vara dzīslām, PPJ-3x1.5,mm2</t>
  </si>
  <si>
    <t>Kabelis ar vara dzīslām, NHXH-FE-180/E30 3x1.5,mm2</t>
  </si>
  <si>
    <t>Kabelis ar vara dzīslām, PPJ-5x1.5,mm2</t>
  </si>
  <si>
    <t>Kabelis ar vara dzīslām, PPJ-3x2.5,mm2</t>
  </si>
  <si>
    <t>Kabelis ar vara dzīslām, PPJ-5x2,5mm2</t>
  </si>
  <si>
    <t>Kabelis ar vara dzīslām, NHXH-FE-180/E30 3x2.5,mm2</t>
  </si>
  <si>
    <t>Kabelis ar vara dzīslām, PPJ-5x4,mm2</t>
  </si>
  <si>
    <t>Kabelis ar vara dzīslām, NYY-J-3x2.5,mm2</t>
  </si>
  <si>
    <t>Zemēšanas vads Cu-1x6mm2</t>
  </si>
  <si>
    <t>Zemēšanas vads Cu-1x16mm2</t>
  </si>
  <si>
    <t>Zemēšanas vads Cu-1x35mm2</t>
  </si>
  <si>
    <t>Caurule PVH25</t>
  </si>
  <si>
    <t>Caurule PVH40</t>
  </si>
  <si>
    <t>Caurumu un atvērumu urbšana</t>
  </si>
  <si>
    <t>Ugunsdrošā aizpildījuma mastika</t>
  </si>
  <si>
    <t>Plastmasas savilcēji kabeļu stiprināšanai pie kabeļtrepes</t>
  </si>
  <si>
    <t>Montāžas palīgmateriāli un metāla konstrukcijas.</t>
  </si>
  <si>
    <t>Apsildes kabeļi</t>
  </si>
  <si>
    <t>Spēka sadalne SS-6, z/a, IP40</t>
  </si>
  <si>
    <t>Apgaismojuma sadalne AS-6, z/a, IP40</t>
  </si>
  <si>
    <t>Spēka sadalne SS-7, z/a, IP40</t>
  </si>
  <si>
    <t>BIS</t>
  </si>
  <si>
    <t xml:space="preserve">m </t>
  </si>
  <si>
    <t xml:space="preserve">Skaļruņu pieslēguma ugunsdrošas spailes EVAC BOSCH </t>
  </si>
  <si>
    <t>CD/Radio/ MP3 atskaņotājs</t>
  </si>
  <si>
    <t>19” panelis ar ventilatoru un termostatu</t>
  </si>
  <si>
    <t>Caurule d=20mm</t>
  </si>
  <si>
    <t>Ugunsdroši cauruļu stiprinājumi</t>
  </si>
  <si>
    <t>Izpilddokumentācija( ar mērījumu protokoliem)</t>
  </si>
  <si>
    <t>Instalāciju materiāli</t>
  </si>
  <si>
    <t>Programmatūra/programēšana</t>
  </si>
  <si>
    <t xml:space="preserve">Tāme sastādīta 2017. gada tirgus cenās, pamatojoties uz UAS daļas rasējumiem. </t>
  </si>
  <si>
    <t xml:space="preserve">Tāme sastādīta 2017. gada tirgus cenās, pamatojoties uz ESS daļas rasējumiem. </t>
  </si>
  <si>
    <t>Vadības automatikas sistēma</t>
  </si>
  <si>
    <t>VAS</t>
  </si>
  <si>
    <t xml:space="preserve">Tāme sastādīta 2017. gada tirgus cenās, pamatojoties uz VAS daļas rasējumiem. </t>
  </si>
  <si>
    <t>ESMI FX-3NET</t>
  </si>
  <si>
    <t>Detektoru cilpu plate ar protokolu AP200</t>
  </si>
  <si>
    <t>ESMI FX-SLC</t>
  </si>
  <si>
    <t>Akumulatoru kaste max. 4 akumulatoru baterijām 12Vdc 17 Ast 424x578x127mm</t>
  </si>
  <si>
    <t>ESMi FX BAT</t>
  </si>
  <si>
    <t>ESMI FX FX- OCA</t>
  </si>
  <si>
    <t>16 releju NC/C/NO izējas plate evak. durvju atbloķēšanai un citu sistēmu atslēgšanai</t>
  </si>
  <si>
    <t>Akumulatoru baterija 12V/17Ah</t>
  </si>
  <si>
    <t>Q-POWER</t>
  </si>
  <si>
    <t>Adreses dūmu signāldevējs (AP200 serija)+10% rezervē</t>
  </si>
  <si>
    <t>ESMI 22051E</t>
  </si>
  <si>
    <t>Adreses dūmu signāldevējs ar izolatoru(AP200 serija)+10% rezervē</t>
  </si>
  <si>
    <t>ESMI 22051EI</t>
  </si>
  <si>
    <t>Adreses dūmu signāldevējs ar iznesamu indikatoru (AP200 serija)+10% rezervē</t>
  </si>
  <si>
    <t>Adreses siltuma signāldevējs (AP200 serija) + 10% rezervē</t>
  </si>
  <si>
    <t>ESMI 52051E</t>
  </si>
  <si>
    <t>Ugunsgrēka signālpoga, adresējama, ar īsslēguma izolatoru</t>
  </si>
  <si>
    <t>MCP5A-RP02FF-01</t>
  </si>
  <si>
    <t>Vadības un kontroles modulis ar īsslēguma izolatoru</t>
  </si>
  <si>
    <t>EM201E</t>
  </si>
  <si>
    <t>Vadības moduļu montāžas kārba</t>
  </si>
  <si>
    <t>M200E-SMB-KO</t>
  </si>
  <si>
    <t xml:space="preserve">Detektoru bāze </t>
  </si>
  <si>
    <t>ESMI B501AP</t>
  </si>
  <si>
    <t>Detektoru bāzes ar īsslēguma izalatoru</t>
  </si>
  <si>
    <t>B5241EFT-1</t>
  </si>
  <si>
    <t>Ugunsgrēka signālpogas montāžas kārba</t>
  </si>
  <si>
    <t>SR2G</t>
  </si>
  <si>
    <t>UI cilpas sirēna, adresējamā, ārēja</t>
  </si>
  <si>
    <t>WSS-PR-I33</t>
  </si>
  <si>
    <t>Sirēnas montāžas bāze IP65</t>
  </si>
  <si>
    <t>WPW-E10</t>
  </si>
  <si>
    <t>Adapteris MOXA Nport5110 (RS-TCP/IP)</t>
  </si>
  <si>
    <t>NHXHX</t>
  </si>
  <si>
    <t>Kabelis 4x1,0 (Ārtelpu sirēnas tīkla kabelis, (ugunsdrošs 30 min)</t>
  </si>
  <si>
    <t>Ugunsdrošs aizpildījums</t>
  </si>
  <si>
    <t>Ugunsdroša cauruļu sistēma kabeļu aizsardzībai un stiprināšanai</t>
  </si>
  <si>
    <t>Ugunsdroši instalāciju materiāli</t>
  </si>
  <si>
    <t>Grafiskais vadības programmnodrošinājums UAS sistēmai pilnai licence</t>
  </si>
  <si>
    <t>ESGRAFS5 ECS</t>
  </si>
  <si>
    <t>Konfigurācijas programmnodrošinājums UAS sistēmai</t>
  </si>
  <si>
    <t>WinFXNet</t>
  </si>
  <si>
    <t>FX/ESA licenzes atslēga</t>
  </si>
  <si>
    <t>FX/ESA</t>
  </si>
  <si>
    <t xml:space="preserve">Tāme sastādīta 2017. gada tirgus cenās, pamatojoties uz SM daļas rasējumiem. </t>
  </si>
  <si>
    <t xml:space="preserve">Tāme sastādīta 2017. gada tirgus cenās, pamatojoties uz ĢP daļas rasējumiem. </t>
  </si>
  <si>
    <t>Pārsūtu informāciju no ražotāja:</t>
  </si>
  <si>
    <t>"Labdien!</t>
  </si>
  <si>
    <t>Ja pareizi sapratu tad dalījums 2 x 2 neatkarīgi bīdāmas vērtnes.Uz katrām divām vērtnēm viens motors, kas vienlaicīgi bīda divas vērtnes vienā virzienā.Divi šādi neatkarīgi komplekti.</t>
  </si>
  <si>
    <t>Augšējās sliedes stiprinājums var būt pie sienas vai pie griestiem.Pielikumā tehniskā informācija par augšējo un apakšējo stiprinājumu variantiem.</t>
  </si>
  <si>
    <t>Slēģu panelis ko varētu piedāvāt modelis Renson Loggiwood Paro ar fiksētu koka lameli.Alumīnija rāmis ar biezumu 40mm.</t>
  </si>
  <si>
    <t>Sirsnīgi sveicieni</t>
  </si>
  <si>
    <t>Sentis Kārkliņš  l Mob.tel: +371 26525003</t>
  </si>
  <si>
    <t>"</t>
  </si>
  <si>
    <t>Ar cieņu,</t>
  </si>
  <si>
    <t>Māris Krūmiņš</t>
  </si>
  <si>
    <t>NAMS SIA arhitekts / dizainers / +371 26102050 / maris.krumins@nams.arch.lv</t>
  </si>
  <si>
    <t>Žalūzijas bloks, Trespa meteon vai analogs</t>
  </si>
  <si>
    <t>Sledes stiprinājums ar motoru Geze vai analogs</t>
  </si>
  <si>
    <t>Gaismeklis Intra Lighting GYON SDI HMP 26+21W, LED, IP20, DALI, vai analogs</t>
  </si>
  <si>
    <t>Gaismeklis Intra Kalis Line 65 RI, 3082mm, 58W, LED, DALI</t>
  </si>
  <si>
    <t>Gaismeklis Intra Kalis Line 65 RI, 2522mm, 47W, LED, DALI</t>
  </si>
  <si>
    <t>Fasādes žalūzijas Geze + slēģu paneļi (4 paneļi) (sliedes)</t>
  </si>
  <si>
    <t xml:space="preserve">Fasādes žalūzijas </t>
  </si>
  <si>
    <t>Fasāde</t>
  </si>
  <si>
    <r>
      <t>m</t>
    </r>
    <r>
      <rPr>
        <b/>
        <vertAlign val="superscript"/>
        <sz val="10"/>
        <rFont val="Times New Roman"/>
        <family val="1"/>
        <charset val="186"/>
      </rPr>
      <t>2</t>
    </r>
  </si>
  <si>
    <t xml:space="preserve"> Paroc ROS 30 (vai analogs), b=180 mm</t>
  </si>
  <si>
    <t>Slīpumu veidojošais slānis</t>
  </si>
  <si>
    <t>B, mm</t>
  </si>
  <si>
    <t>H,mm</t>
  </si>
  <si>
    <t>S,m2</t>
  </si>
  <si>
    <t>B, m</t>
  </si>
  <si>
    <t>L,m</t>
  </si>
  <si>
    <t>Daudz.</t>
  </si>
  <si>
    <t>1 logs</t>
  </si>
  <si>
    <t>Kopā logi</t>
  </si>
  <si>
    <t>Kopā, palodze</t>
  </si>
  <si>
    <t>Kopā logu aiļu sāne</t>
  </si>
  <si>
    <t>Kopā logu  P</t>
  </si>
  <si>
    <t>Iekšējā koka palodžu  montāža</t>
  </si>
  <si>
    <t>Kopā/Total</t>
  </si>
  <si>
    <t>Loga ailes apdare</t>
  </si>
  <si>
    <t xml:space="preserve">Logu ailu apšuvums - ģipškartona loksnes GKBI  </t>
  </si>
  <si>
    <t>laika norma</t>
  </si>
  <si>
    <t>cena/m2</t>
  </si>
  <si>
    <t>mehānismi</t>
  </si>
  <si>
    <t>FS</t>
  </si>
  <si>
    <t>Fasādes apdares darbi</t>
  </si>
  <si>
    <t>Fasādes sistēma</t>
  </si>
  <si>
    <t>loga bloks  verams/neverams .
Alumīnija konstrukcijas logu sistēma REYNAERS CS77HI, vai analogs. Laminēts trīskāršs stikla pakešu stiklojums ar selektīvo pārklājumu, tonis kristāldzidrs planibel clearvision. Logu konstrukcijas tonis - RAL 9005 matēts. Logu stiprinājumu tonis identisks logu konstrukcijas tonim. Furnitūras tonis - neūsējošs tērauds. Stikla pakešu blīvgumijas - melnas</t>
  </si>
  <si>
    <t>AR-04-01</t>
  </si>
  <si>
    <t>loga bloks  verams .
Alumīnija konstrukcijas logu sistēma REYNAERS CS77HI, vai analogs. Laminēts trīskāršs stikla pakešu stiklojums ar selektīvo pārklājumu, tonis kristāldzidrs planibel clearvision. Logu konstrukcijas tonis - RAL 9005 matēts. Logu stiprinājumu tonis identisks logu konstrukcijas tonim. Furnitūras tonis - neūsējošs tērauds. Stikla pakešu blīvgumijas - melnas</t>
  </si>
  <si>
    <t>loga bloks  verams/neverams .
Alumīnija konstrukcijas logu sistēma REYNAERS CS77HI, vai analogs. Laminēts trīskāršs stikla pakešu stiklojums ar selektīvo pārklājumu, tonis kristāldzidrs planibel clearvision. Logu konstrukcijas tonis - RAL 9005 matēts. Logu stiprinājumu tonis identisks logu konstrukcijas tonim. Furnitūras tonis - neūsējošs tērauds. Stikla pakešu blīvgumijas - melnas. Paredzēt manuālu tālvadību ar distances vadību. Paredzēt manuālu stiklojuma aptumšošanu ar distances vadību.</t>
  </si>
  <si>
    <t>loga bloks neverams .
Alumīnija konstrukcijas logu sistēma REYNAERS CS77HI, vai analogs. Laminēts trīskāršs stikla pakešu stiklojums ar selektīvo pārklājumu, tonis kristāldzidrs planibel clearvision. Logu konstrukcijas tonis - RAL 9005 matēts. Logu stiprinājumu tonis identisks logu konstrukcijas tonim. Furnitūras tonis - neūsējošs tērauds. Stikla pakešu blīvgumijas - melnas</t>
  </si>
  <si>
    <t>loga bloks neverams .
Alumīnija konstrukcijas logu sistēma REYNAERS CS77HI, vai analogs. Laminēts rūdīts trīskāršs stikla pakešu stiklojums ar selektīvo pārklājumu, tonis kristāldzidrs planibel clearvision. Logu konstrukcijas tonis - RAL 9005 matēts. Logu stiprinājumu tonis identisks logu konstrukcijas tonim. Furnitūras tonis - neūsējošs tērauds. Stikla pakešu blīvgumijas - melnas</t>
  </si>
  <si>
    <t>loga bloks verams .
Alumīnija konstrukcijas logu sistēma REYNAERS CS77HI, vai analogs. Laminēts trīskāršs stikla pakešu stiklojums ar selektīvo pārklājumu, tonis kristāldzidrs planibel clearvision. Logu konstrukcijas tonis - RAL 9005 matēts. Logu stiprinājumu tonis identisks logu konstrukcijas tonim. Furnitūras tonis - neūsējošs tērauds. Stikla pakešu blīvgumijas - melnas</t>
  </si>
  <si>
    <t>loga bloks verams .
Alumīnija konstrukcijas logu sistēma REYNAERS CS77HI, vai analogs. Laminēts trīskāršs stikla pakešu stiklojums ar selektīvo pārklājumu, tonis kristāldzidrs planibel clearvision. Krāsota, necaurspīdīga stikla paketes daļa, tonis -RAL 9005 (melns). Logu konstrukcijas tonis - RAL 9005 matēts. Logu stiprinājumu tonis identisks logu konstrukcijas tonim. Furnitūras tonis - neūsējošs tērauds. Stikla pakešu blīvgumijas - melnas</t>
  </si>
  <si>
    <t>HORMANN dubultsienu tērauda sekciju vārti SPU67 THERMO. Konstrukcijas tonis - RAL 9005 . Sekciju un stiprinājumu tonis- RAL 9005 . Furnitūras tonis - neūsējošs tērauds. Slēdzami, ar elektronisku vadību aprikoti vārti. Vārti bez aplodām, ar nerūsējošā tērauda slieksni max 10 mm.</t>
  </si>
  <si>
    <t>Cokols. PF3</t>
  </si>
  <si>
    <t>Fasādes krāsots dekoratīvais apmetums uz cementa bāzes -Knauf Strukturputz (1,2 mm). Krāsot ar Caparol Amphibolin, tonis RAL 9005 ( Fasāde PF1)</t>
  </si>
  <si>
    <t>Cokola apdare ar EQUITONE NATURA NO74 masā tonēts cementa plākšņu. (Fasāde PF 3)</t>
  </si>
  <si>
    <t>Parapets, palodzes, lāseņi, metāla nosegelementi : pulverkrāsotas visas skārda b=2 mm detaļas, matēts pulverkrāsojums RAL 9005, krāsa Vivacolor Korrostop ( Fasāde PF2)</t>
  </si>
  <si>
    <t>Parapets, palodzes, lāseņi, metāla nosegelementi : pulverkrāsotas visas skārda b=2 mm detaļas, matēts pulverkrāsojums RAL 9005, krāsa Vivacolor Korrostop (apzīmējums Nr.3 )</t>
  </si>
  <si>
    <t>Lietus ūdens notekas -metāla kvadrātprofils 100x80 mm b=2 mm, matets pulverkrāsojums RAL9005, krāsa Vivacolor Korrostop (izmaiņas Nr.2)</t>
  </si>
  <si>
    <t xml:space="preserve">Logi </t>
  </si>
  <si>
    <t>Dekoratīvi paneļi. Metāla kvadrātprofiļu rāmji 100x100 mm (L=44 m) ar metāla kvadrātprofiļu žalūzijam 100x50 mm (L=3,35x42 gab.) , tonis RAL 9005</t>
  </si>
  <si>
    <t>Riga Acoustic,  b=15 mm</t>
  </si>
  <si>
    <t>Riga Color,  b=15 mm</t>
  </si>
  <si>
    <t xml:space="preserve"> Metāla kvadrātprofils 50x70 mm,  b=3mm</t>
  </si>
  <si>
    <t>Objekta uzmērīšana un nospraušana projektēšanas robežās  
 (kad.Nr. 80440070385)</t>
  </si>
  <si>
    <t>Esošā asfaltbetona seguma demontāža hvid=35cm ,aizvedot atbērtnē</t>
  </si>
  <si>
    <t>Esošās betona apmales demontāža ,aizvedot atbērtnē</t>
  </si>
  <si>
    <t>Esošo koku likvidācija</t>
  </si>
  <si>
    <t>Zemes klātne</t>
  </si>
  <si>
    <t>Zemes klātnes uzbēruma izbūve ietvem, ceļiem, laukumiem  no atvesta materiāla</t>
  </si>
  <si>
    <t>Zemes klātnes ierakuma izbūve zem ēkas</t>
  </si>
  <si>
    <t>Zemes klātnes uzbēruma izbūve zem ēkas no atgūta materiāla</t>
  </si>
  <si>
    <t>Zemes klātnes uzbēruma izbūve zem ēkas no atvesta materiāla</t>
  </si>
  <si>
    <t>Teritoriālie tīkli (1. kārta)</t>
  </si>
  <si>
    <t>Kabelis NYY-J-3x2.5</t>
  </si>
  <si>
    <t>Kabelis NYY-J-3x4</t>
  </si>
  <si>
    <t>Kabelis NYY-J-5x6</t>
  </si>
  <si>
    <t>Kabelis NYY-J-4x25</t>
  </si>
  <si>
    <t>Kabeļu uzmava</t>
  </si>
  <si>
    <t>Caurule PE50, 750N</t>
  </si>
  <si>
    <t>Caurule EVOCAB 110, 750N</t>
  </si>
  <si>
    <t>Zemē iebūvēts gaismeklis ARES Naboo, LED, 38W, IP67</t>
  </si>
  <si>
    <t>Teritorijas gaismeklis ARES PERSEO, 53W, LED, IP65 (skat. pielikums lapai GP)</t>
  </si>
  <si>
    <t>Staba adapteris Ares Single Bracket 180 (skat. pielikums lapai GP)</t>
  </si>
  <si>
    <t>Stabs D=102mm, 6000 mm virs zemes (skat. pielikums lapai GP)</t>
  </si>
  <si>
    <t>Ārējo gaismekļu vadības elements Luco-NXP 1-10V/DALI</t>
  </si>
  <si>
    <t>Fasādes gaismeklis iekšpagalmu/ ēkas ieeju izgaismošana LED C4 ANGLE 05-9837-34-CL, LED, 12.6W, IP54 (skat. AR daļa pielikums-5.2)</t>
  </si>
  <si>
    <t>Fasādes gaismeklis CREE OSQA3MEA40KULBK OSQ, 112W, LED, IP66 (skat. AR daļa pielikums-5.4)</t>
  </si>
  <si>
    <t>Gaismeklis Castaldi D64/3-03-1LWW-FE D64 ICE, 4.5W</t>
  </si>
  <si>
    <t>Gaismeklis Castaldi D64/3-09-1LWW-FE D64 ICE, 13.5W</t>
  </si>
  <si>
    <t>Gaismeklis Castaldi D64/3-12-1LWW-FE D64 ICE, 18W</t>
  </si>
  <si>
    <t xml:space="preserve">Pārbaudes-mērījumu spailes </t>
  </si>
  <si>
    <t>Horizontāla zibensuztvērēja stiprinājuma elementi uz jumta. Tipu precizēt būvniecības laikā</t>
  </si>
  <si>
    <t>Vertikāla zibensuztvērēja Stiprinājuma elementi uz jumta. Tipu precizēt būvniecības laikā</t>
  </si>
  <si>
    <t>Zibensuztvērēja T-veida savienojumi. Tipu un skaitu precizēt būvniecības laikā</t>
  </si>
  <si>
    <t>Zibensuztvērēja krustveida savienojumi. Tipu un skaitu precizēt būvniecības laikā</t>
  </si>
  <si>
    <t>Zibensnovedēja savienojums ar zemējuma plakandzelzi</t>
  </si>
  <si>
    <t>Stiepes kompensators</t>
  </si>
  <si>
    <t>Iekšējie tīkli (1. kārta)</t>
  </si>
  <si>
    <t>Galvenā elektroapgādes sadalne GS, v/a, IP44, aizslēdzama</t>
  </si>
  <si>
    <t>Apgaismojuma sadalne AS-7, v/a, IP44</t>
  </si>
  <si>
    <t>Spēka sadalne SS-10, z/a, IP40</t>
  </si>
  <si>
    <t>Gaismas vadības ierīce ECU DALI, Osram</t>
  </si>
  <si>
    <t>Barošanas bloks Power Supply PS 30 Osram 24 V DC 30W, Osram</t>
  </si>
  <si>
    <t>Gaismeklis Intra Lighting GYON SDI HMP 26+21W, LED, IP20</t>
  </si>
  <si>
    <t>Gaismeklis Intra Lighting GYON SDI HMP 21+16W, LED, IP20</t>
  </si>
  <si>
    <t>Gaismeklis Fagerhult Lento LED, 22W, IP20, DALI, vai analogs</t>
  </si>
  <si>
    <t>Gaismeklis Intra Kalis Line 65 RI, corner,  21W, LED, DALI</t>
  </si>
  <si>
    <t>Gaismeklis Intra Kalis Line 65 RI, T module,  21W, LED, DALI</t>
  </si>
  <si>
    <t>Gaismeklis Intra Kalis Line 65 RI, 1122mm, 21W, LED, DALI</t>
  </si>
  <si>
    <t>Gaismeklis Intra Kalis Line 65 RI, 1122mm, 21W, LED</t>
  </si>
  <si>
    <t>Gaismeklis Intra Kalis Line 65 RI, 1402mm, 26W, LED, DALI</t>
  </si>
  <si>
    <t>Gaismeklis Intra Kalis Line 65 RI, 1402mm, 26W, LED</t>
  </si>
  <si>
    <t>Gaismeklis Intra Kalis Line 65 RI, 1682mm, 31W, LED, DALI</t>
  </si>
  <si>
    <t>Gaismeklis Intra Kalis Line 65 RI, 1682mm, 31W, LED</t>
  </si>
  <si>
    <t>Gaismeklis Intra Kalis Line 65 RI, 1962mm, 36W, LED, DALI</t>
  </si>
  <si>
    <t>Gaismeklis Intra Kalis Line 65 RI, 1962mm, 36W, LED</t>
  </si>
  <si>
    <t>Gaismeklis Intra Kalis Line 65 RI, 2242mm, 41W, LED, DALI</t>
  </si>
  <si>
    <t>Gaismeklis Intra Kalis Line 65 RI, 2242mm, 41W, LED</t>
  </si>
  <si>
    <t>Gaismeklis Intra Kalis Line 65 RI, 2522mm, 47W, LED</t>
  </si>
  <si>
    <t>Gaismeklis Intra Kalis Line 65 RI, 3082mm, 58W, LED</t>
  </si>
  <si>
    <t>Gaismeklis Intra Kalis Line 65 RI, 1344mm, LED, DALI</t>
  </si>
  <si>
    <t>Gaismeklis Intra Kalis Line 65 RI, 1803mm, LED, DALI</t>
  </si>
  <si>
    <t>Gaismeklis Intra Kalis Line 65 RI, 2000m, LED, DALI</t>
  </si>
  <si>
    <t>Gaismeklis Intra Kalis Line 65 RI, 2028m, LED, DALI</t>
  </si>
  <si>
    <t>Gaismeklis Intra Kalis Line 65 RI, 2096m, LED, DALI</t>
  </si>
  <si>
    <t>Gaismeklis Intra Kalis Line 65 RI, 1928m, LED, DALI</t>
  </si>
  <si>
    <t>Gaismeklis Intra Kalis Line 65 RI, 2836m, LED, DALI</t>
  </si>
  <si>
    <t>Gaismeklis Fagerhult Katur Lite 1500, LED, 54W, IP67</t>
  </si>
  <si>
    <t>Gaismeklis Fagerhult Kaptur Lite 1500, LED, 54W, IP67, montējams pie sienas. Komplektā ar montāžas elementiem</t>
  </si>
  <si>
    <t>Gaismeklis Intra Kalis 65 C SOP, 2255mm, LED, 41W, IP44, komplektā ar montāžas elementiem</t>
  </si>
  <si>
    <t>Gaismeklis Intralighting Pipes T L PRO, LED, 41W, DALI</t>
  </si>
  <si>
    <t>Gaismeklis Intralighting Pipes CF S DECO, LED, 27W, DALI</t>
  </si>
  <si>
    <t>Gaismeklis Intralighting Kalis 65 C MPR, LED, 24W, IP44, DALI</t>
  </si>
  <si>
    <t>Gaismeklis Intralighting Kalis 65 C SOP, LED, 57W, IP44, DALI</t>
  </si>
  <si>
    <t>Gaismeklis Intralighting Kalis 65 C SOP, LED, 16W, IP44, DALI</t>
  </si>
  <si>
    <t xml:space="preserve">Gaismeklis ar norādi “IZEJA” 5W, LED, ar ak.bat 1h </t>
  </si>
  <si>
    <t>El. izvads ar patronu</t>
  </si>
  <si>
    <t>Slēdža vadības elements DALI PB Coupler, Osram</t>
  </si>
  <si>
    <t>Gaismas vadības serveris ar Encelium Polaris programmnodrošinājumu, Osram</t>
  </si>
  <si>
    <t>Spiedpoga ar 1 pogu, komplektā ar dziļo kārbu DALI vadības elementa montāžai, IP20, z/a, 10A, JUNG LS990, RAL 9010</t>
  </si>
  <si>
    <t>Spiedpoga ar 2 pogām, komplektā ar dziļo kārbu DALI vadības elementa montāžai, IP20, z/a, 10A, JUNG LS990, RAL 9010</t>
  </si>
  <si>
    <t>Slēdzis grupu In=10A; z.a. IP20, JUNG LS990, RAL 9010</t>
  </si>
  <si>
    <t>Slēdzis In=10A; z.a. IP20, JUNG LS990, RAL 9010</t>
  </si>
  <si>
    <t>Slēdzis In=10A; v.a. IP44</t>
  </si>
  <si>
    <t>Parslēdzis In=10A; z.a. IP20, JUNG LS990, RAL 9010</t>
  </si>
  <si>
    <t>Kustības devējs Steinel PRO HF 360, lenkis 360grādi, h=2.5-3.5m</t>
  </si>
  <si>
    <t xml:space="preserve">Kustības devējs Steinel PRO DUAL HF 360, lenkis 360grādi, h=2.5-3.5m, </t>
  </si>
  <si>
    <t>Kustības devējs Steinel PRO HF 360, lenkis 360grādi, h=2.5-3.5m, DALI</t>
  </si>
  <si>
    <t>Kontaktligzda ar zemējumu, IP20, z/a, 16A, JUNG LS990, RAL 9010</t>
  </si>
  <si>
    <t>Kontaktligzda ar zemējumu, IP44, v/a, 16A</t>
  </si>
  <si>
    <t xml:space="preserve">Kontaktligzda ar zemējumu, IP67, v/a, 16A </t>
  </si>
  <si>
    <t xml:space="preserve">Spēka kontaktligzda, IP44, v/a, 32A </t>
  </si>
  <si>
    <t>Grīdlīstu kanāls SL 80mm, HAGER ar savienojumu elementiem vai analogs</t>
  </si>
  <si>
    <t>Grīdlīste iebūvējamas rozetes, 16A</t>
  </si>
  <si>
    <t>Grīdas kārbu bloks ar vāku un 4 spēka kontaktligzdām</t>
  </si>
  <si>
    <t>Kaste ar kontaktligzdām, IP65. Papildus precizēt ar pasūtītāju un arhitektu</t>
  </si>
  <si>
    <t>Caurule PVH50</t>
  </si>
  <si>
    <t>Apsildes kabeļu regulators Devireg 850 komplektā ar jumta un zemes temperatūras/mitruma devējiem, Devi</t>
  </si>
  <si>
    <t>Mehaniskais apsildes kabeļu regulators (spiedpoga)</t>
  </si>
  <si>
    <t>El. apsildes paklājs DEVIsnow 300T l=8.0m, komplektā ar stiprinājumiem, Devi</t>
  </si>
  <si>
    <t>El. apsildes paklājs DEVIsnow 300T l=12.2m, komplektā ar stiprinājumiem, Devi</t>
  </si>
  <si>
    <t>El. apsildes paklājs DEVIsnow 300T l=14.0m, komplektā ar stiprinājumiem, Devi</t>
  </si>
  <si>
    <t>Apsildes kabeļu montāžas savienojumi, stiprinājumi</t>
  </si>
  <si>
    <t>Adrešu automātiskā ugunsgrēka signalizācijas vadības panelis 793x464x110mm (6-cilpu)</t>
  </si>
  <si>
    <t xml:space="preserve">Adrešu trauksmes poga ar izolatoru: IP65.  </t>
  </si>
  <si>
    <t xml:space="preserve">Modulis ar izolatoru: 1 ieeja konvenc. detektoriem </t>
  </si>
  <si>
    <t>EM210E-CZ</t>
  </si>
  <si>
    <t>System Sensor</t>
  </si>
  <si>
    <t>Anālogais dūmu detektors ECO1003</t>
  </si>
  <si>
    <t>Manuālā trauksmes poga, IP65</t>
  </si>
  <si>
    <t>UNIPOS FS 5200P</t>
  </si>
  <si>
    <t>Akumulators 12V 7Ah</t>
  </si>
  <si>
    <t>Uzraudzības9adreses0 modulis ar īsslēguma izolatoru</t>
  </si>
  <si>
    <t xml:space="preserve">EM210E </t>
  </si>
  <si>
    <t>Lineārais siltuma signaldevējs (termokabelis) saldetāvām, ventilācijas šahtām 68°</t>
  </si>
  <si>
    <t>PHSC-155-EPC</t>
  </si>
  <si>
    <t>Signalizācijas kabelis 2x1.0+1.0 (ugunsdrošs 30 min)</t>
  </si>
  <si>
    <t>Elektriskais kabelis 3x1.5  (ugunsdrošs 30 min)</t>
  </si>
  <si>
    <t>Tīkla kontrolieris</t>
  </si>
  <si>
    <t>PRS-NCO-B</t>
  </si>
  <si>
    <t>Jaudas pastiprinātājs 8x60W</t>
  </si>
  <si>
    <t>LBB4428/00</t>
  </si>
  <si>
    <t>Jaudas pastiprinātājs 4x125W</t>
  </si>
  <si>
    <t>PRS-4P125</t>
  </si>
  <si>
    <t>Līnijas kontroles komplekts</t>
  </si>
  <si>
    <t>LBB4442/00</t>
  </si>
  <si>
    <t>Optiskā kabeļa interfeiss</t>
  </si>
  <si>
    <t>LBB4414/00</t>
  </si>
  <si>
    <t>Paziņojuma pults</t>
  </si>
  <si>
    <t>LBB4430/00</t>
  </si>
  <si>
    <t>Pults klaviatūra</t>
  </si>
  <si>
    <t>LBB4432/00</t>
  </si>
  <si>
    <t>Sistēmas kabelis L=0.5m</t>
  </si>
  <si>
    <t>LBB4416/01</t>
  </si>
  <si>
    <t>Sistēmas kabelis L=20.0m</t>
  </si>
  <si>
    <t>LBB4416/20</t>
  </si>
  <si>
    <t>Skaļrunis 6 W(0,75W, 1,5W,6W), iebūvēti griestos</t>
  </si>
  <si>
    <t>LB1-UM06E-1</t>
  </si>
  <si>
    <t xml:space="preserve">Skaļrunis 6 W(0,75W, 1,5W,6W), stiprināts pie sienas </t>
  </si>
  <si>
    <t>Skaļrunis 12 W( 1,5W,6W,12W), iebūvēti griestos</t>
  </si>
  <si>
    <t>LC4-UC12E</t>
  </si>
  <si>
    <t>Skalrunis 25W(6,25W,12.5W,25W), IP 65 stiprināts pie sienas</t>
  </si>
  <si>
    <t>LBC3482/00</t>
  </si>
  <si>
    <t>Sienas skaļrunis 20W</t>
  </si>
  <si>
    <t>LB1-UM20E-L</t>
  </si>
  <si>
    <t>Kabelis 2x0,8+0,8, ugunsdrošs kabelis, 30min nedegošs</t>
  </si>
  <si>
    <t>RAMCRO</t>
  </si>
  <si>
    <t>Kabelis 3x1,5mm2</t>
  </si>
  <si>
    <t>(N)HXH-FE 180/E30</t>
  </si>
  <si>
    <t>Kabelis 2x1,0</t>
  </si>
  <si>
    <t>Optiskais kabelis 2x9/125 (SM)</t>
  </si>
  <si>
    <t>Akumulators 3kW UPS, 48V baterijas</t>
  </si>
  <si>
    <t>Rezerves barošanas kontrolieris</t>
  </si>
  <si>
    <t>PRS-48CH12</t>
  </si>
  <si>
    <t>Komutācijas skapis 19” 32 U 600x600x1585mm(PxDZxA)</t>
  </si>
  <si>
    <t>EL barošanas panelis 6x</t>
  </si>
  <si>
    <t>Elektronisko sakaru tīkli, ārējie tīkli</t>
  </si>
  <si>
    <t>EST</t>
  </si>
  <si>
    <t>Kabeļu savienojumu kamera PE KKS1 (720x720x670mm)</t>
  </si>
  <si>
    <t>Kanalizācijas akas nolīmeņošana</t>
  </si>
  <si>
    <t>aka</t>
  </si>
  <si>
    <t>Kabeļu kanalizācijas cauruļu ieguldīšana gatavā tranšejā</t>
  </si>
  <si>
    <t>Plastmasas daudzslāņu cauruļvadi ar veidgabaliem, Wavin Tigris vai ekvivalents</t>
  </si>
  <si>
    <t>DN16x2</t>
  </si>
  <si>
    <t>DN20x2,25</t>
  </si>
  <si>
    <t>DN25x2,5</t>
  </si>
  <si>
    <t>DN32x3</t>
  </si>
  <si>
    <t>DN40x4</t>
  </si>
  <si>
    <t>Lodveida ventīlis sanitāri tehniskās ierīces pievadam Virtuvē</t>
  </si>
  <si>
    <t>Laistīšanas krāns (apkalpošanai)</t>
  </si>
  <si>
    <t xml:space="preserve">DN20 </t>
  </si>
  <si>
    <t>Pretkondensāta izolācija ar min. biezumu 9 mm, Paroc, Armacell vai ekvivalents</t>
  </si>
  <si>
    <t>Ārējais laistīšanas krāns komplektā ar laistīšanas šlūteni 30m</t>
  </si>
  <si>
    <t>Sistēmas tukšošanas krāns</t>
  </si>
  <si>
    <t>DN40</t>
  </si>
  <si>
    <t>Termostatiskais cirkulācijas vārsts MTCV 15, Danfoss vai ekvivalents</t>
  </si>
  <si>
    <t>Termostatiskais automātisks jaucējvārsts TVM-W, Danfoss vai ekvivalents</t>
  </si>
  <si>
    <t>Siltumizolācija (akmensvates/minerālvates čaulas - min. biezumu 20 mm, īsajos posmos porgumijas siltumizolācija - min. biezumu 13 mm), Paroc, Armacell vai ekvivalents</t>
  </si>
  <si>
    <t>DN50</t>
  </si>
  <si>
    <t>DN110</t>
  </si>
  <si>
    <t>Zemapmetuma kondensātsifons HL 138</t>
  </si>
  <si>
    <t>Vertikāls traps ar sifonu, nerūsējošā tērauda režģi un izlaidi, ACO vai  ekvivalents</t>
  </si>
  <si>
    <t>Vertikāls traps ar sifonu, ACO vai  ekvivalents</t>
  </si>
  <si>
    <t>Vakuma vārsts</t>
  </si>
  <si>
    <t>Vēdināšanas stāvvada izvads uz jumta, VILPE vai ekvivalents</t>
  </si>
  <si>
    <t>Vertikāls traps ar sifonu, nerūsējošā tērauda kvadrātveida režģi ("Mix") un izlaidi, ACO vai  ekvivalents</t>
  </si>
  <si>
    <t xml:space="preserve">ŪDENS IEVADA MEZGLS </t>
  </si>
  <si>
    <t>DN63</t>
  </si>
  <si>
    <t>Elektrometināms līkums 45°</t>
  </si>
  <si>
    <t>DN63/2"</t>
  </si>
  <si>
    <t>Daudzstruklu ūdens patēriņa skaitītājs DN32 Qn=6 m3/h</t>
  </si>
  <si>
    <t>Kompresijas pāreja uz ārējo vītni</t>
  </si>
  <si>
    <t>2"/DN63(ā)</t>
  </si>
  <si>
    <t>Invalīdu keramikas izlietne ar speciālajiem rokturiem, komplektā ar skrūvēm, sifonu</t>
  </si>
  <si>
    <t>Ūdens jaucējkrāns invalīdu keramikas izlietnei, hromēts</t>
  </si>
  <si>
    <t>Klases keramikas izlietne, komplektā ar skrūvēm, sifonu</t>
  </si>
  <si>
    <t>Trauku mazgāšanas izlietne</t>
  </si>
  <si>
    <t>Ūdens jaucējkrāns trauku mazgāšanas izlietnei</t>
  </si>
  <si>
    <t>Ūdens jaucējkrāns apkopējas mazgātnei</t>
  </si>
  <si>
    <t xml:space="preserve">Apkopējas mazgātne, komplektā ar skrūvēm, sifonu
</t>
  </si>
  <si>
    <t>Veļas mazgājamā mašīna</t>
  </si>
  <si>
    <t>Veļas žāvētājs</t>
  </si>
  <si>
    <t xml:space="preserve">Keramikas urināls ar skrūvēm, sifonu
</t>
  </si>
  <si>
    <t>LIETUS KANALIZĀCIJAS SISTĒMA K1</t>
  </si>
  <si>
    <t xml:space="preserve">Uztveršanas piltuve </t>
  </si>
  <si>
    <t>Kompensācijas īscaurule</t>
  </si>
  <si>
    <t>UK</t>
  </si>
  <si>
    <t>4-1</t>
  </si>
  <si>
    <t>Šķērsojumi ar esošām komunikācijām</t>
  </si>
  <si>
    <t>Ūdensvada ievada ēkā  izbūve, paredzot metāla aizsargčaulu, saskaņā ar ŪK sadaļu</t>
  </si>
  <si>
    <t>Ūdensvada caurules PE100, spiediena klase PN10, (tranšejas dziļums pēc garenprofiliem)</t>
  </si>
  <si>
    <t>D200</t>
  </si>
  <si>
    <t>Elektrometināmas pārejas montāža</t>
  </si>
  <si>
    <t>D100/63</t>
  </si>
  <si>
    <t>Pazemes tipa uzmavu aizbīdņa ar pagarinātājkātu un kapi montāža zaļajā zonā</t>
  </si>
  <si>
    <t>Elektrometināmas dubultuzmavas montāža</t>
  </si>
  <si>
    <t>Elektrometināmmas atloku īscaurules montāža</t>
  </si>
  <si>
    <t>Pazemes tipa atolku aizbīdņa ar pagarinātājkātu un kapi montāža zaļajā zonā</t>
  </si>
  <si>
    <t>Universālā atloku adaptera montāža</t>
  </si>
  <si>
    <t>D200/110</t>
  </si>
  <si>
    <t>Elektrometināma trejgabala montāža</t>
  </si>
  <si>
    <t>Ķeta atloku līkuma 90° montāža</t>
  </si>
  <si>
    <t>Elektrometināma līkuma 30° montāža</t>
  </si>
  <si>
    <t>Aizsagčaulas montāža</t>
  </si>
  <si>
    <t>Atloku aizbīdņa ar rokratu montāža</t>
  </si>
  <si>
    <t>Atbalsta bloku montāža</t>
  </si>
  <si>
    <t>Smilts pabēruma ieklāšana un blietēšana (tranšejas platums 1,0 m)</t>
  </si>
  <si>
    <t>h=15 cm</t>
  </si>
  <si>
    <t>Smilts apbēruma un uzbēruma virs cauruļvada ieklāšana un blietēšana pa kārtām (tranšejas platums 1,0 m), (precizēt būvdarbu laikā)</t>
  </si>
  <si>
    <t>h=D+30 cm</t>
  </si>
  <si>
    <t>Esošo dzelzbetona grodu aku ieskatot noslēgarmatūru demontāža (precizēt būvdarbu laikā)</t>
  </si>
  <si>
    <t>Palīgmateriālu izmantošana cauruļvadu un noslēgarmatūras montāžai</t>
  </si>
  <si>
    <t>SADZĪVES KANALIZĀCIJA K1</t>
  </si>
  <si>
    <t>Izvada izbūve no ēkas, paredzot metāla aizsargčaulu, saskaņā ar ŪK sadaļu</t>
  </si>
  <si>
    <t>Pašteces sadzīves kanalizācijas cauruļvada no PP, ieguldes klase SN8 (T8), (tranšejas dziļums pēc garenprofiliem)</t>
  </si>
  <si>
    <t>D250</t>
  </si>
  <si>
    <t>D315</t>
  </si>
  <si>
    <t>Rūpnieciski ražotas, hermētiskas, pašenkurojošas, individuāla pasūtījuma plastmasas kanalizācijas akas ar tekni, ķeta rāmi un vāku (nestspēja 25 t), H=1,0 - 1,5 m, montāža</t>
  </si>
  <si>
    <t>D400</t>
  </si>
  <si>
    <t>Rūpnieciski ražotas, hermētiskas, pašenkurojošas, individuāla pasūtījuma plastmasas kanalizācijas akas ar tekni, ķeta rāmi un vāku (nestspēja 25 t), H=1,5 - 2,0 m, montāža</t>
  </si>
  <si>
    <t>Rūpnieciski ražotas, hermētiskas, pašenkurojošas, individuāla pasūtījuma plastmasas kanalizācijas akas ar tekni, ķeta rāmi un vāku (nestspēja 25 t), H=2,0 - 2,5 m, montāža</t>
  </si>
  <si>
    <t>D425</t>
  </si>
  <si>
    <t>D560</t>
  </si>
  <si>
    <t>Rūpnieciski ražotas, hermētiskas, saliekamā dzelzbetona grodu kanalizācijas akas ar tekni, ķeta rāmi un vāku (nestspēja 25t), H=2,0 - 2,5 m, montāža</t>
  </si>
  <si>
    <t xml:space="preserve">D1000 </t>
  </si>
  <si>
    <t>Rūpnieciski ražotas, hermētiskas, saliekamā dzelzbetona grodu kanalizācijas akas ar tekni, ķeta rāmi un vāku (nestspēja 25 t), H=2,5 - 3,0 m, montāža</t>
  </si>
  <si>
    <t>D1500</t>
  </si>
  <si>
    <t>Rūpnieciski ražotas, hermētiskas, saliekamā dzelzbetona grodu kanalizācijas akas ar tekni, ķeta rāmi un vāku (nestspēja 25 t), H=3,0 - 3,5 m, montāža</t>
  </si>
  <si>
    <t>Rūpnieciski ražotas, hermētiskas, pašenkurojošas, individuāla pasūtījuma plastmasas kanalizācijas akas ar tekni, ķeta rāmi un vāku (nestspēja 40 t), H=2,0 - 2,5 m, montāža</t>
  </si>
  <si>
    <t>Rūpnieciski ražota, hermētiska tauku atdalītāja ar ventilācijas cauruli, ķeta rāmi un vāku (nestspēja 25 t), H=2,0 - 2,5 m, izbūve zaļajā zonā, Wavin vai ekvivalents</t>
  </si>
  <si>
    <t>EuroREK Omega NS4, D1750</t>
  </si>
  <si>
    <t>Tauku līmeņa signalizācijas komplekta SET2000 ar sensoriem un nepieciešamo vājstrāvas kabeli līdz ēkai uzstādīšana un pieslēgšana, Wavin vai ekvivalents</t>
  </si>
  <si>
    <t>Tauku atdalītāja dzelzsbetona enkurplātnes (2200x2200) (betons K30-2, stiegrojums A500HW T8 #200) ar enkurskrūvēm un enkursiksnām montāža</t>
  </si>
  <si>
    <t>Plātnes biezums 200 mm</t>
  </si>
  <si>
    <t>Smilts apbēruma un uzbēruma virs cauruļvada ieklāšana un blietēšana pa kārtām (tranšejas platums 1,0 m)</t>
  </si>
  <si>
    <t>Cauruļvadu skalošana un CCTV inspekcija</t>
  </si>
  <si>
    <t xml:space="preserve">Metāla revīziju (krāsojamas izvēlētā RAL tonī) montāža lietusūdeņu noteku galos pie ēkas fasādes, "Hauraton" vai ekvivalents </t>
  </si>
  <si>
    <t>Pašteces lietusūdeņu kanalizācijas cauruļvada no PP, ieguldes klase SN8 (T8) (tranšejas dziļums pēc garenprofiliem)</t>
  </si>
  <si>
    <t>Pašteces lietusūdeņu kanalizācijas cauruļvada no PP, ieguldes klase SN8 (T8), (tranšejas dziļums pēc garenprofiliem)</t>
  </si>
  <si>
    <t>Pašteces lietusūdeņu kanalizācijas cauruļvada no PP, ieguldes klase SN8 (T8, (tranšejas dziļums pēc garenprofiliem)</t>
  </si>
  <si>
    <t>Rūpnieciski ražotas, hermētiskas, pašenkurojošas, individuāla pasūtījuma plastmasas lietusūdeņu kanalizācijas akas ar ķeta rāmi un vāku (nestspēja 40 t), H=1,0 - 1,5 m, montāža</t>
  </si>
  <si>
    <t>Rūpnieciski ražotas, hermētiskas, pašenkurojošas, individuāla pasūtījuma plastmasas lietusūdeņu kanalizācijas akas ar ķeta rāmi un vāku (nestspēja 40 t), H=1,5 - 2,0 m, montāža</t>
  </si>
  <si>
    <t>Rūpnieciski ražotas, hermētiskas, pašenkurojošas, individuāla pasūtījuma plastmasas lietusūdeņu kanalizācijas akas ar ķeta rāmi un vāku (nestspēja 40 t), H=2,0 - 2,5 m, montāža</t>
  </si>
  <si>
    <t xml:space="preserve">D560 </t>
  </si>
  <si>
    <t>Rūpnieciski ražotas, hermētiskas, pašenkurojošas, dzelzbetona grodu lietusūdeņu kanalizācijas akas ar ķeta rāmi un vāku (nestspēja 40 t), H=2,5 - 3,0 m, montāža</t>
  </si>
  <si>
    <t xml:space="preserve">D1500 </t>
  </si>
  <si>
    <t>Nepieciešamās būvbedres rakšana un lietusūdeņu attīrīšanas iekārtas (30/90 l/s) ar smilšu 
un naftas produktu atdalītāju EuroPEK ROO NS6/2000 ar tehniskajām apkalpes akām, kāpnēm, ventilācijas izvadiem braucamajā zonā montāža, "Wavin" vai ekvivalents</t>
  </si>
  <si>
    <t>D1100 L=6,5 m</t>
  </si>
  <si>
    <t>Smilšu un naftas produktu līmeņa signalizācijas komplekta SET2000 ar sensoriem un nepieciešamo vājstrāvas kabeli līdz ēkai uzstādīšana un pieslēgšana , "Wavin" vai ekvivalents</t>
  </si>
  <si>
    <t>Smilts pamatne (200 mm) un apbērums ap lietusūdeņu attīrīšanas iekārtām (precizēt būvdarbu laikā)</t>
  </si>
  <si>
    <t xml:space="preserve">Tekne no kompozītmateriāla, slodzes klase B125, Tips 010(h=200mm) ar GUGI sietveida resti, MW 15/25, Garums l=29,0m, "Hauraton" vai ekvivalents </t>
  </si>
  <si>
    <t>Recyfix Pro 100</t>
  </si>
  <si>
    <t xml:space="preserve">Smilšķērāja, 0,5 m ar labirinta tipa blīvējumu, pieslēguma D160 izveidošanai pie apakšzemes komunikācijām ar garenārdu režģi, slodzes klasi B125 montāža , "Hauraton" vai ekvivalents </t>
  </si>
  <si>
    <t xml:space="preserve">Recyfix Pro </t>
  </si>
  <si>
    <t xml:space="preserve">Tekne no kompozītmateriāla, slodzes klase B125, Tips 010(h=200mm) ar GUGI sietveida resti, MW 15/25, Garums l=5,0m, "Hauraton" vai ekvivalents </t>
  </si>
  <si>
    <t xml:space="preserve">Tekne no kompozītmateriāla, slodzes klase B125, Tips 010(h=200mm) ar GUGI sietveida resti, MW 15/25, Garums l=19,0m, "Hauraton" vai ekvivalents </t>
  </si>
  <si>
    <t xml:space="preserve">Tekne no kompozītmateriāla, slodzes klase B125, Tips 010(h=250mm) ar GUGI sietveida resti, MW 15/25, Garums l=34,0m, "Hauraton" vai ekvivalents </t>
  </si>
  <si>
    <t xml:space="preserve">Lietusūdeņu infiltrācijas elementi, "Hauraton" vai ekvivalents </t>
  </si>
  <si>
    <t>DrainFix TWIN</t>
  </si>
  <si>
    <t xml:space="preserve">Ģeotekstils, "Hauraton" vai ekvivalents </t>
  </si>
  <si>
    <t>Bezakas notekas pievienojums, "Wavin" vai ekvivalents</t>
  </si>
  <si>
    <t>D110/160</t>
  </si>
  <si>
    <t>D110/250</t>
  </si>
  <si>
    <t>D110/315</t>
  </si>
  <si>
    <t xml:space="preserve">Palīgmateriālu izmantošana cauruļvadu un aku montāžai </t>
  </si>
  <si>
    <t>Apsardzes signalizācijai un piekļuves kontroles sistēma</t>
  </si>
  <si>
    <t>Sistēmas kontroles maģistrālais BUS kontrolieris AX600-16</t>
  </si>
  <si>
    <t>ESMIKKO</t>
  </si>
  <si>
    <t>Sistēmas kontroles  BUS kontrolieris AX600-8</t>
  </si>
  <si>
    <t>Akumulatoru skapis AX-BAT</t>
  </si>
  <si>
    <t>Akumulatoru baterijas 12V 17Ah</t>
  </si>
  <si>
    <t>Mikrokontakti priekš AX-BAT</t>
  </si>
  <si>
    <t>Piekļuves kontroles durvju modulis DCU plastmasas kārba</t>
  </si>
  <si>
    <t>Bezkontakta karšu nolasītājs ar tastatūru</t>
  </si>
  <si>
    <t>RPK40 SE W27 PIN</t>
  </si>
  <si>
    <t>Piekļuves ID kartes</t>
  </si>
  <si>
    <t>Durvju elektromehāniskā atslēga (izejas-rokturis) saskaņot ar durvju konstrukciju</t>
  </si>
  <si>
    <t>Durvju aizvērējs SD-C1415( PK magnētiskais kontaktu slēdzis)</t>
  </si>
  <si>
    <t>Zonu kontroles modulis DBC604</t>
  </si>
  <si>
    <t>Zonu vadības pults ar LCD, CIE602 ar nolasītāju</t>
  </si>
  <si>
    <t>Infrasarkanie staru kustības sensori</t>
  </si>
  <si>
    <t>Infrasarkanais kustības un stikla plīšanas kombinētais devējs.</t>
  </si>
  <si>
    <t xml:space="preserve">Magnētiskais kontaktu slēdzis </t>
  </si>
  <si>
    <t>metāla/koka durvīm</t>
  </si>
  <si>
    <t>Sirēna</t>
  </si>
  <si>
    <t>Detektoru adreses modulis AUI</t>
  </si>
  <si>
    <t>LAN interfeis Moxa Nport 5150</t>
  </si>
  <si>
    <t>F/UTP 4x2x0,5 (CAT.5) (LSZH)</t>
  </si>
  <si>
    <t>J-H(st)H(4x2x0,8mm)(LSZH)</t>
  </si>
  <si>
    <t>Daudzīslu elektronikas kabelis 6,8 dzīslu</t>
  </si>
  <si>
    <t>J-H(st)H(4x3x0,8mm)(LSZH)</t>
  </si>
  <si>
    <t>Durvju kabeļu pāreja</t>
  </si>
  <si>
    <t>Datu bāzes serveris ESMIKKO standarta</t>
  </si>
  <si>
    <t>ESGRAF 5 programnodrošinājums</t>
  </si>
  <si>
    <t>ESMIKKO4 Server Standard, access control software license</t>
  </si>
  <si>
    <t>Esmikko</t>
  </si>
  <si>
    <t>Montāžas piederumi (savilces, stiprinājumi, skrūves utt.)</t>
  </si>
  <si>
    <t>Darba vietas postenim (dežuranta telpā)</t>
  </si>
  <si>
    <t>Piekļuves kontroles/apsardzes signalizācijas sistēmas pārvaldības darba vietas komplektācija, tai skaitā uz vienu komplektu:</t>
  </si>
  <si>
    <t xml:space="preserve">  Darbastacija</t>
  </si>
  <si>
    <t xml:space="preserve">  Darbastacijas monitors LED, 27''</t>
  </si>
  <si>
    <t xml:space="preserve">  Tastatūra, ENG, QWERTY, USB</t>
  </si>
  <si>
    <t xml:space="preserve">  Pele, USB</t>
  </si>
  <si>
    <t>Telefona un datora tīkla sistēma</t>
  </si>
  <si>
    <t>Grīdas skapis 19”ar metāla durvīm 42 U</t>
  </si>
  <si>
    <t>Grīdas skapis 19”ar metāla durvīm 32 U</t>
  </si>
  <si>
    <t>Grīdas skapis 19”ar metāla durvīm 22 U</t>
  </si>
  <si>
    <t>Grīdas skapis 19”ar metāla durvīm 9 U</t>
  </si>
  <si>
    <t>Ventilācijas panelis ar trim ventilatoriem</t>
  </si>
  <si>
    <t>Ventilācijas panelis ar diviem ventilatoriem</t>
  </si>
  <si>
    <t>Termostats ventilatoriem</t>
  </si>
  <si>
    <t>Elektrības sadalītājs ar 8 rozetēm, 19”, 1U</t>
  </si>
  <si>
    <t>Zemējuma komplekts</t>
  </si>
  <si>
    <t>Kabeļu organizatori 1U horizontālie</t>
  </si>
  <si>
    <t>Komutācijas paneļi 24xRJ45 CAT.6</t>
  </si>
  <si>
    <t>Nepārtraukts barošanas avots, 3kW, 1F, 30 min</t>
  </si>
  <si>
    <t>Elektrības sadalītājs ar 4 rozetēm, 19”, 1U</t>
  </si>
  <si>
    <t>Nepārtraukts barošanas avots, 1,5 kW, 1F, 30 min</t>
  </si>
  <si>
    <t>Optiskais patch panelis 24 portu</t>
  </si>
  <si>
    <t>Optiskais patch panelis 4 portu</t>
  </si>
  <si>
    <t>Piekļuves līmeņa komutators</t>
  </si>
  <si>
    <t>CISCO Catalyst 2960, ar 48x pieslēguma portiem, PoE un 2x SPF</t>
  </si>
  <si>
    <t>Optiskais tīkla interfeisa modulis</t>
  </si>
  <si>
    <t>SFP</t>
  </si>
  <si>
    <t>CISCO Catalyst 2960, ar 24x pieslēguma portiem, PoE un 2x SPF</t>
  </si>
  <si>
    <t>Wi-Fi piekļuves punkts D-link AIR Premier 108 Mbps A</t>
  </si>
  <si>
    <t>D-link AIR Premier 108 Mbps A</t>
  </si>
  <si>
    <t>Dubultā kontaktrozete (montāžai grīdas vai galda kārbās)</t>
  </si>
  <si>
    <t>2xRJ45 (CAT.6)</t>
  </si>
  <si>
    <t>Dubultās kontaktrozetes (montāžai pie sienas)</t>
  </si>
  <si>
    <t>Vienvietīgā  kontaktrozetes (montāžai pie sienas vai griestiem)</t>
  </si>
  <si>
    <t>1xRJ45 (CAT.6)</t>
  </si>
  <si>
    <t>2xHDMI, VGA un Audio tīkla kontakrozete (montāžai pie sienas)</t>
  </si>
  <si>
    <t>Bachmann</t>
  </si>
  <si>
    <t>2xHDMI, VGA un Audio tīkla kontakrozete (montāža grīdas vai galda kārbās)</t>
  </si>
  <si>
    <t>Video signāla vadības kabelis ar gala apdari</t>
  </si>
  <si>
    <t>Delock HDMI 15m</t>
  </si>
  <si>
    <t>Audio signāla kabelis ar gala apdari</t>
  </si>
  <si>
    <t>Delock Jack 3,5mm 15m</t>
  </si>
  <si>
    <t>Delock VGA 15m</t>
  </si>
  <si>
    <t xml:space="preserve">Komutācijas vadi </t>
  </si>
  <si>
    <t>CAT.6, UTP, RJ45-RJ45</t>
  </si>
  <si>
    <t>Optiskais savienotājkabelis</t>
  </si>
  <si>
    <t xml:space="preserve">Single Mode1.5- 2.0m </t>
  </si>
  <si>
    <t>Telekomunikācijas tīkla kabelis</t>
  </si>
  <si>
    <t xml:space="preserve">U/UTP-4x2x0.5(CAT.6) </t>
  </si>
  <si>
    <t>Optiskais kabelis SM 4x9/125</t>
  </si>
  <si>
    <t>SM 4x9/125</t>
  </si>
  <si>
    <t>Kabeļu marķējums</t>
  </si>
  <si>
    <t>Tīkla mērījumi</t>
  </si>
  <si>
    <t>Palīgmateriāli (skrūves, skavas, un citi montāžai nepieciešamie izstrādājumi)</t>
  </si>
  <si>
    <t>Kupola korpusa videokameras iekštelpu kameras, izvietojamas pie ieejām+kronšteins+objektīvs</t>
  </si>
  <si>
    <t>DS-2CD4135FWD-IZ</t>
  </si>
  <si>
    <t>Videokamera box tipa kameras, iekštelpu/ ārtelpu. Izvietotas koridoros un pa ēkas perimetru</t>
  </si>
  <si>
    <t>DS-2CD2T35FWD-I5/I8</t>
  </si>
  <si>
    <t>Videokamera box tipa kameras. Izvietota pie dežuranta</t>
  </si>
  <si>
    <t>DS2CD4A35FWD-I7(H)(S)</t>
  </si>
  <si>
    <t xml:space="preserve">Kupola korpusa videokameras iekštelpu kameras, izvietojamas kāpņutelpās+kronšteins+2,8mm lēcas modeli. </t>
  </si>
  <si>
    <t>DS-2CD2135FWD-I(S)</t>
  </si>
  <si>
    <t>Iekštelpu kameras 360 0 +kronšteins</t>
  </si>
  <si>
    <t>Spraudnis RJ-45</t>
  </si>
  <si>
    <t>19" komutācijas skapis 9U</t>
  </si>
  <si>
    <t>Kabeļu organizators</t>
  </si>
  <si>
    <t>Komutācijas paneļi 24xRJ45 CAT.5</t>
  </si>
  <si>
    <t>Komutators, 24x, PoE</t>
  </si>
  <si>
    <t>CAT.5, UTP, RJ45-RJ45</t>
  </si>
  <si>
    <t>19”barošanas panelis ar 4 rozetēm un aizsargautomātu</t>
  </si>
  <si>
    <t>128 kanālu rakstītājs, 400Mbps Bit Rate Input Max(up to 128-ch IP video), 16 SATA Interfaces, alarm I/O: 16/8, RAID0,1,5,10 supported, 3U case,19"</t>
  </si>
  <si>
    <t>Cietajs disks video ieraksta ierīcem 8 Tb</t>
  </si>
  <si>
    <t>WD 8Tb Green Power</t>
  </si>
  <si>
    <t>Kabelis 4x2x0,5, 5e kat.</t>
  </si>
  <si>
    <t>Optiskais kabelis SM 2x9/125 ārtelpu</t>
  </si>
  <si>
    <t>Optiskais multipleksors</t>
  </si>
  <si>
    <t>PE caurule d=50mm</t>
  </si>
  <si>
    <t>Programmnodrošinājums</t>
  </si>
  <si>
    <t>Centrālā pulksteņu sistēma</t>
  </si>
  <si>
    <t>Sinhronizācijas pulkstenis WDP-Q ar GPS antenu</t>
  </si>
  <si>
    <t>Westerstrand</t>
  </si>
  <si>
    <t>Internal LAN-konverter</t>
  </si>
  <si>
    <t>Elektroniski pulksteņi Ethernet NTP tipa, 400 mm, barošana PoE</t>
  </si>
  <si>
    <t>Elektroniski pulksteņi Ethernet NTP tipa, 600 mm, barošana PoE (gaiteņos)</t>
  </si>
  <si>
    <t>Pulksteņu stiprinājuma kronšteini pie sienas</t>
  </si>
  <si>
    <t>Kabelis cat 6 4x2x0,5</t>
  </si>
  <si>
    <t>Programmēšana</t>
  </si>
  <si>
    <t>Domofonu sistēma</t>
  </si>
  <si>
    <t>Ārtelpu video domofona stacija ar vienu izsaukuma pogu, IP 54. Mazais panelis ar platumu 99mm</t>
  </si>
  <si>
    <t>ABB-Welcome</t>
  </si>
  <si>
    <t>Iekštelpu domofona stacija izvietojam uz galda</t>
  </si>
  <si>
    <t xml:space="preserve">Sistēmas kontrolieris </t>
  </si>
  <si>
    <t>Ārtelpu video dofonu sadalītājs( video autdoor distributor)</t>
  </si>
  <si>
    <t>Elektroniskais durvju atvērējs( electric door opener)</t>
  </si>
  <si>
    <t>Kabelis CAT 5 e 2x2x0,5 (ārtelpu kabelis)</t>
  </si>
  <si>
    <t>Kabelis H03VV-F 2x1,5</t>
  </si>
  <si>
    <t>Izsaukuma sistēma sanmezgliem, kas tiek paredzēti personām ar īpašām vajadzībām</t>
  </si>
  <si>
    <t>Skaņas un vizualizācijas bāze</t>
  </si>
  <si>
    <t>VAROLUX TAV21-BWC</t>
  </si>
  <si>
    <t>Modulis ar gaismas signālu+bāze, vadības modulis</t>
  </si>
  <si>
    <t>VAROLUX LEV10-BWC</t>
  </si>
  <si>
    <t>Izsaukuma slēdzis ar pagarinājumu+bāze</t>
  </si>
  <si>
    <t>VAROLUX TAV10-BWC</t>
  </si>
  <si>
    <t>Izsaukuma divpozīciju slēdzis+bāze</t>
  </si>
  <si>
    <t>VAROLUX TAV01-BWC</t>
  </si>
  <si>
    <t>Barošanas bloks 230/12V</t>
  </si>
  <si>
    <t>Kabelis JY(St) Y 2x2x0,6</t>
  </si>
  <si>
    <t>Citi materiāli</t>
  </si>
  <si>
    <t>PVC Caurules d=16..32 mm piederumi</t>
  </si>
  <si>
    <t>EVOPIPES</t>
  </si>
  <si>
    <t>PVC caurules d=50</t>
  </si>
  <si>
    <t>PVC caurules d=50 piederumi</t>
  </si>
  <si>
    <t>Kabeļu trepe 300mm</t>
  </si>
  <si>
    <t>Kabeļu trepe 400mm</t>
  </si>
  <si>
    <t>Kabeļu trepe 200mm</t>
  </si>
  <si>
    <t>Kabeļu trepes 300mm piederumi</t>
  </si>
  <si>
    <t>Kabeļu trepe 400mm piederumi</t>
  </si>
  <si>
    <t>PARTEX</t>
  </si>
  <si>
    <t>Kabeļu tīkla testa/ mērījumi, dokumentācija</t>
  </si>
  <si>
    <t>L1</t>
  </si>
  <si>
    <t>L2</t>
  </si>
  <si>
    <t>AR-07-01 (12.05.2017.)</t>
  </si>
  <si>
    <t>AR-07-02 (12.05.2017.)</t>
  </si>
  <si>
    <t>L3</t>
  </si>
  <si>
    <t>L4</t>
  </si>
  <si>
    <t>L1.1</t>
  </si>
  <si>
    <t>L5</t>
  </si>
  <si>
    <t>L6</t>
  </si>
  <si>
    <t>L6.1</t>
  </si>
  <si>
    <t>L7</t>
  </si>
  <si>
    <t>L8 EL</t>
  </si>
  <si>
    <t>AR-07-03 (12.05.2017.)</t>
  </si>
  <si>
    <t>L9</t>
  </si>
  <si>
    <t>L10</t>
  </si>
  <si>
    <t>L11</t>
  </si>
  <si>
    <t>L12</t>
  </si>
  <si>
    <t>AR-07-04 (12.05.2017.)</t>
  </si>
  <si>
    <t>L13</t>
  </si>
  <si>
    <t>L14</t>
  </si>
  <si>
    <t>L14.1</t>
  </si>
  <si>
    <t>L14.2</t>
  </si>
  <si>
    <t>L15</t>
  </si>
  <si>
    <t>L16</t>
  </si>
  <si>
    <t>AR-07-05 (12.05.2017.)</t>
  </si>
  <si>
    <t>L17</t>
  </si>
  <si>
    <t>L18</t>
  </si>
  <si>
    <t>L19</t>
  </si>
  <si>
    <t>L20</t>
  </si>
  <si>
    <t>AR-07-06 (12.05.2017.)</t>
  </si>
  <si>
    <t>L21</t>
  </si>
  <si>
    <t>L22</t>
  </si>
  <si>
    <t>L22.1</t>
  </si>
  <si>
    <t>L22.2</t>
  </si>
  <si>
    <t>AR-08-01 (12.05.2017.)</t>
  </si>
  <si>
    <t>AD1 EVAK</t>
  </si>
  <si>
    <t>AD2 EVAK EI30</t>
  </si>
  <si>
    <t>AD3 EVAK</t>
  </si>
  <si>
    <t>AD4 EVAK</t>
  </si>
  <si>
    <t>AR-08-02 (12.05.2017.)</t>
  </si>
  <si>
    <t>AD5</t>
  </si>
  <si>
    <t>AD6 EVAK</t>
  </si>
  <si>
    <t>AD7 EVAK</t>
  </si>
  <si>
    <t>AR-08-03 (12.05.2017.)</t>
  </si>
  <si>
    <t>AD8 EVAK</t>
  </si>
  <si>
    <t>AD9</t>
  </si>
  <si>
    <t>AD9.1</t>
  </si>
  <si>
    <t>AR-08-04 (12.05.2017.)</t>
  </si>
  <si>
    <t>AD10 EVAK EI30</t>
  </si>
  <si>
    <t>AD11 EVAK EI30</t>
  </si>
  <si>
    <t>AD12</t>
  </si>
  <si>
    <t>Loga indikatīvā cena, euro/m2</t>
  </si>
  <si>
    <t>Mehānismi, %</t>
  </si>
  <si>
    <t>Rūpnieciski ražoti, krāsoti betona paneļi. 
Virsma slīpēta, rūpnieciski gludi krāsota.
Tonis RAL 9016 
(apzīmējums Nr.1)</t>
  </si>
  <si>
    <t>Rūpnieciski ražoti, krāsoti betona paneļi. 
Virsma slīpēta, rūpnieciski gludi krāsota. 
Tonis RAL 9005 
(apzīmējums Nr.1.1)</t>
  </si>
  <si>
    <t>Krāsots dekoratīvais apmetums uz cementa bāzes - Knauf Strukturputz (1,2 mm), pamata apmetumu pēc sacietēšanas apstrādāt ar ražotāja ieteiktiem materiāliem.
Krāsot ar Caparol Amphibolin. Tonis RAL 9005.
(apzīmējums 1.2)</t>
  </si>
  <si>
    <t>Fasādes apdare ar Trespa Meteon Lumen paneļiem, b=10 mm, tonis L9000 Metropolis Black/Spekular. Paneļi stiprināti ar profiliem atbilstoši ražotāja tehnoloģijai 
(apzīmējums 2)</t>
  </si>
  <si>
    <t>AR-04-01 (12.05.2017.)</t>
  </si>
  <si>
    <t>Konstrukciju apdare ar apakškonstrukciju.
EQUITONE PICTURA cementa plākšņu materiāls. Tonis RAL 9016. Apdares plākšņu izklājumu precizēt autoruzraudzības kārtā. Risinājumu skatīt detalizētajos mezglos un sienu tipos.
(apzīmējums BK)</t>
  </si>
  <si>
    <t>Cokols:
Rūpnieciski ražoti, krāsoti betona paneļi.
Virsma slīpēta, rūpnieciski gludi krāsota.
Tonis RAL 9005. Paneļu risinājumu skatīt detalizētajos mezglos un sienu tipos 
(apzīmējums Nr.4)</t>
  </si>
  <si>
    <r>
      <t>m</t>
    </r>
    <r>
      <rPr>
        <sz val="10"/>
        <rFont val="Calibri"/>
        <family val="2"/>
        <charset val="186"/>
      </rPr>
      <t>²</t>
    </r>
  </si>
  <si>
    <t>Fasāde asīs 14-1</t>
  </si>
  <si>
    <t>Dekoratīvi paneļi.
Metāla kvadrātcauruļu profilu rāmji 100x100 mm (L=26,7m) ar metāla kvadrātprofilu žalūzijām 100x50mm (L=3,35m x 24 gab.). Spīdīgs pulverkrāsojums, tonis RAL 9005. Solis starp profilu asīm 160mm. Savienojuma vietas metinātas, kvalitatīvi apstrādātas. Būvuzņēmējs izstrādā detalizāciju AU kārtībā un saskaņo ar projekta autoru.</t>
  </si>
  <si>
    <t>Fasāde asīs A-V</t>
  </si>
  <si>
    <t>Vizuālā informācija. Metāla U profila burti 50x50mm uz punktveida stiprinājumiem ar distanci no fasādes 100mm.</t>
  </si>
  <si>
    <t>Griestos montētas gaismas LED līnijas</t>
  </si>
  <si>
    <t>LIFTI</t>
  </si>
  <si>
    <t>Lifti</t>
  </si>
  <si>
    <t>LIFT</t>
  </si>
  <si>
    <t>Signalizācijas ierikošana</t>
  </si>
  <si>
    <t>Siltumtrases akas ierīkošana M-1</t>
  </si>
  <si>
    <t>Siltumtrases ievada izbūve M-2</t>
  </si>
  <si>
    <t>Krustojums ar kanalizācijas sistēmu K1</t>
  </si>
  <si>
    <t>Labiekārtošanas darbi</t>
  </si>
  <si>
    <t>Būvgružu utilizācija</t>
  </si>
  <si>
    <t xml:space="preserve">Tāme sastādīta 2017. gada tirgus cenās, pamatojoties uz SAT daļas rasējumiem. </t>
  </si>
  <si>
    <t>Siltummainis ar izolāciju (apkure), Alfa Laval</t>
  </si>
  <si>
    <t>CB110-38M</t>
  </si>
  <si>
    <t>Siltummainis ar izolāciju (karstā ūdens), Alfa Laval</t>
  </si>
  <si>
    <t>CBH18-15H</t>
  </si>
  <si>
    <t>Siltummainis ar izolāciju (karstā ūdens, virtuve), Alfa Laval</t>
  </si>
  <si>
    <t>Siltummainis ar izolāciju (ventilācija), Alfa Laval</t>
  </si>
  <si>
    <t>CB60-40L</t>
  </si>
  <si>
    <t>Cirkulācijas sūknis (apkure), DAB</t>
  </si>
  <si>
    <t>EVOPLUS D 150/250.40M</t>
  </si>
  <si>
    <t>Cirkulācijas sūknis (karstā ūdens), DAB</t>
  </si>
  <si>
    <t>Evoplus 60/150 SAN</t>
  </si>
  <si>
    <t>Cirkulācijas sūknis (ventilācija), DAB</t>
  </si>
  <si>
    <t>EVOPLUS D 120/220.32 M</t>
  </si>
  <si>
    <t>Siltumenerģijas skaitītājs: kalkulators Kamstrup 602 ar autonomo barošanas elementu, plūsmas daļa Ultraflow 54  ar kabeli 2,5 m, divi temperatūras sensori Pt 500 ar kabeļu garumu 3m un čaulām 65mm, Kamstrup</t>
  </si>
  <si>
    <t xml:space="preserve"> Qp=25.0 m3/h; 300 mm x DN 65 atloki, PN 25</t>
  </si>
  <si>
    <t>Regulators ar transformatoru 230V/24V 32VA un programmu 4 lokiem, Ouman</t>
  </si>
  <si>
    <t>Ouflex</t>
  </si>
  <si>
    <t xml:space="preserve">Āra gaisa temperatūras sensors </t>
  </si>
  <si>
    <t>TMO</t>
  </si>
  <si>
    <t>Ūdens temperatūras sensors (virsmas)</t>
  </si>
  <si>
    <t>TMS</t>
  </si>
  <si>
    <t>Ūdens temp. sensors; iegremdējamais 100mm</t>
  </si>
  <si>
    <t>TMW - 50</t>
  </si>
  <si>
    <t>Reg. divgaitas vārsts (apkure), Honeywell</t>
  </si>
  <si>
    <t>VBG2, Dn32, Kvs=25,0</t>
  </si>
  <si>
    <t>Reg. divgaitas vārsts (karstā ūdens), Honeywell</t>
  </si>
  <si>
    <t>V5825B1076, Dn25, Kvs=6,3</t>
  </si>
  <si>
    <t>Reg. divgaitas vārsts  (karstā ūdens, virtuve), Honeywell</t>
  </si>
  <si>
    <t>V5825B1035, Dn15, Kvs=1,0</t>
  </si>
  <si>
    <t>Reg. divgaitas vārsts (ventilācija), Honeywell</t>
  </si>
  <si>
    <t>VBG2, Dn25, Kvs=10,0</t>
  </si>
  <si>
    <t>Vārsta piedziņa, 24V, 90 sec, 0-10 VDC (apkure, ventilācija), Honeywell</t>
  </si>
  <si>
    <t>MVN713A1500</t>
  </si>
  <si>
    <t>Vārsta piedziņa, 24V, 15 sec,  0-10 VDC (karstā ūdens), Honeywell</t>
  </si>
  <si>
    <t xml:space="preserve"> ML7430E1005</t>
  </si>
  <si>
    <t xml:space="preserve">Termometrs </t>
  </si>
  <si>
    <t>0-120C</t>
  </si>
  <si>
    <t>Manometrs</t>
  </si>
  <si>
    <t>0-16bar</t>
  </si>
  <si>
    <t>0-10bar</t>
  </si>
  <si>
    <t>Lodveida ventilis</t>
  </si>
  <si>
    <t>Dn 15</t>
  </si>
  <si>
    <t>Dn 20</t>
  </si>
  <si>
    <t>Dn 25</t>
  </si>
  <si>
    <t>Dn 32</t>
  </si>
  <si>
    <t>Dn 40</t>
  </si>
  <si>
    <t>Dn 50</t>
  </si>
  <si>
    <t>Dn 80</t>
  </si>
  <si>
    <t>Lodveida ventilis, NAVAL</t>
  </si>
  <si>
    <t>Dn 100</t>
  </si>
  <si>
    <t>Automātiskais atgaisotājs</t>
  </si>
  <si>
    <t>Iztukšošanas krāns</t>
  </si>
  <si>
    <t>Dn20</t>
  </si>
  <si>
    <t xml:space="preserve">Sietiņfiltrs </t>
  </si>
  <si>
    <t>Drošības vārsts</t>
  </si>
  <si>
    <t>10bar</t>
  </si>
  <si>
    <t>4bar</t>
  </si>
  <si>
    <t>Karstā ūdens skaitītājs DN 15</t>
  </si>
  <si>
    <t>Q=1.5 m3/h</t>
  </si>
  <si>
    <t>Aukstā ūdens skaitītājs DN 25</t>
  </si>
  <si>
    <t>Q=2.5 m3/h</t>
  </si>
  <si>
    <t>Tērauda ūdens-gāzes caurule Dn 15</t>
  </si>
  <si>
    <t>21.3x2.6</t>
  </si>
  <si>
    <t>Tērauda ūdens-gāzes caurule Dn 25</t>
  </si>
  <si>
    <t>33,7x3,2</t>
  </si>
  <si>
    <t>Tērauda ūdens-gāzes caurule Dn 50</t>
  </si>
  <si>
    <t>60,3x3,2</t>
  </si>
  <si>
    <t>Tērauda melnā elektrometināmā caurule Dn 80</t>
  </si>
  <si>
    <t>88,9x3,6</t>
  </si>
  <si>
    <t>Tērauda melnā elektrometināmā caurule Dn 100</t>
  </si>
  <si>
    <t>108,0x3,6</t>
  </si>
  <si>
    <t>Tērauda cinkota caurule Dn 25</t>
  </si>
  <si>
    <t>Tērauda cinkota caurule Dn 40</t>
  </si>
  <si>
    <t>48,0x3,2</t>
  </si>
  <si>
    <t>Nerūsējošā tērauda caurule Dn 20</t>
  </si>
  <si>
    <t>26,9x2,0</t>
  </si>
  <si>
    <t>Nerūsējošā tērauda caurule Dn 25</t>
  </si>
  <si>
    <t>33,7x2,0</t>
  </si>
  <si>
    <t>Nerūsējošā tērauda caurule Dn 32</t>
  </si>
  <si>
    <t>42,4x2,0</t>
  </si>
  <si>
    <t>Nerūsējošā tērauda caurule Dn 40</t>
  </si>
  <si>
    <t>48,3x2,0</t>
  </si>
  <si>
    <t>Izplešanās trauks , ELBI</t>
  </si>
  <si>
    <t>ERCE 200</t>
  </si>
  <si>
    <t>DSV 50</t>
  </si>
  <si>
    <t>Cauruļvadu izolācijas čaula, PAROC</t>
  </si>
  <si>
    <t>ACE 22x30</t>
  </si>
  <si>
    <t>ACE 28x30</t>
  </si>
  <si>
    <t>ACE 35x30</t>
  </si>
  <si>
    <t>ACE 42x30</t>
  </si>
  <si>
    <t>ACE 48x30</t>
  </si>
  <si>
    <t>ACE 60x30</t>
  </si>
  <si>
    <t>ACE 89x30</t>
  </si>
  <si>
    <t>ACE 108x30</t>
  </si>
  <si>
    <t>Eļļas krāsa tērauda caurulēm divās kārtās</t>
  </si>
  <si>
    <t>Pretkorozijas laka tērauda caurulēm</t>
  </si>
  <si>
    <t>Tērauda cauruļu fasondaļas</t>
  </si>
  <si>
    <t>Tērauda cauruļu stiprinājumi</t>
  </si>
  <si>
    <t>Izolācijas stiprināšanas materiāli</t>
  </si>
  <si>
    <t>Sistēmas marķēšanas materiāli</t>
  </si>
  <si>
    <t>Elektroinstalācijas materiāli ( el. kabeļi, zemējuma kontūrs utml.)</t>
  </si>
  <si>
    <t xml:space="preserve">Tāme sastādīta 2017. gada tirgus cenās, pamatojoties uz ŪK daļas rasējumiem. </t>
  </si>
  <si>
    <t>Balss izziņošanas sistēma</t>
  </si>
  <si>
    <t>Elektronisko sakaru sistēma</t>
  </si>
  <si>
    <t>ESS</t>
  </si>
  <si>
    <t xml:space="preserve">Tāme sastādīta 2017. gada tirgus cenās, pamatojoties uz GAT daļas rasējumiem. </t>
  </si>
  <si>
    <t>Gāzes apgāde, ārējie tīkli</t>
  </si>
  <si>
    <t>Situmapgāde, ārējie tīkli</t>
  </si>
  <si>
    <t>Apkure</t>
  </si>
  <si>
    <t>Siltummehānika</t>
  </si>
  <si>
    <t>Ugunsdzēsības automātikas sistēmas</t>
  </si>
  <si>
    <t>Elektroapgāde</t>
  </si>
  <si>
    <t>Elektroapgāde, ārējie tīkli</t>
  </si>
  <si>
    <t>Ūdensapgāde un kanalizācija</t>
  </si>
  <si>
    <t>Ūdensapgāde un kanalizācija, ārējie tīkli</t>
  </si>
  <si>
    <t>KARK</t>
  </si>
  <si>
    <t xml:space="preserve">Tāme sastādīta 2017. gada tirgus cenās, pamatojoties uz ELT daļas rasējumiem. </t>
  </si>
  <si>
    <t xml:space="preserve">Tāme sastādīta 2017. gada tirgus cenās, pamatojoties uz EST daļas rasējumiem. </t>
  </si>
  <si>
    <t xml:space="preserve">Tāme sastādīta 2017. gada tirgus cenās, pamatojoties uz ŪKT daļas rasējumiem. </t>
  </si>
  <si>
    <t>Ventilācijas sistēma "PN-1"</t>
  </si>
  <si>
    <t>Gaisa apstrādes agregāts AERMEC "URXCF10" koplektā ar vadību un automātiku</t>
  </si>
  <si>
    <t>gaisa apstrādes agregāta eletroinstalācijas ~1;220V; 4,300 kW</t>
  </si>
  <si>
    <t>gaisa apstrādes agregāta stiprinājumi</t>
  </si>
  <si>
    <t>gaisa apstrādes agregāta gaisa vada pieslēgums</t>
  </si>
  <si>
    <t>gaisa vads, apaļš</t>
  </si>
  <si>
    <t>gaisa vads, kantains</t>
  </si>
  <si>
    <t>500x200</t>
  </si>
  <si>
    <t>500x250</t>
  </si>
  <si>
    <t>600x250</t>
  </si>
  <si>
    <t>1100x200</t>
  </si>
  <si>
    <t>gaisa vadu veidgabali, stiprinājumi un tīrīšanas lūkas</t>
  </si>
  <si>
    <t>pieplūdes difuzors ar izplešanās kameru Lindab, LCP+MBB</t>
  </si>
  <si>
    <t>nosūces difuzors ar izplešanās kameru Lindab, LCP+MBB</t>
  </si>
  <si>
    <t>gaisa ieņemšanas reste FlaktWoods, RIS</t>
  </si>
  <si>
    <t>pretvārsts Systemair, RSK</t>
  </si>
  <si>
    <t>trokšņu slāpētājs Lindab, SLCU 315 900 50</t>
  </si>
  <si>
    <t>siltumizolācija Isover, LAM-AF, 50 mm</t>
  </si>
  <si>
    <t>montāžas komplekts</t>
  </si>
  <si>
    <t>marķēšanas materiāli</t>
  </si>
  <si>
    <t>hidroizolācija, izvadu blīvēšana</t>
  </si>
  <si>
    <t>Ventilācijas sistēma "PN-2"</t>
  </si>
  <si>
    <t>nosūces difuzors Lindab, KSU</t>
  </si>
  <si>
    <t>pārplūdes vārsts Lindab, OLC</t>
  </si>
  <si>
    <t>trokšņu slāpētājs Lindab, SLCU 100 600 50</t>
  </si>
  <si>
    <t>Ventilācijas sistēma "PN-3"</t>
  </si>
  <si>
    <t>Ventilācijas sistēma "PN-4"</t>
  </si>
  <si>
    <t>gaisa ieņemšanas reste FlaktWoods, RIS-1100x200</t>
  </si>
  <si>
    <t>Ventilācijas sistēma "PN-5"</t>
  </si>
  <si>
    <t>Ventilācijas sistēma "PN-6"</t>
  </si>
  <si>
    <t>Ventilācijas sistēma "PN-7"</t>
  </si>
  <si>
    <t>Ventilācijas sistēma "PN-8"</t>
  </si>
  <si>
    <t>Ventilācijas sistēma "PN-9"</t>
  </si>
  <si>
    <t>Ventilācijas sistēma "PN-10"</t>
  </si>
  <si>
    <t>Ventilācijas sistēma "PN-11"</t>
  </si>
  <si>
    <t>Ventilācijas sistēma "PN-12"</t>
  </si>
  <si>
    <t>Ventilācijas sistēma "PN-13"</t>
  </si>
  <si>
    <t>Ventilācijas sistēma "PN-14"</t>
  </si>
  <si>
    <t>Ventilācijas sistēma "PN-15"</t>
  </si>
  <si>
    <t>Ventilācijas sistēma "PN-16"</t>
  </si>
  <si>
    <t>Ventilācijas sistēma "PN-17"</t>
  </si>
  <si>
    <t>500x500</t>
  </si>
  <si>
    <t>jumta pārsegs Lindab, LHPR 500</t>
  </si>
  <si>
    <t>jumta pāreja Lindab, TGR 6-1-1-1</t>
  </si>
  <si>
    <t>jumta pārsega pāreja Lindab. TGR-LHR 6-500-500-1</t>
  </si>
  <si>
    <t>Ventilācijas sistēma "PN-18"</t>
  </si>
  <si>
    <t>Ventilācijas sistēma "PN-19"</t>
  </si>
  <si>
    <t>Ventilācijas sistēma "PN-20"</t>
  </si>
  <si>
    <t>Ventilācijas sistēma "PN-21"</t>
  </si>
  <si>
    <t>Ventilācijas sistēma "PN-22"</t>
  </si>
  <si>
    <t>Ventilācijas sistēma "PN-23"</t>
  </si>
  <si>
    <t>Ventilācijas sistēma "PN-24"</t>
  </si>
  <si>
    <t>Ventilācijas sistēma "PN-25"</t>
  </si>
  <si>
    <t>Ventilācijas sistēma "PN-26"</t>
  </si>
  <si>
    <t>Ventilācijas sistēma "PN-27"</t>
  </si>
  <si>
    <t>Ventilācijas sistēma "PN-28"</t>
  </si>
  <si>
    <t>Ventilācijas sistēma "PN-29"</t>
  </si>
  <si>
    <t>Ventilācijas sistēma "PN-30"</t>
  </si>
  <si>
    <t>Ventilācijas sistēma "PN-31"</t>
  </si>
  <si>
    <t>Ventilācijas sistēma "PN-32"</t>
  </si>
  <si>
    <t>gaisa apstrādes agregāta eletroinstalācijas ~1;230V; 4,3 kW</t>
  </si>
  <si>
    <t>Ventilācijas sistēma "PN-33"</t>
  </si>
  <si>
    <t>Gaisa apstrādes agregāts AERMEC "URXCF15" koplektā ar vadību un automātiku</t>
  </si>
  <si>
    <t>gaisa apstrādes agregāta eletroinstalācijas ~3;400V; 4,8 kW</t>
  </si>
  <si>
    <t>400x400</t>
  </si>
  <si>
    <t>pieplūdes difuzors ar izplešanās kameru Lindab, 
LCP-160+MBB-160-160-S</t>
  </si>
  <si>
    <t>nosūces difuzors ar izplešanās kameru Lindab,
LCP-160+MBB-160-160-E</t>
  </si>
  <si>
    <t>jumta pārsegs Lindab, LHPR 400</t>
  </si>
  <si>
    <t>jumta pāreja Lindab, TGR 5-1-1-1</t>
  </si>
  <si>
    <t>jumta pārsega pāreja Lindab. TGR-LHR 5-400-400-1</t>
  </si>
  <si>
    <t>jumta pārsega pāreja Lindab. TGR-NA 5-400-1-50</t>
  </si>
  <si>
    <t>pretvārsts Systemair, RSK-400</t>
  </si>
  <si>
    <t>trokšņu slāpētājs Lindab, SLCU 400 900 50</t>
  </si>
  <si>
    <t>trokšņu slāpētājs Lindab, SLRS 200/200 400 400 1000</t>
  </si>
  <si>
    <t>Ventilācijas sistēma "PN-34"</t>
  </si>
  <si>
    <t>Gaisa apstrādes agregāts AERMEC "URXCF21" koplektā ar vadību un automātiku</t>
  </si>
  <si>
    <t>gaisa apstrādes agregāta eletroinstalācijas ~3;400V; 5,9 kW</t>
  </si>
  <si>
    <t>500x400</t>
  </si>
  <si>
    <t>600x400</t>
  </si>
  <si>
    <t>900x400</t>
  </si>
  <si>
    <t>1200x500</t>
  </si>
  <si>
    <t>pieplūdes difuzors ar izplešanās kameru Lindab, 
LCP-200+MBB-200-200-S</t>
  </si>
  <si>
    <t>pieplūdes difuzors Lindab, KI-100</t>
  </si>
  <si>
    <t>nosūces difuzors ar izplešanās kameru Lindab,
LCP-200+MBB-200-200-E</t>
  </si>
  <si>
    <t>nosūces difuzors Lindab, KSU-100</t>
  </si>
  <si>
    <t>gaisa ieņemšanas reste FlaktWoods, RIS-1200x500</t>
  </si>
  <si>
    <t>trokšņu slāpētājs Lindab, SLRS 200/100 600 400 1000</t>
  </si>
  <si>
    <t>Ventilācijas sistēma "PN-35"</t>
  </si>
  <si>
    <t>700x400</t>
  </si>
  <si>
    <t>pārplūdes difuzors Lindab, OLC-160-A</t>
  </si>
  <si>
    <t>Ventilācijas sistēma "PN-36"</t>
  </si>
  <si>
    <t>Ventilācijas sistēma "PN-37"</t>
  </si>
  <si>
    <t>1200x400</t>
  </si>
  <si>
    <t>gaisa ieņemšanas reste FlaktWoods, RIS-1200x400</t>
  </si>
  <si>
    <t>Ventilācijas sistēma "PN-38"</t>
  </si>
  <si>
    <t>pieplūdes difuzors ar izplešanās kameru Lindab, 
LCP-200+MBB-160-200-S</t>
  </si>
  <si>
    <t>pieplūdes difuzors ar izplešanās kameru Lindab, 
LCP-315+MBB-250-315-S</t>
  </si>
  <si>
    <t>nosūces difuzors ar izplešanās kameru Lindab,
LCP-200+MBB-160-200-E</t>
  </si>
  <si>
    <t>nosūces difuzors ar izplešanās kameru Lindab,
LCP-315+MBB-250-315-E</t>
  </si>
  <si>
    <t>gaisa ieņemšanas reste FlaktWoods, RIS-600x400</t>
  </si>
  <si>
    <t>trokšņu slāpētājs Lindab, SLCU 250 600 50</t>
  </si>
  <si>
    <t>ugunsdrošā izolācija EI30 Isover, 
Ultimate UPWM 4.0 Alu1, 50 mm</t>
  </si>
  <si>
    <t>Ventilācijas sistēma "PN-39"</t>
  </si>
  <si>
    <t>jumta pāreja Lindab, TGR 4-1-1-1</t>
  </si>
  <si>
    <t>Ventilācijas sistēma "PN-40"</t>
  </si>
  <si>
    <t>D125</t>
  </si>
  <si>
    <t>D500</t>
  </si>
  <si>
    <t>600x200</t>
  </si>
  <si>
    <t>pieplūdes difuzors Lindab, KI-125</t>
  </si>
  <si>
    <t>nosūces difuzors Lindab, KSU-125</t>
  </si>
  <si>
    <t>jumta pārsegs Lindab, LHPR 300</t>
  </si>
  <si>
    <t>300x300</t>
  </si>
  <si>
    <t>jumta pārsega pāreja Lindab. TGR-LHR 4-300-300-1</t>
  </si>
  <si>
    <t>jumta pārsega pāreja Lindab. TGR-NA 4-315-1-50</t>
  </si>
  <si>
    <t>gaisa ieņemšanas reste FlaktWoods, RIS-600x200</t>
  </si>
  <si>
    <t>pretvārsts Systemair, RSK-315</t>
  </si>
  <si>
    <t>kanala kasešu filtrs Systemair, FGR 400 + EU3 filtrs</t>
  </si>
  <si>
    <t>Ventilācijas sistēma "PN-41"</t>
  </si>
  <si>
    <t>Gaisa apstrādes agregāts AERMEC "URXCF07" koplektā ar vadību un automātiku</t>
  </si>
  <si>
    <t>gaisa apstrādes agregāta eletroinstalācijas ~1; 230V; 3,5kW</t>
  </si>
  <si>
    <t>pieplūdes difuzors ar izplešanās kameru Lindab, 
LCP-250+MBB-200-250-S</t>
  </si>
  <si>
    <t>nosūces difuzors ar izplešanās kameru Lindab,
LCP-250+MBB-200-250-E</t>
  </si>
  <si>
    <t>kanala kasešu filtrs Systemair, FGR 315 + EU3 filtrs</t>
  </si>
  <si>
    <t>Ventilācijas sistēma "PN-42"</t>
  </si>
  <si>
    <t>400x200</t>
  </si>
  <si>
    <t>1000x300</t>
  </si>
  <si>
    <t>1000x400</t>
  </si>
  <si>
    <t>trokšņu slāpētājs Lindab, SLCU 125 600 50</t>
  </si>
  <si>
    <t>trokšņu slāpētājs Lindab, SLCU 315 600 50</t>
  </si>
  <si>
    <t>Ventilācijas sistēma "PN-43"</t>
  </si>
  <si>
    <t>Gaisa apstrādes agregāts VentiAir "W-TYPE S90 RE/R/L" koplektā ar vadību un automātiku</t>
  </si>
  <si>
    <t>gaisa apstrādes agregāta eletroinstalācijas ~3;400V; 10,0 kW</t>
  </si>
  <si>
    <t>1000x600</t>
  </si>
  <si>
    <t>1000x1000</t>
  </si>
  <si>
    <t>1500x600</t>
  </si>
  <si>
    <t>pārplūdes difuzors Lindab, OLC-100-A</t>
  </si>
  <si>
    <t>pieplūdes difuzors ar izplešanās kameru Lindab, 
LCP-315+MBB-200-315-S</t>
  </si>
  <si>
    <t>pieplūdes difuzors ar izplešanās kameru Lindab, 
MTL-19-4-1000 + STB - Vertical</t>
  </si>
  <si>
    <t>nosūces reste Lindab, F50-500</t>
  </si>
  <si>
    <t>gaisa ieņemšanas reste FlaktWoods, RIS-1500x600</t>
  </si>
  <si>
    <t>jumta pārsegs Lindab, LHPR 1000</t>
  </si>
  <si>
    <t>900x900</t>
  </si>
  <si>
    <t>jumta pāreja Lindab, TGR 11-1-1-1</t>
  </si>
  <si>
    <t>jumta pārsega pāreja Lindab. TGR-LHR 11-1000-1000-1</t>
  </si>
  <si>
    <t>balansēšanas vārsts FlaktWoods, IRIS-100</t>
  </si>
  <si>
    <t>balansēšanas vārsts FlaktWoods, IRIS-400</t>
  </si>
  <si>
    <t>trokšņu slāpētājs Lindab, SLRS 200/100 1200 500 1000</t>
  </si>
  <si>
    <t>trokšņu slāpētājs Lindab, SLRS 200/100 1500 600 1000</t>
  </si>
  <si>
    <t>trokšņu slāpētājs Lindab, SLCU 400 600 50</t>
  </si>
  <si>
    <t>ugunsdrošības vārsts ar manuālo drošinātāju 70°C FlaktWoods, ETPR-E-1-400-01-0</t>
  </si>
  <si>
    <t>ugunsdrošā izolācija EI60 Isover, 
Ultimate UPWM 4.0 Alu1, 75 mm</t>
  </si>
  <si>
    <t>siltumizolācija Isover, LAM-AF, 20 mm</t>
  </si>
  <si>
    <t>Ventilācijas sistēma "PN-44"</t>
  </si>
  <si>
    <t>Gaisa apstrādes agregāts VentiAir "W-TYPE 40/RE/L/R" koplektā ar vadību un automātiku</t>
  </si>
  <si>
    <t>D630</t>
  </si>
  <si>
    <t>D800</t>
  </si>
  <si>
    <t>D1000</t>
  </si>
  <si>
    <t>1200x900</t>
  </si>
  <si>
    <t>pārplūdes difuzors Lindab, OLR-800-A</t>
  </si>
  <si>
    <t>700x50</t>
  </si>
  <si>
    <t>pārplūdes difuzors Lindab, OLR-1000-A</t>
  </si>
  <si>
    <t>900x50</t>
  </si>
  <si>
    <t>pieplūdes difuzors  Systemair, JSR-250</t>
  </si>
  <si>
    <t>nosūces reste Lindab, F50-315</t>
  </si>
  <si>
    <t>nosūces reste Lindab, F50-630</t>
  </si>
  <si>
    <t>gaisa ieņemšanas reste FlaktWoods, RIS-1200x1000</t>
  </si>
  <si>
    <t>1200x1000</t>
  </si>
  <si>
    <t>jumta pārsegs Lindab, LHPR 900</t>
  </si>
  <si>
    <t>jumta pāreja Lindab, TGR 10-1-1-1</t>
  </si>
  <si>
    <t>jumta pārsega pāreja Lindab. TGR-LHR 10-900-900-1</t>
  </si>
  <si>
    <t>balansēšanas vārsts FlaktWoods, IRIS-125</t>
  </si>
  <si>
    <t>balansēšanas vārsts FlaktWoods, IRIS-630</t>
  </si>
  <si>
    <t>trokšņu slāpētājs Lindab, SLRS 200/100 900 900 1000</t>
  </si>
  <si>
    <t>trokšņu slāpētājs Lindab, SLRS 200/100 1200 900 1000</t>
  </si>
  <si>
    <t>Ventilācijas sistēma "PN-45"</t>
  </si>
  <si>
    <t>Gaisa apstrādes agregāts VentiAir "W-TYPE S50 RE/R/L" koplektā ar vadību un automātiku</t>
  </si>
  <si>
    <t>gaisa apstrādes agregāta eletroinstalācijas ~3; 400V; 5,0 kW</t>
  </si>
  <si>
    <t>600x600</t>
  </si>
  <si>
    <t>800x500</t>
  </si>
  <si>
    <t>1000x500</t>
  </si>
  <si>
    <t>1200x600</t>
  </si>
  <si>
    <t>nosūces difuzors ar izplešanās kameru Lindab, 
LCP-160+MBB-160-160-E</t>
  </si>
  <si>
    <t>nosūces difuzors ar izplešanās kameru Lindab, 
LCP-200+MBB-200-200-E</t>
  </si>
  <si>
    <t>gaisa ieņemšanas reste FlaktWoods, RIS-1200x600</t>
  </si>
  <si>
    <t>jumta pārsegs Lindab, LHPR 600</t>
  </si>
  <si>
    <t>jumta pāreja Lindab, TGR 7-1-1-1</t>
  </si>
  <si>
    <t>jumta pārsega pāreja Lindab. TGR-LHR 7-600-600-1</t>
  </si>
  <si>
    <t>ugunsdrošības vārsts ar manuālo drošinātāju 74°C Systemair, PKIS-3G-600x400-ZV</t>
  </si>
  <si>
    <t>trokšņu slāpētājs Lindab, SLRS 200/200 800 500 1000</t>
  </si>
  <si>
    <t>trokšņu slāpētājs Lindab, SLRS 200/133 1000 500 1000</t>
  </si>
  <si>
    <t>Ventilācijas sistēma "PN-46"</t>
  </si>
  <si>
    <t>pieplūdes difuzors Lindab, KI-200</t>
  </si>
  <si>
    <t>nosūces difuzors Lindab, KSU-200</t>
  </si>
  <si>
    <t>trokšņu slāpētājs Lindab, SLCU 160 600 50</t>
  </si>
  <si>
    <t>Ventilācijas sistēma "PN-47"</t>
  </si>
  <si>
    <t>pieplūdes difuzors ar izplešanās kameru Lindab, 
LCP-125+MBB-100-125-S</t>
  </si>
  <si>
    <t>nosūces difuzors ar izplešanās kameru Lindab,
LCP-125+MBB-100-125-E</t>
  </si>
  <si>
    <t>gaisa ieņemšanas reste FlaktWoods, RIS-400x400</t>
  </si>
  <si>
    <t>Ventilācijas sistēma "PN-48"</t>
  </si>
  <si>
    <t>Gaisa apstrādes agregāts VentiAir "W-TYPE S120 GE/R/L" koplektā ar vadību un automātiku</t>
  </si>
  <si>
    <t>gaisa apstrādes agregāta eletroinstalācijas ~3;400V; 7.2 kW</t>
  </si>
  <si>
    <t>700x500</t>
  </si>
  <si>
    <t>700x700</t>
  </si>
  <si>
    <t>1200x700</t>
  </si>
  <si>
    <t>1500x700</t>
  </si>
  <si>
    <t>pārplūdes difuzors Lindab, OLR-600-A</t>
  </si>
  <si>
    <t>500x50</t>
  </si>
  <si>
    <t>pieplūdes difuzors Lindab, KI-160</t>
  </si>
  <si>
    <t>pieplūdes reste Systemair, NOVA-B-1-1-800x300-R1-H</t>
  </si>
  <si>
    <t>800x300</t>
  </si>
  <si>
    <t>pieplūdes reste Systemair, NOVA-B-1-1-1000x400-R1-H</t>
  </si>
  <si>
    <t>balansēšanas vārsts FlaktWoods, IRIS-315</t>
  </si>
  <si>
    <t>ugunsdrošības vārsts ar manuālo drošinātāju 74°C Systemair, PKIS-EI90S-900x400-ZV</t>
  </si>
  <si>
    <t>trokšņu slāpētājs Lindab, SLRS 200/100 1200 700 1000</t>
  </si>
  <si>
    <t>trokšņu slāpētājs Lindab, SLRS 200/100 1500 700 1000</t>
  </si>
  <si>
    <t>ugunsdrošā izolācija EI30 Isover, 
Ultimate UPWM 4.0 Alu1, 60 mm</t>
  </si>
  <si>
    <t>Ventilācijas sistēma "PN-49"</t>
  </si>
  <si>
    <t>Gaisa apstrādes agregāts VentiAir "W-TYPE S40 CE/R/R" koplektā ar vadību un automātiku</t>
  </si>
  <si>
    <t>gaisa apstrādes agregāta eletroinstalācijas ~1;230V; 2,0 kW</t>
  </si>
  <si>
    <t>400x300</t>
  </si>
  <si>
    <t>800x400</t>
  </si>
  <si>
    <t>nosūces difuzors ar izplešanās kameru Lindab, 
LCP-315+MBB-250-315-E</t>
  </si>
  <si>
    <t>800x800</t>
  </si>
  <si>
    <t>trokšņu slāpētājs Lindab, SLRS 200/200 800 400 1000</t>
  </si>
  <si>
    <t>Ventilācijas sistēma "PN-50"</t>
  </si>
  <si>
    <t>Gaisa apstrādes agregāts VentiAir "K-TYPE 10 CE/L/R" koplektā ar vadību un automātiku</t>
  </si>
  <si>
    <t>gaisa apstrādes agregāta eletroinstalācijas ~3;230V;1,1 kW</t>
  </si>
  <si>
    <t>nosūces difuzors Lindab, KSU-160</t>
  </si>
  <si>
    <t>gaisa ieņemšanas reste FlaktWoods, RIS-400x1000</t>
  </si>
  <si>
    <t>400x1000</t>
  </si>
  <si>
    <t>Ventilācijas sistēma "PN-51"</t>
  </si>
  <si>
    <t>gaisa apstrādes agregāta eletroinstalācijas ~1;230V;10,1 kW</t>
  </si>
  <si>
    <t>700x200</t>
  </si>
  <si>
    <t>800x200</t>
  </si>
  <si>
    <t>900x500</t>
  </si>
  <si>
    <t>1200x450</t>
  </si>
  <si>
    <t>1500x800</t>
  </si>
  <si>
    <t>1500x1200</t>
  </si>
  <si>
    <t>pārplūdes difuzors Lindab, OLC-125-A</t>
  </si>
  <si>
    <t>nosūces difuzors ar izplešanās kameru Lindab, 
LCP-200+MBB-160-200-E</t>
  </si>
  <si>
    <t>nosūces difuzors ar izplešanās kameru Lindab, 
LCP-250+MBB-200-250-E</t>
  </si>
  <si>
    <t>gaisa ieņemšanas reste FlaktWoods, RIS-1500x1200</t>
  </si>
  <si>
    <t>jumta pārsegs Lindab, LHPR 800</t>
  </si>
  <si>
    <t>jumta pāreja Lindab, TGR 9-1-1-1</t>
  </si>
  <si>
    <t>jumta pārsega pāreja Lindab. TGR-LHR 9-800-800-1</t>
  </si>
  <si>
    <t>mainīgas plūsmas vārsts Swegon, CRMc 1-250</t>
  </si>
  <si>
    <t>ugunsdrošības vārsts ar manuālo drošinātāju 74°C Systemair, PKIS-EI90S-1200x500-ZV</t>
  </si>
  <si>
    <t>ugunsdrošības vārsts ar manuālo drošinātāju 74°C Systemair, PKIS-EI90S-1200x600-ZV</t>
  </si>
  <si>
    <t>trokšņu slāpētājs Lindab, SLCU-200-900-50</t>
  </si>
  <si>
    <t>siltumizolācija Isover, LAM-AF, 100 mm</t>
  </si>
  <si>
    <t>Ventilācijas sistēma "PN-52"</t>
  </si>
  <si>
    <t>gaisa apstrādes agregāta eletroinstalācijas ~1;230V; 4,300 kW</t>
  </si>
  <si>
    <t>1000x200</t>
  </si>
  <si>
    <t>pieplūdes difuzors ar izplešanās kameru Lindab, 
LCP-160+MBB-125-160-S</t>
  </si>
  <si>
    <t>nosūces difuzors ar izplešanās kameru Lindab,
LCP-160+MBB-125-160-E</t>
  </si>
  <si>
    <t>jumta pārsegs Lindab, LHPR 200</t>
  </si>
  <si>
    <t>200x200</t>
  </si>
  <si>
    <t>jumta pāreja Lindab, TGR 3-1-1-1</t>
  </si>
  <si>
    <t>jumta pārsega pāreja Lindab. TGR-LHR 3-200-200-1</t>
  </si>
  <si>
    <t>jumta pārsega pāreja Lindab. TGR-NA 3-250-1-50</t>
  </si>
  <si>
    <t>gaisa ieņemšanas reste FlaktWoods, RIS-1000x200</t>
  </si>
  <si>
    <t>pretvārsts Systemair, RSK-200</t>
  </si>
  <si>
    <t>trokšņu slāpētājs Lindab, SLCU 100 900 50</t>
  </si>
  <si>
    <t>trokšņu slāpētājs Lindab, SLCU 200 900 50</t>
  </si>
  <si>
    <t>Ventilācijas sistēma "PN-53"</t>
  </si>
  <si>
    <t>350x350</t>
  </si>
  <si>
    <t>ugunsdrošības vārsts ar manuālo drošinātāju 70°C FlaktWoods, ETPR-E-1-160-01-0</t>
  </si>
  <si>
    <t>trokšņu slāpētājs Lindab, SLCU 250 900 50</t>
  </si>
  <si>
    <t>ugunsdrošā izolācija PAROC, Fire Vent Mat EI60</t>
  </si>
  <si>
    <t>Ventilācijas sistēma "PN-54"</t>
  </si>
  <si>
    <t>gaisa ieņemšanas reste FlaktWoods, RIS-900x300</t>
  </si>
  <si>
    <t>900x300</t>
  </si>
  <si>
    <t>Ventilācijas sistēma "PN-55"</t>
  </si>
  <si>
    <t>trokšņu slāpētājs Lindab, SLCU 200 600 50</t>
  </si>
  <si>
    <t>Ventilācijas sistēma "PN-56"</t>
  </si>
  <si>
    <t>Ventilācijas sistēma "N-1"</t>
  </si>
  <si>
    <t>jumta ventilators Systemair TFSR 160 EC</t>
  </si>
  <si>
    <t>gaisa apstrādes ventilatora eletroinstalācijas ~1;230V; 81,5 W</t>
  </si>
  <si>
    <t xml:space="preserve">jumta pāreja Systemair, TOB 125-160 </t>
  </si>
  <si>
    <t>Ventilācijas sistēma "N-2"</t>
  </si>
  <si>
    <t>nosūces ventilators S&amp;P SILENT-100 CDZ</t>
  </si>
  <si>
    <t>gaisa apstrādes ventilatora eletroinstalācijas ~1;230V; 8,0 W</t>
  </si>
  <si>
    <t>gaisa izmešanas reste Lindab, YGC-160</t>
  </si>
  <si>
    <t>Ventilācijas sistēma "N-3"</t>
  </si>
  <si>
    <t>nosūces ventilators S&amp;P DECOR-300 CHZ</t>
  </si>
  <si>
    <t>gaisa apstrādes ventilatora eletroinstalācijas ~1;230V; 35,0 W</t>
  </si>
  <si>
    <t>gaisa ieņemšanas reste FlaktWoods, RISD-200</t>
  </si>
  <si>
    <t>nosūces reste Lindab, F50-160</t>
  </si>
  <si>
    <t>nosūces reste Lindab, F50-200</t>
  </si>
  <si>
    <t>AUKSTUMAPGĀDES SISTĒMA D1</t>
  </si>
  <si>
    <t>aukstuma mašīna "CLINT" CHA/K 262-P SI+PS komplektā ar iebūvētu sūkņu staciju, hidromoduli un soft start funkciju (aukstuma jauda:67.0 kW (7/12°C, etilēnglikols 35%), elektrojauda: ~3;400V, 25.4 kW, 188A)</t>
  </si>
  <si>
    <t>Qdz=60.19 kW</t>
  </si>
  <si>
    <t>elektroinstalācija ~3;400V; 28.9 kW</t>
  </si>
  <si>
    <t>caurule, melnā tērauda 26,9x2,0</t>
  </si>
  <si>
    <t>caurule, melnā tērauda 33,7x2.3</t>
  </si>
  <si>
    <t>caurule, melnā tērauda 42,4x2,6</t>
  </si>
  <si>
    <t>caurule, melnā tērauda 48.3x2,6</t>
  </si>
  <si>
    <t>caurule, melnā tērauda 60,3x2,9</t>
  </si>
  <si>
    <t>caurule, melnā tērauda 76,1x2,9</t>
  </si>
  <si>
    <t>DN65</t>
  </si>
  <si>
    <t>caurule, melnā tērauda 88,9x3,2</t>
  </si>
  <si>
    <t>cauruļvadu veidgabals, līkums 45°</t>
  </si>
  <si>
    <t>cauruļvadu veidgabals, līkums 90°</t>
  </si>
  <si>
    <t>cauruļvadu veidgabals, trejgabals 90°</t>
  </si>
  <si>
    <t>DN25/20/25</t>
  </si>
  <si>
    <t>DN32/20/32</t>
  </si>
  <si>
    <t>DN40/20/40</t>
  </si>
  <si>
    <t>DN40/32/40</t>
  </si>
  <si>
    <t>DN50/20/50</t>
  </si>
  <si>
    <t>DN50/25/50</t>
  </si>
  <si>
    <t>DN50/32/50</t>
  </si>
  <si>
    <t>DN65/25/60</t>
  </si>
  <si>
    <t>DN65/65/65</t>
  </si>
  <si>
    <t>DN80/80/80</t>
  </si>
  <si>
    <t>cauruļvadu veidgabals, diametru pāreja</t>
  </si>
  <si>
    <t>DN20/25</t>
  </si>
  <si>
    <t>DN25/32</t>
  </si>
  <si>
    <t>DN25/40</t>
  </si>
  <si>
    <t>DN32/40</t>
  </si>
  <si>
    <t>DN40/50</t>
  </si>
  <si>
    <t>DN50/65</t>
  </si>
  <si>
    <t>DN80/65</t>
  </si>
  <si>
    <t>cauruļvadu aizsargčaulas, balsti un stiprinājumi</t>
  </si>
  <si>
    <t>aukstumizolācija "Armacell" AF/Armaflex, b=13mm</t>
  </si>
  <si>
    <t>20x13</t>
  </si>
  <si>
    <t>25x13</t>
  </si>
  <si>
    <t>32x13</t>
  </si>
  <si>
    <t>40x13</t>
  </si>
  <si>
    <t>aukstumizolācija "Armacell" AF/Armaflex, b=19mm</t>
  </si>
  <si>
    <t>50x19</t>
  </si>
  <si>
    <t>65x19</t>
  </si>
  <si>
    <t>80x19</t>
  </si>
  <si>
    <t>aukstumizolācijas palīgmateriāli</t>
  </si>
  <si>
    <t>etilēnglikols 35%</t>
  </si>
  <si>
    <t>l</t>
  </si>
  <si>
    <t>grunts krāsa</t>
  </si>
  <si>
    <t>Šunts Nr. 1</t>
  </si>
  <si>
    <t>elektroinstalācija ~1;230V; 0,045 kW</t>
  </si>
  <si>
    <t>trīsgaitas vārsts "IMI Hydronics" CV 316 RGA ar piedziņu TA-MC 100/230, kvs=12.5</t>
  </si>
  <si>
    <t>balansējošais vārsts "IMI Hydronics" STAD/F</t>
  </si>
  <si>
    <t>lodveida krāns PN10 "IMI Hydronics" TA 500</t>
  </si>
  <si>
    <t xml:space="preserve">mehāniskais filtrs </t>
  </si>
  <si>
    <t>automātiskais atgaisotājs komplektā ar lodveida krānu</t>
  </si>
  <si>
    <t>iztukšošanas krāns</t>
  </si>
  <si>
    <t>manometrs</t>
  </si>
  <si>
    <t>termometrs</t>
  </si>
  <si>
    <t>Šunts Nr. 4</t>
  </si>
  <si>
    <t>griestu dzesēšanas kasete "CLINT" TCW 32 komplektā ar vadību un automātiku</t>
  </si>
  <si>
    <t>elektroinstalācija ~1;230V; 0,065 kW</t>
  </si>
  <si>
    <t>trīsgaitas vārsts "IMI Hydronics" CV 316 RGA ar piedziņu TA-MC 100/24, kvs=1.6</t>
  </si>
  <si>
    <t>Šunts Nr. 5,7</t>
  </si>
  <si>
    <t>griestu dzesēšanas kasete "CLINT" TCW 22 komplektā ar vadību un automātiku</t>
  </si>
  <si>
    <t>Šunts Nr. 6,8,9,10,13.14</t>
  </si>
  <si>
    <t>trīsgaitas vārsts "IMI Hydronics" CV 316 RGA ar piedziņu TA-MC 100/24</t>
  </si>
  <si>
    <t>Šunts Nr. 11,12</t>
  </si>
  <si>
    <t>griestu dzesēšanas kasete "CLINT" TCW 73 komplektā ar vadību un automātiku</t>
  </si>
  <si>
    <t>elektroinstalācija ~1;230V; 0,054 kW</t>
  </si>
  <si>
    <t>trīsgaitas vārsts "IMI Hydronics" CV 316 MZ ar piedziņu TA-MC 15/24</t>
  </si>
  <si>
    <t>Šunts Nr. 15</t>
  </si>
  <si>
    <t>griestu dzesēšanas kasete "CLINT" HWW/EC 52 komplektā ar vadību un automātiku</t>
  </si>
  <si>
    <t>elektroinstalācija ~1;230V; 0,060 kW</t>
  </si>
  <si>
    <t>trīsgaitas vārsts "IMI Hydronics" CV 316 MZ ar piedziņu TA-MC 15/24, kvs=2.5</t>
  </si>
  <si>
    <t>Šunts Nr. 16,17</t>
  </si>
  <si>
    <t>griestu dzesēšanas kasete "CLINT" TCW 63 komplektā ar vadību un automātiku</t>
  </si>
  <si>
    <t>elektroinstalācija ~1;230V; 0,075 kW</t>
  </si>
  <si>
    <t>AUKSTUMAPGĀDES SISTĒMA D2</t>
  </si>
  <si>
    <t>aukstuma mašīna "CLINT" CHA/K 363-P SI+PS komplektā ar iebūvētu sūkņu staciju, hidromoduli un soft start funkciju (aukstuma jauda:95.9 kW (7/12°C, etilēnglikols 35%), elektrojauda: ~3;400V, 32.4 kW, 237A)</t>
  </si>
  <si>
    <t>Qd=89.44kW</t>
  </si>
  <si>
    <t>elektroinstalācija ~3;400V; 32.4 kW</t>
  </si>
  <si>
    <t>caurule, melnā tērauda 114,0x3,6</t>
  </si>
  <si>
    <t>DN50/50/50</t>
  </si>
  <si>
    <t>DN65/32/65</t>
  </si>
  <si>
    <t>DN100/100/100</t>
  </si>
  <si>
    <t>DN32/50</t>
  </si>
  <si>
    <t>DN100/65</t>
  </si>
  <si>
    <t>100x19</t>
  </si>
  <si>
    <t>Šunts Nr. 2</t>
  </si>
  <si>
    <t>trīsgaitas vārsts "IMI Hydronics" CV 316 RGA ar piedziņu TA-MC 100/230, kvs=20.0</t>
  </si>
  <si>
    <t>Šunts Nr. 18,19,20,21,22,23</t>
  </si>
  <si>
    <t>sienas dzesēšanas kasete "YORK" YHK 95-2 komplektā ar vadību un automātiku, Q=5.8 Kw</t>
  </si>
  <si>
    <t>elektroinstalācija ~1;230V; 0,120 kW</t>
  </si>
  <si>
    <t>trīsgaitas vārsts "IMI Hydronics" CV 316 RGA ar piedziņu TA-MC 100/24, kvs=5</t>
  </si>
  <si>
    <t>AUKSTUMAPGĀDES SISTĒMA D3</t>
  </si>
  <si>
    <t>aukstuma mašīna "CLINT" CHA/K 202-P SI+PS komplektā ar iebūvētu sūkņu staciju, hidromoduli un soft start funkciju (aukstuma jauda: 50.4 kW (7/12°C, etilēnglikols 35%), elektrojauda: ~3;400V, 19.2kW, 232A)</t>
  </si>
  <si>
    <t>Qdz=41.94 kW</t>
  </si>
  <si>
    <t>elektroinstalācija ~3;400V; 19.2 kW</t>
  </si>
  <si>
    <t>cauruļvadu veidgabals, līkums 60°</t>
  </si>
  <si>
    <t>DN32/25/32</t>
  </si>
  <si>
    <t>Šunts Nr. 3</t>
  </si>
  <si>
    <t>Šunts Nr. 24,25,26</t>
  </si>
  <si>
    <t>sienas dzesēšanas kasete "YORK" YHK 25-2 komplektā ar vadību un automātiku, Q=2.2 kW</t>
  </si>
  <si>
    <t>elektroinstalācija ~1;230V; 0,044 kW</t>
  </si>
  <si>
    <t>Šunts Nr. 27</t>
  </si>
  <si>
    <t>sienas dzesēšanas kasete "YORK" YHK 20-2 komplektā ar vadību un automātiku, Q=1.5 kW</t>
  </si>
  <si>
    <t>trīsgaitas vārsts "IMI Hydronics" CV 316 RGA ar piedziņu TA-MC 100/24, kvs=1.25</t>
  </si>
  <si>
    <t>Šunts Nr. 28, 29</t>
  </si>
  <si>
    <t>sienas dzesēšanas kasete "YORK" YHK 40-2 komplektā ar vadību un automātiku, Q=3.2 kW</t>
  </si>
  <si>
    <t>AUKSTUMAPGĀDES SISTĒMA D4</t>
  </si>
  <si>
    <t>aukstuma mašīna "AERMEC" SK360 (aukstuma jauda: 3.6 kW (R410A)), elektrojauda: ~1;230V, 1.7 kW, 8A)</t>
  </si>
  <si>
    <t>Qd=3.6 kW</t>
  </si>
  <si>
    <t>aukstuma mašīna "AERMEC" SK360W (aukstuma jauda: 3.6 kW (R410A)), elektrojauda: ~1;230V, 40 W)</t>
  </si>
  <si>
    <t>elektroinstalācija ~1;230V; 1.7 kW</t>
  </si>
  <si>
    <t>Miksta vara caurule ar izolāciju 3/8" (9.52 mm)</t>
  </si>
  <si>
    <t>R410A aukstumnesējs</t>
  </si>
  <si>
    <t>kg</t>
  </si>
  <si>
    <t>HDMI, VGA un Audio tīkla kontakrozete (montāžai pie griestiem)</t>
  </si>
  <si>
    <t>HDMI, VGA un Audio tīkla kontakrozete (montāžai sienas)</t>
  </si>
  <si>
    <t xml:space="preserve">Videokamera box tipa kameras ārtelpu ar stiprinājuma kronšteiniem. Izvietotas pie apgaismojuma staba. </t>
  </si>
  <si>
    <t>Pazemes bezaku aizbīdnis AVK ME galiem D114,3mm</t>
  </si>
  <si>
    <t>Pagrieziena kāts pagarinātājs L= 1-1,5 m</t>
  </si>
  <si>
    <t>Indikācijas kabelis (izolēts Cu vads S=4 mm2 )</t>
  </si>
  <si>
    <t>Mitrumizturīga līmlenta</t>
  </si>
  <si>
    <t>Metināms līkums D 114,3 mm</t>
  </si>
  <si>
    <t>Metināto savienojumu rengenoloģiskā pārbaude</t>
  </si>
  <si>
    <t>Gāzes vada šķērsošanās ar sakaru kanalizāciju</t>
  </si>
  <si>
    <t>Gāzes vada šķērsošanās ar elektro kabeļiem</t>
  </si>
  <si>
    <t>Gāzes vada demontāža (pēc sistēmas pārslēgšanas)</t>
  </si>
  <si>
    <t>SGRP demontāža (pēc sistēmas pārslēgšanas)</t>
  </si>
  <si>
    <t>Pieslēgšanās esošam. v.sp. (-4 bar) PE gāzes vadam D 125 mm</t>
  </si>
  <si>
    <t>Gāzes vada pārbaude, v.sp.</t>
  </si>
  <si>
    <t>Dabīgā seguma izrakšana un atjaunošana</t>
  </si>
  <si>
    <t>Šķembu, grants seguma izrakšana un atjaunošana</t>
  </si>
  <si>
    <t>Asfalta seguma izrakšana un atjaunošana</t>
  </si>
  <si>
    <t>Digitālo uzmērījumu nodošana pēc būvdarbu veikšanas</t>
  </si>
  <si>
    <t>vieta</t>
  </si>
  <si>
    <t>Metināms līkums 90° D 88,9 mm</t>
  </si>
  <si>
    <t>Pazemes bezaku krāns ME galiem D 88,9 mm RMA</t>
  </si>
  <si>
    <t>Metināms gala noslēgs D 108 mm</t>
  </si>
  <si>
    <t>Metināms gala noslēgs D 88,9 mm</t>
  </si>
  <si>
    <t>Elektro-pārvienojuma kabelis NYY-J-1x16 mm2</t>
  </si>
  <si>
    <t>Kabeļi mērpunkta aprīkošanai NYY-J-2x2,5 mm2</t>
  </si>
  <si>
    <t>PE aizsargčaula kabelim Dn 50 mm</t>
  </si>
  <si>
    <t>Stacionārais vara sulfāta elektrods ar kabeli</t>
  </si>
  <si>
    <t>Pin-brazing kontaktlodēšanas uzgaļi un keramiskie gr.</t>
  </si>
  <si>
    <t>Pin-brazing vadu spailes</t>
  </si>
  <si>
    <t>Mērpunkta kontaktu plāksne (izolējoša materiāla)</t>
  </si>
  <si>
    <t>Kape D 300 čuguna mērpunkta montāžai</t>
  </si>
  <si>
    <t>ME metināms trejgabals D 88,9/88,9/88,9 mm</t>
  </si>
  <si>
    <t>Nosprostošanas baloni Dn 80 mm</t>
  </si>
  <si>
    <t>Ravetti pievienošanās veidgabals 3"</t>
  </si>
  <si>
    <t>Gāzes vada šķērsošanās ar spiedkanalizāciju</t>
  </si>
  <si>
    <t>Gāzes vada šķērsošanās ar nedarbojošiem demontējamiem tīkliem, to demontāža</t>
  </si>
  <si>
    <t>Pieslēgšanās esošam. z.sp. (20 mbar) ME gāzes vadam D 108 mm</t>
  </si>
  <si>
    <t>Gāzes vada pārbaude, z.sp.</t>
  </si>
  <si>
    <t>šķembu,grants seguma izrakšana un atjaunošana</t>
  </si>
  <si>
    <t>Ārējais gāzes vads- v.sp. gāzesvads</t>
  </si>
  <si>
    <t>Ārējais gāzes vads- z.sp. gāzesvads</t>
  </si>
  <si>
    <t>Ārējais gāzes vads- a.sp. gāzesvads</t>
  </si>
  <si>
    <t>Pazemes bezaku aizbīdnis PE galiem D 63 mm AVK</t>
  </si>
  <si>
    <t>Aizbīdņu atbalsta kronšteins</t>
  </si>
  <si>
    <t>Pazemes bezaku krāns ME galiem D 60,3 mm RMA</t>
  </si>
  <si>
    <t>Čuguna kape LG-160 peldošā, komplekts</t>
  </si>
  <si>
    <t>PE/ME pāreja D 63/60,3 mm</t>
  </si>
  <si>
    <t>Metināma pāreja D 57/60,3 mm</t>
  </si>
  <si>
    <t>Metināms gala noslēgs D 60,3 mm</t>
  </si>
  <si>
    <t>ME caurules D 60,3x4,5 mm ar polimēra izolāciju izvadlīkums 0,8x1,5 m</t>
  </si>
  <si>
    <t>EM PE trejgabals D 63/63/63 mm</t>
  </si>
  <si>
    <t>EM PE dubultuzmava D 63 mm</t>
  </si>
  <si>
    <t>Kontaktkārba</t>
  </si>
  <si>
    <t>Betona pamats SGRP skapim 1500x800x130 mm</t>
  </si>
  <si>
    <t>Betona pamats SGRP skapim 2200x1200x140 mm</t>
  </si>
  <si>
    <t>Lenta termosarukoša Flexclad 50 mm</t>
  </si>
  <si>
    <t>Gāzesvadu izolācijas materiāli C30 klase dažādi</t>
  </si>
  <si>
    <t>Mini Stop nosprostošanas veidgabals 2"</t>
  </si>
  <si>
    <t>Ravetti nosprostošanas veidgabals 2"</t>
  </si>
  <si>
    <t>Gāzes vada šķērsošanās ar z.sp. gāzes vadiem</t>
  </si>
  <si>
    <t>Gāzes vada šķērsošanās ar Ūdensvadu</t>
  </si>
  <si>
    <t>Gāzes vada šķērsošanās ar sadzīves kanalizāciju</t>
  </si>
  <si>
    <t>Pieslēgšanās esošam. a.sp. (-6 bar) ME gāzes vadam D 57 mm</t>
  </si>
  <si>
    <t>Gāzes vada pārbaude, a.sp.</t>
  </si>
  <si>
    <t>Radiatoru apkure , gaisa aizkaru siltumapgāde</t>
  </si>
  <si>
    <t>ISAN ECOLITE Radiatori</t>
  </si>
  <si>
    <t>LSK122-300-2400</t>
  </si>
  <si>
    <t>LSK122-300-1600</t>
  </si>
  <si>
    <t>LSK122-300-1400</t>
  </si>
  <si>
    <t>LSK122-300-1800</t>
  </si>
  <si>
    <t>LSK122-300-2200</t>
  </si>
  <si>
    <t>Tērauda paneļu radiators PURMO VENTIL COMPACT ar apakšas pieslēgumu, komplektā ar sienas stiprinājuma kronšteiniem, noslēgkorķi un atgaisotāju</t>
  </si>
  <si>
    <t>CV22-400-500</t>
  </si>
  <si>
    <t>CV11-300-400</t>
  </si>
  <si>
    <t>LSK122-300-2000</t>
  </si>
  <si>
    <t>LSK242-165-2400</t>
  </si>
  <si>
    <t>CV11-400-500</t>
  </si>
  <si>
    <t>CV22-400-700</t>
  </si>
  <si>
    <t>LSK242-165-2600</t>
  </si>
  <si>
    <t>LSK122-300-2800</t>
  </si>
  <si>
    <t>LSK122-300-1200</t>
  </si>
  <si>
    <t>LSK122-300-1000</t>
  </si>
  <si>
    <t>LSK242-165-700</t>
  </si>
  <si>
    <t>LSK122-300-2600</t>
  </si>
  <si>
    <t>LSK242-165-1800</t>
  </si>
  <si>
    <t>LSK122-500-1400</t>
  </si>
  <si>
    <t>LSK242-165-1000</t>
  </si>
  <si>
    <t>CV22-400-400</t>
  </si>
  <si>
    <t>LSK242-165-500</t>
  </si>
  <si>
    <t>LSK242-165-2800</t>
  </si>
  <si>
    <t>LSK242-300-2200</t>
  </si>
  <si>
    <t>LSK122-500-1200</t>
  </si>
  <si>
    <t>CV11-400-600</t>
  </si>
  <si>
    <t>LSK122-300-600</t>
  </si>
  <si>
    <t>LSK122-300-500</t>
  </si>
  <si>
    <t>CV22-400-900</t>
  </si>
  <si>
    <t>CV22-400-600</t>
  </si>
  <si>
    <t>CV22-400-1000</t>
  </si>
  <si>
    <t>CV22-400-800</t>
  </si>
  <si>
    <t>CV22-500-900</t>
  </si>
  <si>
    <t>CV22-450-700</t>
  </si>
  <si>
    <t>Zhander Paneļi 25 KW ,4. Rindas ar stiprinajuma vietām katrai rindai+piesleguma kolektori+Slegtais kolektors</t>
  </si>
  <si>
    <t>Siltās grīdas</t>
  </si>
  <si>
    <t>Noslēgventilis</t>
  </si>
  <si>
    <t>Izlaide</t>
  </si>
  <si>
    <t>cauruļvads</t>
  </si>
  <si>
    <t>D15x1,0</t>
  </si>
  <si>
    <t>D18x1,0</t>
  </si>
  <si>
    <t>D22x1,0</t>
  </si>
  <si>
    <t>D28x1,0</t>
  </si>
  <si>
    <t>D35x1,0</t>
  </si>
  <si>
    <t>Montāžas materiāli</t>
  </si>
  <si>
    <t>Jaunu atvērumu izveidošana</t>
  </si>
  <si>
    <t>Jaunu atvērumu apdare</t>
  </si>
  <si>
    <t xml:space="preserve">Tāme sastādīta 2017. gada tirgus cenās, pamatojoties uz AR daļas rasējumiem. </t>
  </si>
  <si>
    <t>Kone pasažieru lifts, Motala 2000 pacēlājs virtuves zonā. Mehānismu cenā iekļauta cena pacēlājam, tā piegādei un uzstādīšanai.</t>
  </si>
  <si>
    <t xml:space="preserve">BŪVE "A". </t>
  </si>
  <si>
    <t>Saliekamā dz/b riboto iepriekšsaspriegtās pārseguma plātņu montāža, paneļa galu aizpildīšana ar betonu</t>
  </si>
  <si>
    <t>Pārseguma paneļi 17025x2390 mm PP-1</t>
  </si>
  <si>
    <t>Pārseguma paneļi 17025x2390 mm PP-1*</t>
  </si>
  <si>
    <t>Pārseguma paneļi 17025x2060 mm PP-1/1</t>
  </si>
  <si>
    <t xml:space="preserve">Pārseguma plātņu garenšuvju aizbetonēšana, smalkgraudains betons C30/37 </t>
  </si>
  <si>
    <t>Katrā starpplātņu garenšuvē paneļu stiegrošana, stiegrojums  D16 B500B</t>
  </si>
  <si>
    <t>Jumta pārsegums asīs "G"/"I"</t>
  </si>
  <si>
    <t>Pārseguma paneļi 17025x2390 mm PP-2</t>
  </si>
  <si>
    <t>Pārseguma paneļi 17025x2390 mm PP-2*</t>
  </si>
  <si>
    <t>Pārseguma paneļi 17025x1925 mm PP-2/1</t>
  </si>
  <si>
    <t>2. stāvs. Atz.7.600 asīs "G"/"I"</t>
  </si>
  <si>
    <t xml:space="preserve">1. stāvs. </t>
  </si>
  <si>
    <t xml:space="preserve">2. stāvs. </t>
  </si>
  <si>
    <t>06-BK</t>
  </si>
  <si>
    <t>Metāla kolonnu apbetonēšana no smalkgraudaina betona C30/37</t>
  </si>
  <si>
    <t xml:space="preserve">3. stāvs. </t>
  </si>
  <si>
    <t>Leņķis L 120x8, S235 (l=100)</t>
  </si>
  <si>
    <t>BK-As-2 (12.05.2017)</t>
  </si>
  <si>
    <t>Erkera paneļi</t>
  </si>
  <si>
    <t>Izklājums 1-1, fasāde asīs G-K</t>
  </si>
  <si>
    <t>Erkera izbūve  no saliekamiem trīsslāņu dzelzsbetona paneļiem (iekšējā nesošā slāņa biezums ≈ 200mm , siltumizolācijas slāņa biezums ≈ 180mm , ārējā slāņa biezums ≈ 60mm )</t>
  </si>
  <si>
    <t>Izklājums 2-2, fasāde asīs 4-3</t>
  </si>
  <si>
    <t>Izklājums 3-3, fasāde asīs 3-4</t>
  </si>
  <si>
    <t>Metāla kolonnu MK-2; MK-3 un siju montāža , stiprinot ar bultskrūvēm un metāla ķīļiem,piemetinot pie ieliekamām detaļām</t>
  </si>
  <si>
    <t>Profilētā loksne Ruukki T130-111L-950, t=1,0 S350+Z275</t>
  </si>
  <si>
    <t>Metala sijas un kolonnas asīs G-K un 3-4</t>
  </si>
  <si>
    <t>Loksne Ruukki STEELCOMP, t=0,9</t>
  </si>
  <si>
    <t>Metala sijas asīs I-K un 7-12</t>
  </si>
  <si>
    <t>Metāla  siju montāža , stiprinot ar bultskrūvēm un metāla ķīļiem,piemetinot pie ieliekamām detaļām</t>
  </si>
  <si>
    <t xml:space="preserve">BŪVE "B". </t>
  </si>
  <si>
    <t>Esošā nesaistīta mineralmateriāla seguma demontāža hvid=35cm, aizvedot atbērtnē</t>
  </si>
  <si>
    <t>Betona seguma demontāža hvid=35cm, aizvedot atbērtnē</t>
  </si>
  <si>
    <t>Zemes klātnes ierakuma izbūve zem ceļiem, laukmiem aizvedot uz atbērtni</t>
  </si>
  <si>
    <t>I kārta 1. stāvs</t>
  </si>
  <si>
    <t>Špaktelēti dzelzsbetona griesti, krāsoti ar matētu  (2vienības) ūdensemulsijas lateksa krāsu balti. Beckers elegant takfarg vai ekvivalenta. Gruntēt ar  Beckers scotte grund.</t>
  </si>
  <si>
    <t>DZ/BETONA GRIESTI</t>
  </si>
  <si>
    <t>MODULĀRIE GRIESTI</t>
  </si>
  <si>
    <t>Skaņu absorbējošas minerālvates plāksnes, 600x600 mm. Atbilstoši LBN 016-15 “Būvakustika” Pielikuma Nr.1., P.7 skaņas absorbcijas koeficients Α=0,9 AR 50mm minerālvates slāni 20kg/M3. ECOPHON Master Rigid Dp plāksnes 600X600. Iekares sistēma m318eb, pusslēpta sistēma. Gar sienu paredzēt z profilu - ēnas šuvi.</t>
  </si>
  <si>
    <t>Skaņu daļēji atstarojošas minerālvates plāksnes atbilstoši LBN 016-15 “Būvakustika” pielikuma nr.1., p.7, 600X600 mm. ECOPHON Master Rigid Dp gamma plāksnes 600x600. iekares sistēma m318eb, pusslēpta sistēma. gar sienu paredzēt z profilu - ēnas šuvi.</t>
  </si>
  <si>
    <t>Moduļgriestu perimetra Z profils - ēnas šuve. Ražotājs "ECOPHON".</t>
  </si>
  <si>
    <t>ĢIPŠKARTONA GRIESTI</t>
  </si>
  <si>
    <t>Ģipškartona griesti, krāsoti ar matētu  (2vienības) ūdensemulsijas lateksa krāsu balti. Ģipškartons, krāsots ar Beckers elegant takfarg vai ekvivalenta. Gruntēt ar  Beckers scotte grund.</t>
  </si>
  <si>
    <t>Ģipškartona griestu vertikālā daļa griestu līmeņu starpības savienošanai. Ģipškartons, krāsots ar Beckers elegant takfarg vai ekvivalenta. Gruntēt ar  Beckers scotte grund.</t>
  </si>
  <si>
    <t>I kārta 2. stāvs</t>
  </si>
  <si>
    <t>Mitrumizturīga ģipškartona, krāsoti ar  mitrumizturīgu ekšdarbu rāsu balti. Mitrumizturīgs ģipškartons, krāsots ar Beckers våtrumstäck vai ekvivalenta, gruntēt ar Beckers våtrumsgrund: va veids (mitrumu neuzsūcošs pārklājums bez auduma līmēšanas).</t>
  </si>
  <si>
    <t>Akustiskie ģipškartona griesti gaiteņos. Skaņas absorbcijas koeficients α=0,85. Atbilstoši LBN 016-15 “Būvakustika” prasībām. Ar 50mm minerālvates slāni. Rigitone Activ`Air 12/25Q - ar nepārtrauktu perforāciju, perforētā platība 23.0 %. Minerālvates slāni iestrādāt saskaņā ar iekaramo griestu ražotāja tehnoloģiju.</t>
  </si>
  <si>
    <t>I kārta 3. stāvs</t>
  </si>
  <si>
    <t xml:space="preserve">Griesti </t>
  </si>
  <si>
    <t>Palīgmateriāli gaismekļu Castaldi montāžai un līniju veidošanai</t>
  </si>
  <si>
    <t>Zibens uztveršanas stienis (h=3.0m) uz betona pamatnes</t>
  </si>
  <si>
    <t>Zibens uztveršanas stienis (h=4.0m) uz betona pamatnes</t>
  </si>
  <si>
    <t>Piezīmes</t>
  </si>
  <si>
    <t>Balansieris</t>
  </si>
  <si>
    <t>Cauruļvada fasondaļas, stiprinājumi</t>
  </si>
  <si>
    <t>Vertikāls metāla L profils 50x100 mm, b=5 mm</t>
  </si>
  <si>
    <t>Horizontāls metāla L profils 50x100 mm, b=5 mm</t>
  </si>
  <si>
    <t>Horizontāls metāla L profils 50x50 mm, b=5 mm</t>
  </si>
  <si>
    <t>Nerūsējoša tērauda U profils 15x120 mm, b=2mm</t>
  </si>
  <si>
    <t>Horizontāla pilnmetāla plāksne 70x7500mm, b=15 mm</t>
  </si>
  <si>
    <t>Vertikāla pilnmetāla plāksne 70x4945mm, b=15 mm</t>
  </si>
  <si>
    <t>Polimērbetona puķu podi 930x270x500</t>
  </si>
  <si>
    <t>S-1</t>
  </si>
  <si>
    <t>Starpsienu izbūve ar ģipškartona šuvju aizpildīšanu, KNAUF karkass 2x75mm, skaņas izolācija ParocExtra 2x60mm, ģipškartons Knauf Diamant (vai analogs) 12,5mm 2 kārtas no abām pusēm</t>
  </si>
  <si>
    <t>S-3</t>
  </si>
  <si>
    <t>S-4</t>
  </si>
  <si>
    <t>S-5</t>
  </si>
  <si>
    <t>Starpsienu izbūve ar ģipškartona šuvju aizpildīšanu, KNAUF karkass 100 mm, skaņas izolācija ParocExtra 80mm, ģipškartons Knauf GKB (vai analogs) 12,5mm 2 kārtas no abām pusēm</t>
  </si>
  <si>
    <t>Starpsienu izbūve ar ģipškartona šuvju aizpildīšanu, KNAUF karkass 100 mm, skaņas izolācija ParocExtra 60mm, ģipškartons Knauf GKBI (vai analogs) 12,5mm 2 kārtas no abām pusēm</t>
  </si>
  <si>
    <t xml:space="preserve">Sienu apšuvums ar ģipškartona šuvju aizpildīšanu, KNAUF karkass 75mm, skaņas izolācija ParocExtra 50mm, ģipškartons Knauf GKB (vai analogs) 2x12,5mm </t>
  </si>
  <si>
    <t>Sienu izbūve no FIBO blokiem 3 Mpa, b=200 mm</t>
  </si>
  <si>
    <t>S-7</t>
  </si>
  <si>
    <t>S-8</t>
  </si>
  <si>
    <t>Starpsienas (AR-05-01; 02)</t>
  </si>
  <si>
    <t>Iekšsienas (AR-05-01; 02)</t>
  </si>
  <si>
    <t xml:space="preserve">Starpsienu izbūve ar ģipškartona šuvju aizpildīšanu, ģipškartons GKB 2x12,5, KNAUF karkass 100mm, Diamant (vai analogs) 2x12,5mm , KNAUF karkass 75 mm, skaņas izolācija ParocExtra 60mm, ģipškartons Knauf Diamant (vai analogs) 2x12,5mm </t>
  </si>
  <si>
    <t>S-10</t>
  </si>
  <si>
    <t xml:space="preserve">Starpsienu izbūve ar ģipškartona šuvju aizpildīšanu, KNAUF karkass 100 mm, skaņas izolācija ParocExtra 80mm, ģipškartons Knauf Diamant (vai analogs) 12,5mm 2 kārtas no abām pusēm. </t>
  </si>
  <si>
    <t>S-11</t>
  </si>
  <si>
    <t>Starpsienu izbūve ar ģipškartona šuvju aizpildīšanu, KNAUF karkass 2x75mm, skaņas izolācija ParocExtra 2x60mm, ģipškartons Knauf GKB (vai analogs) 12,5mm 2 kārtas no abām pusēm</t>
  </si>
  <si>
    <r>
      <t>Informācija par mehānisma komplektācijas </t>
    </r>
    <r>
      <rPr>
        <b/>
        <sz val="16"/>
        <rFont val="Times New Roman"/>
        <family val="1"/>
        <charset val="186"/>
      </rPr>
      <t>aptuvenajām</t>
    </r>
    <r>
      <rPr>
        <sz val="16"/>
        <rFont val="Times New Roman"/>
        <family val="1"/>
        <charset val="186"/>
      </rPr>
      <t> izmaksām un tehniskajām niansēm.</t>
    </r>
  </si>
  <si>
    <r>
      <t>1.Hawa mehānisma izmaksas vienam blokam 2x2 vērtnes ar augšējo sliedes stiprinājumu pie griestiem – </t>
    </r>
    <r>
      <rPr>
        <b/>
        <sz val="16"/>
        <rFont val="Times New Roman"/>
        <family val="1"/>
        <charset val="186"/>
      </rPr>
      <t>4173.54Eur+PVN.</t>
    </r>
  </si>
  <si>
    <r>
      <t>Analogs risinājums no ražotāja Geze -  </t>
    </r>
    <r>
      <rPr>
        <b/>
        <sz val="16"/>
        <rFont val="Times New Roman"/>
        <family val="1"/>
        <charset val="186"/>
      </rPr>
      <t>2394.04Eur+PVN.</t>
    </r>
  </si>
  <si>
    <r>
      <t>Slēģu panelis ar izmēru 3000x1250 – </t>
    </r>
    <r>
      <rPr>
        <b/>
        <sz val="16"/>
        <rFont val="Times New Roman"/>
        <family val="1"/>
        <charset val="186"/>
      </rPr>
      <t>1129.31Eur+PVN</t>
    </r>
    <r>
      <rPr>
        <sz val="16"/>
        <rFont val="Times New Roman"/>
        <family val="1"/>
        <charset val="186"/>
      </rPr>
      <t>.Kopējās izmaksas 4 paneļiem – </t>
    </r>
    <r>
      <rPr>
        <b/>
        <sz val="16"/>
        <rFont val="Times New Roman"/>
        <family val="1"/>
        <charset val="186"/>
      </rPr>
      <t>4517.24Eur+PVN.</t>
    </r>
  </si>
  <si>
    <t>Fasādes gaismeklis servisa zonas izgaismošanai LED C4 ANGLE 05-9837-34-CL, 33.5W, IP65 (skat. AR daļa pielikums-5.3)</t>
  </si>
  <si>
    <t>.
Alumīnija konstrukcijas durvju sistēma REYNAERS CS77HI ar alumīnija konstrukcijas durvīm, vai analogs. Laminēts trīskāršs stikla pakešu stiklojums ar selektīvo pārklājumu, tonis kristāldzidrs planibel clearvision. Durvju kārbu un aplodu tonis - RAL 9005 matēts. Durvju stiprinājumu tonis identisks durvju sistēmas konstrukcijas tonim. Furnitūras tonis - neūsējošs tērauds. Ārpusē durvīm paredzēt vertikālu rokturi durvju vērnes augstumā, iekšpusē durvīm paredzēt panikas rokturi durvju vērtnes platumā. Izbūvet bez sliekšņa</t>
  </si>
  <si>
    <t>.
Alumīnija konstrukcijas durvju sistēma REYNAERS CS77HI ar alumīnija konstrukcijas durvīm, vai analogs. Laminēts trīskāršs stikla pakešu stiklojums ar selektīvo pārklājumu, tonis kristāldzidrs planibel clearvision. Durvju kārbu un aplodu tonis - RAL 9005 matēts. Durvju stiprinājumu tonis identisks durvju sistēmas konstrukcijas tonim. Furnitūras tonis - neūsējošs tērauds. Durvīm paredzēt vertikālu rokturi durvju vērnes augstumā. Izbūvet bez sliekšņa</t>
  </si>
  <si>
    <t>Sadale ar montāžas plati H1000xW800xD250</t>
  </si>
  <si>
    <t>S3D H1000xW800xD250+chassis</t>
  </si>
  <si>
    <t>Barošanas avots 24VDC 120 W / 5 A</t>
  </si>
  <si>
    <t>ABL8REM24050</t>
  </si>
  <si>
    <t>iC60N 1P 16A C automātslēdzis Acti9</t>
  </si>
  <si>
    <t>A9F74116</t>
  </si>
  <si>
    <t>iC60N 1P 6A B automātslēdzis Acti9</t>
  </si>
  <si>
    <t>A9F73106</t>
  </si>
  <si>
    <t>Rozete DIN 250V 16A 2P T</t>
  </si>
  <si>
    <t>Releju un releja pamatnes komplekts</t>
  </si>
  <si>
    <t>Spaiļu kompleks</t>
  </si>
  <si>
    <t>Kontrolieris COSMOS 4000 OPEN - Variant C2</t>
  </si>
  <si>
    <t xml:space="preserve">DS-4000 OPEN </t>
  </si>
  <si>
    <t>Programmnodrošinājuma modulis MODBUS protokola iekārtām(250 datu punkti)/For linking of MODBUS-SLAVE devices with COSMOS 3000 / 4000 OPEN (for up to250 data points)/</t>
  </si>
  <si>
    <t>DS-MOD MA 250</t>
  </si>
  <si>
    <t>Pieslēgums 5000 datu punktiem/With up to 5000 data points/</t>
  </si>
  <si>
    <t>DS-CWB50</t>
  </si>
  <si>
    <t>Cosmos Open programmnodrošinājuma modulis (līdz 20 iekārtām)</t>
  </si>
  <si>
    <t>DS-MBusS20</t>
  </si>
  <si>
    <t>Iterfeisa kabelis RS232</t>
  </si>
  <si>
    <t>DS-RJ45DK9DE</t>
  </si>
  <si>
    <t>Rūteris /RP614 NETGEAR xDSL/Kabel Router with 4 x 10/100Mbps Switch Plate/</t>
  </si>
  <si>
    <t>Rūteris</t>
  </si>
  <si>
    <t xml:space="preserve">Spiediena diferences devējs, Industrie technik </t>
  </si>
  <si>
    <t>DBL106A</t>
  </si>
  <si>
    <t>Gaisavadu temperatūras devējs, DEOS</t>
  </si>
  <si>
    <t>DS-KTF130.LM</t>
  </si>
  <si>
    <t>Telpas mitruma un temperatūras sensors, DEOS</t>
  </si>
  <si>
    <t>DS-RFF.A</t>
  </si>
  <si>
    <t>CO2 devējs, Produal</t>
  </si>
  <si>
    <t>HDK</t>
  </si>
  <si>
    <t>IO modulis C_DI8DO8T bez manuālās vadības /IO module C-DI8DO8T without manual control/</t>
  </si>
  <si>
    <t>C-DI8DO8T</t>
  </si>
  <si>
    <t>IO modulis C-AI8AO4H  bes manuālās kontroles/IO module C-AI8AO4H without manual control/</t>
  </si>
  <si>
    <t>C-AI8AO4</t>
  </si>
  <si>
    <t>Tīkla savienotājs /Coupler module/</t>
  </si>
  <si>
    <t>DS-PKM</t>
  </si>
  <si>
    <t>Telpu vadības bloks. Balta četriem vadību taustiņiem/Room control unit GALAXY One (White) 4 control keys/</t>
  </si>
  <si>
    <t>DS-GO 4T rw</t>
  </si>
  <si>
    <t>Kārba priekšs telpas vadības bloka/Design frame "Dusk"/</t>
  </si>
  <si>
    <t>DS-GO-RD</t>
  </si>
  <si>
    <t>UPS 0,8 kW, 1F, 30min</t>
  </si>
  <si>
    <t xml:space="preserve">DS-BUS-C0,5-N1,5 </t>
  </si>
  <si>
    <t>2*1,5+1*2*0,5</t>
  </si>
  <si>
    <t xml:space="preserve">JE-LiYCY </t>
  </si>
  <si>
    <t xml:space="preserve"> 2*2*0,5</t>
  </si>
  <si>
    <t>Kabelis</t>
  </si>
  <si>
    <t>2*2*0,5</t>
  </si>
  <si>
    <t xml:space="preserve">EIB-Y(ST)Y </t>
  </si>
  <si>
    <t>2*2*0,8</t>
  </si>
  <si>
    <t>NYM-J</t>
  </si>
  <si>
    <t>3*1,5</t>
  </si>
  <si>
    <t>LiYCY-O</t>
  </si>
  <si>
    <t>2*1,0</t>
  </si>
  <si>
    <t>4*1,0</t>
  </si>
  <si>
    <t>7*1,0</t>
  </si>
  <si>
    <t>ārtelpu kabelis</t>
  </si>
  <si>
    <t>FTP 5.  Cat</t>
  </si>
  <si>
    <t>5, cat</t>
  </si>
  <si>
    <t>PPJ</t>
  </si>
  <si>
    <t>Gofrētā caurule</t>
  </si>
  <si>
    <t>16 mm</t>
  </si>
  <si>
    <t>Cietā caurule</t>
  </si>
  <si>
    <t>25mm</t>
  </si>
  <si>
    <t>50mm</t>
  </si>
  <si>
    <t>Savilces dažādas</t>
  </si>
  <si>
    <t xml:space="preserve">Palīgmateriāli </t>
  </si>
  <si>
    <t>Marķēšana</t>
  </si>
  <si>
    <t>Programmēšana, ieregulēšana, palaišana, apmācība</t>
  </si>
  <si>
    <t>1. stāvs</t>
  </si>
  <si>
    <t>G1</t>
  </si>
  <si>
    <t>G2</t>
  </si>
  <si>
    <t>G3</t>
  </si>
  <si>
    <t>G4</t>
  </si>
  <si>
    <t>G7</t>
  </si>
  <si>
    <t xml:space="preserve">Siltumizolācija, b= 200mm </t>
  </si>
  <si>
    <t>Metāla kolonnu MK-1 montāža , stiprinot ar bultskrūvēm un metāla ķīļiem,piemetinot pie ieliekamām detaļām. Metāla konstrukciju attīrīšana, gruntēšana,krāsošana</t>
  </si>
  <si>
    <t>Metāla kolonnu MK-2 montāža , stiprinot ar bultskrūvēm un metāla ķīļiem,piemetinot pie ieliekamām detaļām. Metāla konstrukciju attīrīšana, gruntēšana,krāsošana</t>
  </si>
  <si>
    <t>AR-07-07 (12.05.2017.)</t>
  </si>
  <si>
    <t>Fasādes sistēma LS1 EVAK 34500×3000 (b x h, mm)</t>
  </si>
  <si>
    <t>Fasādes sistēma LS2 3550×8050 (b x h, mm)</t>
  </si>
  <si>
    <t>Fasādes sistēma LS3 3925×8050 (b x h, mm)</t>
  </si>
  <si>
    <t>AR-07-08 (12.05.2017.)</t>
  </si>
  <si>
    <t>Fasādes sistēma LS4 EVAK 3920×8050 (b x h, mm)</t>
  </si>
  <si>
    <t>Fasādes sistēma LS5 EVAK EI30 8100×8055 (b x h, mm)</t>
  </si>
  <si>
    <t>AR-07-09 (12.05.2017.)</t>
  </si>
  <si>
    <t>Fasādes sistēma LS6 EVAK 7700×11850 (b x h, mm)</t>
  </si>
  <si>
    <t>Fasādes sistēma LS7 EVAK 2950×3220 (b x h, mm)</t>
  </si>
  <si>
    <t>AR-07-10 (12.05.2017.)</t>
  </si>
  <si>
    <t>Fasādes sistēma LS8 EI30 4750×3550 (b x h, mm)</t>
  </si>
  <si>
    <t>Fasādes sistēma LS9 8800×7350 (b x h, mm)</t>
  </si>
  <si>
    <t>AR-07-11 (12.05.2017.)</t>
  </si>
  <si>
    <t>Fasādes sistēma LS9 EVAK 3650×4250 (b x h, mm)</t>
  </si>
  <si>
    <t>Fasādes sistēma LS10 3500×4250 (b x h, mm)</t>
  </si>
  <si>
    <t>Fasādes sistēma LS11 EVAK 3650×8250 (b x h, mm)</t>
  </si>
  <si>
    <t>AR-07-12 (12.05.2017.)</t>
  </si>
  <si>
    <t>Fasādes sistēma LS12 4520×8050 (b x h, mm)</t>
  </si>
  <si>
    <t>Fasādes sistēma LS13 EVAK 8500×8050 (b x h, mm)</t>
  </si>
  <si>
    <t>AR-07-13 (12.05.2017.)</t>
  </si>
  <si>
    <t>Fasādes sistēma LS14 EVAK 16400×8050 (b x h, mm)</t>
  </si>
  <si>
    <t>Fasādes sistēma LS15 4375×8050 (b x h, mm)</t>
  </si>
  <si>
    <t>AR-07-14 (12.05.2017.)</t>
  </si>
  <si>
    <t>Fasādes sistēma LS16 4500×3250 (b x h, mm)</t>
  </si>
  <si>
    <t>Fasādes sistēma LS17 37585×7375 (b x h, mm)</t>
  </si>
  <si>
    <t>Fasādes sistēma LS18 27440×7375 (b x h, mm)</t>
  </si>
  <si>
    <t>AR-07-15 (12.05.2017.)</t>
  </si>
  <si>
    <t>Fasādes sistēma LS19 37585×7375 (b x h, mm)</t>
  </si>
  <si>
    <t>Fasādes sistēma LS20 27440×7375 (b x h, mm)</t>
  </si>
  <si>
    <t>AR-07-16 (12.05.2017.)</t>
  </si>
  <si>
    <t>Fasādes sistēma LS21 8000×8050 (b x h, mm)</t>
  </si>
  <si>
    <t xml:space="preserve">Dzelzbetona grīda uz Steelcomp profila , b=60 mm </t>
  </si>
  <si>
    <t>Aktu zales sadalne SS-11, z/a, IP40</t>
  </si>
  <si>
    <t>Gaismeklis virs izlietnes, IP44, LED, KALIS 65 W SOP 1060 lm 16W 830 575 mm, IP44.</t>
  </si>
  <si>
    <t>Pāļi (BK-01)</t>
  </si>
  <si>
    <t>Būve A</t>
  </si>
  <si>
    <t>Enkurstiegras (BK-AO-1)</t>
  </si>
  <si>
    <t>Režģogi pr-1(BK-AO-1; 9)</t>
  </si>
  <si>
    <t>Režģogu  betonēšana no betona C30/37, XC2,XA1, ieskaitot veidņu montāžu, demontāžu, nomu</t>
  </si>
  <si>
    <t>Režģogs PR-2 (BK-AO-1; 10)</t>
  </si>
  <si>
    <t>Režģogs PR-3 (BK-AO-1; 11)</t>
  </si>
  <si>
    <t>Būve B</t>
  </si>
  <si>
    <t>Pamatu vertikālā hidroizolācija</t>
  </si>
  <si>
    <t>Pamatu siltināšana ar ekstrudētu putupolistirolu Ecoprim XES200,  b=200mm, stiprinot ar dībeļiem, pielīmējot ar javu</t>
  </si>
  <si>
    <t>Metāla konstrukcijas evakuācijas kāpnēm</t>
  </si>
  <si>
    <t>Laukuma segums, cinkots</t>
  </si>
  <si>
    <t>Pakāpieni 1200x300, cinkots</t>
  </si>
  <si>
    <t>Akustiskais fibrolīta apšuvums gaiteņos. Ugunsdrošības klase b–s 1,d0. Skaņu absorbējoša konstrukcija -  minerālvate 20 kg/m3 uz alu profilu karkasa 30mm, apšūta ar knauf heradesign superfine 25mm plāksnēm, tonis ral 9016.</t>
  </si>
  <si>
    <t>Metāla stūru sargi virtuves zonā, metāla stūru aizsardzības profils. L=1200mm</t>
  </si>
  <si>
    <t>Sienu aizsargi - distanceri piegādes zonā,mitruma izturīga saplākšņa josla. 1,5cm biezs, l=20cm. Visā sienas garumā viena distancera josla 15cm no grīdas uz augšu, otra - 80cm no grīdas.</t>
  </si>
  <si>
    <t>Glazētas  keramikas flīzes, violetas, , 200x200 mm, h līdz iekar. Griestiem , pavigres uni purpura pc 383</t>
  </si>
  <si>
    <t>Krāsota oša koka grīdlīste h=100mm, b=20mm, stūru salaidums 45°. Šķautnes maksimālais r=2mm. Tonis - ral 9016, matētas.</t>
  </si>
  <si>
    <t>Grīdlīste linoleja un vinila grīdām., krāsota oša koka grīdlīste h=100mm, b=20mm, stūru salaidums 45°. Šķautnes maksimālais r=2mm. Tonis - ral 9016, matētas.</t>
  </si>
  <si>
    <t>Dziļi matēta (3 vienības), mazgājama ūdensemulsijas lateksa krāsa iekšdarbiem.   Tonis ral 9016, Beckers Beckerplast 3 vai ekvivalenta. Gruntēt ar beckers scotte grund.</t>
  </si>
  <si>
    <t>Akustiskais fibrolīta apšuvums gaiteņos. Ugunsdrošības klase b–s 1,d0. Skaņu absorbējoša konstrukcija -  minerālvate 20 kg/m3 uz alu profilu karkasa 30mm, apšūta ar Knauf Heradesign Superfine 25mm plāksnēm, tonis ral 9016.</t>
  </si>
  <si>
    <t>Hidroizolācija zem flīzēm, Mapei Mapelastic vai ekvivalenta</t>
  </si>
  <si>
    <t>Ziņojumu tāfele, Forbo dabīga linoleja sienas plāksne bulletin board, 2209 black olive.ncs s 9000-n. Līmēt pie sienas saskaņā ar ražotāja tehnoloģiju.</t>
  </si>
  <si>
    <t>Dziļi matēta (3 vienības), mazgājama ūdensemulsijas lateksa krāsa iekšdarbiem.  Violets tonis  ncs s 3055-r40b, Beckers Beckerplast 3 vai ekvivalenta. Gruntēt ar Beckers Scotte grund.</t>
  </si>
  <si>
    <t>Dziļi matēta (3 vienības), mazgājama ūdensemulsijas lateksa krāsa iekšdarbiem. Tonējama ncs sistēmā. Zaļš tonis ncs s 1075-g40y, Beckers Beckerplast 3 vai ekvivalenta. Gruntēt ar Beckers Scotte Grund.</t>
  </si>
  <si>
    <t>Dziļi matēta (3 vienības), mazgājama ūdensemulsijas lateksa krāsa iekšdarbiem. Tonējama ncs sistēmā.oranžs tonis ncs s 1080-y60r, Beckers Beckerplast 3 vai ekvivalenta. Gruntēt ar Beckers Scotte Grund.</t>
  </si>
  <si>
    <t>Dziļi matēta (3 vienības), mazgājama ūdensemulsijas lateksa krāsa iekšdarbiem. Tonējama ncs sistēmā. Zils tonis ncs s 2060-r90b, Beckers Beckerplast 3 vai ekvivalenta. Gruntēt ar Beckers Scotte Grund.</t>
  </si>
  <si>
    <t>Dziļi matēta (3 vienības), mazgājama ūdensemulsijas lateksa krāsa iekšdarbiem. Tonējama ncs sistēmā melns tonis ral 9005, Beckers Beckerplast 3 vai ekvivalenta. Gruntēt ar Beckers Scotte Grund.</t>
  </si>
  <si>
    <t>Mitrumizturīgs sienu krāsojums  līdz pārsegumam. Tonējama, tonis    ncs  1000-n.pusspīdīga (55 vienības) ūdensemulsijas akrila kopolimēra lateksa krāsa, Beckers Våtrumstäck vai ekvivalenta, gruntēt ar Beckers Våtrumsgrund: va veids (mitrumu neuzsūcošs pārklājums bez auduma līmēšanas).</t>
  </si>
  <si>
    <t>Krāsota sienas daļa trīs augstumos atbilstoši vides pieejamības prasībām  tonis  ncs s 3055-r40b. Beckers Beckerplast 3 vai ekvivalenta. Gruntēt ar Beckers Scotte Grund.</t>
  </si>
  <si>
    <t>Glazētas keramikas flīzes, oranžas,  200x200mm, h līdz iekar. Griestiem , Pavigres Uni Fenix PC 386</t>
  </si>
  <si>
    <t>Glazētas keramikas flīzes, zilas, 200x200mm, h līdz iekar. Griestiem , Pavigres Uni Lago PC 115</t>
  </si>
  <si>
    <t>Glazētas keramikas flīzes, zaļas, 200x200mm, h līdz iekar. Griestiem, Pavigres Uni Lima PC 142</t>
  </si>
  <si>
    <t>Dziļi matēta (3 vienības), mazgājama ūdensemulsijas lateksa krāsa iekšdarbiem.   Tonis ral 9016, beckers Beckerplast 3 vai ekvivalenta. Gruntēt ar Beckers Scotte Grund.</t>
  </si>
  <si>
    <t>Glazētas  keramikas flīzes, violetas, , 200x200 mm, h līdz iekar. Griestiem , Pavigres Uni Purpura PC 383</t>
  </si>
  <si>
    <t>Dziļi matēta (3 vienības), mazgājama ūdensemulsijas lateksa krāsa iekšdarbiem.   Tonis ral 9016, Beckers Beckerplast 3 vai ekvivalenta. Gruntēt ar Beckers Scotte Grund.</t>
  </si>
  <si>
    <t>Grunts rakšana ar rokām</t>
  </si>
  <si>
    <t>Grunts aizbēršana ar rokām</t>
  </si>
  <si>
    <t>Alumīnija kājslauķis,Forbo Forbo Nuway Connect ar Coral Classic joslām, atvērta sistēma. Biezums 10 mm. Tonis 4730 raven black</t>
  </si>
  <si>
    <t>Homogēns vinila segums hallē. 34.-43. Klase. R9 pretslīdēšanas klase. Bfl-s1 ugunsreakcijas klase , Forbo Sphera Energetic, tonis 50226 mirror. Biezums 2 mm.  Ncs ekvivalents s 1500-n</t>
  </si>
  <si>
    <t>Oranža krāsu josla, platums skat. Grīdu plānus. 34.-43. Klase. R9 pretslīdēšanas klase. Cfl-s1 ugunsreakcijas klase , Forbo Marmoleum, biezums 2.5mm, tonis kyoto 3126, ncs ekvivalents s 2570-y60r</t>
  </si>
  <si>
    <t>Zila krāsu josla, platums skat. Grīdu plānus.34.-43. Klase. R9 pretslīdēšanas klase. Cfl-s1 ugunsreakcijas klase , Forbo Marmoleum, biezums 2.5mm, tonis lapis lazuli 3205, ncs ekvivalents s 4050-r90b</t>
  </si>
  <si>
    <t>Violeta krāsu josla, platums skat. Grīdu plānus. 34.-43. Klase. R9 pretslīdēšanas klase.cfl-s1 ugunsreakcijas klase , Forbo Marmoleum, biezums 2.5mm, tonis summer pudding 3245, ncs ekvivalents s 4040-r30b</t>
  </si>
  <si>
    <t>Betona pretputekļu pārklājums ,Mapecrete Li Hardener un  Mapecrete Stain Protection, iestrādāt saskaņā ar Mapei tehnoloģiju</t>
  </si>
  <si>
    <t>Flīžu grīdlīste. Gaiši pelēku, matētu akmens masas flīžu grīdlīste h=100mm, Pavigres Grespor Uni Prata PG50; māte 197x197mm, biezums 8,3mm. Flīzēt ar rūpnīcā griezto malu uz augšu. Šuves saskaņot ar flīžu šuvēm</t>
  </si>
  <si>
    <t>Gaiši pelēks pamattonis. 34.-43. Klase. R9 pretslīdēšanas klase. Cfl-s1 ugunsreakcijas klase ,Forbo Marmoleum, biezums 2.5mm, tonis Moonstone 3883, ncs ekvivalents s 2502-g</t>
  </si>
  <si>
    <t>Zila krāsu josla, platums skat. Grīdu plānus.34.-43. Klase. R9 pretslīdēšanas klase. Cfl-s1 ugunsreakcijas klase , Forbo Marmoleum, biezums 2.5mm, tonis Lapis Lazuli 3205, ncs ekvivalents s 4050-r90b</t>
  </si>
  <si>
    <t>Zaļa krāsu josla, platums skat. Grīdu plānus. 34.-43. Klase. R9 pretslīdēšanas klase.cfl-s1 ugunsreakcijas klase ,Forbo Marmoleum, biezums 2.5mm, tonis Chartreuse 3224, ncs ekvivalents s 4050-r90b</t>
  </si>
  <si>
    <t>Violeta krāsu josla, platums skat. Grīdu plānus. 34.-43. Klase. R9 pretslīdēšanas klase.cfl-s1 ugunsreakcijas klase, Forbo Marmoleum, biezums 2.5mm, tonis Summer Pudding 3245, ncs ekvivalents s 4040-r30b</t>
  </si>
  <si>
    <t>Betona epoksīda pārklājums virtuves telpu grupā,divkomponentu šķīdinātāju nesaturoša epoksīdsveķu bāzes krāsa Mapecoat I. Starp 1 un 2 slāni paredzēt pretslīdes elementus no kvarca smiltīm. Tonis grey nr.31, precizēt au.</t>
  </si>
  <si>
    <t>Betona epoksīda pārklājums kāpņu telpām,grunts Mapecoat Universal, krāsa - Mapecoat i, 2 kārtas.  Starp 1 un 2 slāni paredzēt pretslīdes elementus no kvarca smiltīm. Tonis white nr12, precizēt au.  Pārklāt ar Mapecoat Universal un pretslīdes pārklājumu Mapefloor Filler.</t>
  </si>
  <si>
    <t>Grīdlīste - uz sienas veidot 100 mm augstu krāsojumu grīdlīstes vietā.   Tonis - analogs sienas tonim. Pie pakāpieniem - grīdlīsti veidot paralēli kāpņu slīpumam., Mapecoat Tns Line - krāsot uz sienas grīdlīstes vietā. Tonis ral 9016 signal white, precizēt au.</t>
  </si>
  <si>
    <t>Grīdlīste betona grīdām: alumīnija profils h=40mm , Dione Pro, art. Nr. Jl-40-ng. Vai ekvivalenta.</t>
  </si>
  <si>
    <t>Flīžu grīdlīste. Gaiši pelēku, matētu akmens masas flīžu grīdlīste h=100mm,  Pavigres Grespor Uni Prata PG50; māte 197x197mm, biezums 8,3mm. Flīzēt ar rūpnīcā griezto malu uz augšu. Šuves saskaņot ar flīžu šuvēm</t>
  </si>
  <si>
    <t>Gaiši pelēks pamattonis. 34.-43. Klase. R9 pretslīdēšanas klase. Cfl-s1 ugunsreakcijas klase, Forbo Marmoleum, biezums 2.5mm, tonis moonstone 3883, ncs ekvivalents s 2502-g</t>
  </si>
  <si>
    <t>Betona epoksīda pārklājums virtuves telpu grupā,divkomponentu šķīdinātāju nesaturoša epoksīdsveķu bāzes krāsa Mapecoat i. Starp 1 un 2 slāni paredzēt pretslīdes elementus no kvarca smiltīm. Tonis grey nr.31, precizēt au.</t>
  </si>
  <si>
    <t>Betona epoksīda pārklājums kāpņu telpām,grunts Mapecoat universal, krāsa - Mapecoat i, 2 kārtas.  Starp 1 un 2 slāni paredzēt pretslīdes elementus no kvarca smiltīm. Tonis white nr12, precizēt au.  Pārklāt ar Mapecoat Universal un pretslīdes pārklājumu mapefloor filler.</t>
  </si>
  <si>
    <t>Gaiši pelēkas, matētas akmens masas flīzes sanmezglos ar pretslīdēšanas klasi r10. Izmērs 200x200 mm.,Pavigres Grespor Uni Prata PG50; māte 197x197mm, biezums 8,3mm. Šuve 3mm, šuvotājs Mapei kerapoxy vai ekvivalentu, toni precizēt au.</t>
  </si>
  <si>
    <t>Gaiši pelēkas, matētas akmens masas flīzes sanmezglos ar pretslīdēšanas klasi r10. Izmērs 200x200 mm, Pavigres Grespor Uni Prata PG50; māte 197x197mm, biezums 8,3mm. Šuve 3mm, šuvotājs Mapei kerapoxy vai ekvivalentu, toni precizēt au.</t>
  </si>
  <si>
    <t>Betona pretputekļu pārklājums, Mapecrete Li Hardener un  Mapecrete Stain Protection, iestrādāt saskaņā ar Mapei tehnoloģiju</t>
  </si>
  <si>
    <t>Ar dībeļiem skrūvējams alumīnija slieksnis dažādu segumu  savienošanai, Dionepro  grīdas nosegprofils  k1 as 90, gluds, 45 mm, alumīnija vai ekvivalents.</t>
  </si>
  <si>
    <t>Zaļa krāsu josla, platums skat. Grīdu plānus. 34.-43. Klase. R9 pretslīdēšanas klase.cfl-s1 ugunsreakcijas klase ,Forbo Marmoleum, biezums 2.5mm, tonis chartreuse 3224, ncs ekvivalents s 4050-r90b</t>
  </si>
  <si>
    <t>Gaiši pelēkas, matētas akmens masas flīzes sanmezglos ar pretslīdēšanas klasi r10. Izmērs 200x200 mm., Pavigres Grespor Uni Prata PG50; māte 197x197mm, biezums 8,3mm. Šuve 3mm, šuvotājs Mapei Kerapoxy vai ekvivalentu, toni precizēt au.</t>
  </si>
  <si>
    <t>1-1</t>
  </si>
  <si>
    <t>Augu zemes noņemšana/nederīgās grunts norakšana, aizvedot uz atbērtni, hvid≈60cm</t>
  </si>
  <si>
    <t>Esošā bruģakmens seguma demontāža hvid=35cm ,aizvedot atbērtnē</t>
  </si>
  <si>
    <t>Kone pasažieru lifts, Monospace 500 . Mehānismu cenā iekļauta cena pacēlājam, tā piegādei un uzstādīšanai.</t>
  </si>
  <si>
    <t>Alumīnija-poliestera compozītā pašlīmējošā  membrānas ieklāšana</t>
  </si>
  <si>
    <t>PVC membrāna Protan SE 1 kārta, b=1,5 mm  (vai ekvivalents)</t>
  </si>
  <si>
    <t>Nesošās profilloksnes Ruukki T 130 (vai  ekvivalents) montāža</t>
  </si>
  <si>
    <t>Alumīnija-poliestera compozītā pašlīmējošā  membrāna Wites SK 1,5 mm  (vai  ekvivalents)</t>
  </si>
  <si>
    <t xml:space="preserve"> Paroc ROS 30 (vai  ekvivalents), b=100 mm</t>
  </si>
  <si>
    <t xml:space="preserve"> Paroc ROS 30 (vai  ekvivalents), b=180 mm</t>
  </si>
  <si>
    <t>Pretvēja izolācijas b=20 mm no  Paroc ROB 80  ieklāšana</t>
  </si>
  <si>
    <t xml:space="preserve"> Paroc ROB 80 (vai  ekvivalents), b=20 mm</t>
  </si>
  <si>
    <t>JT- 1 (AR-02-04)</t>
  </si>
  <si>
    <t>JT-3 (Uz nesoša monolīta pārseguma)</t>
  </si>
  <si>
    <t>JT-4</t>
  </si>
  <si>
    <t>Ģeotekstila 300g/m2 ieklāšana</t>
  </si>
  <si>
    <t>Ģeotekstils 300g/m2</t>
  </si>
  <si>
    <t>PVC membrāna Protan G , b=4,0 mm  (vai ekvivalents)</t>
  </si>
  <si>
    <t>Atdalošais audums</t>
  </si>
  <si>
    <t>Siltumizolācijas ieklāšana</t>
  </si>
  <si>
    <t>XPS (vai analogs), b=300mm</t>
  </si>
  <si>
    <t>Filtrauduma ieklāšana</t>
  </si>
  <si>
    <t>Filtraudums  (vai ekvivalents)</t>
  </si>
  <si>
    <t>Drenāžas kompozīts ND200s, vai ekvibalents, b=12 mm</t>
  </si>
  <si>
    <t>Sala, nodiluma un ūdens noturīgs betona parklājums ārtelpām</t>
  </si>
  <si>
    <t>Stiegrota salizturīga betona kārta (sk.BK)</t>
  </si>
  <si>
    <t xml:space="preserve">AR-04-01 </t>
  </si>
  <si>
    <t>I.karta</t>
  </si>
  <si>
    <t xml:space="preserve">Siltumizolācija - ekstrudēts putupolistirols EPS 150, b= 100 mm </t>
  </si>
  <si>
    <t xml:space="preserve">Elastīgas starplikas zem brusām. Grīdas apakškonstrukcija - koka brusas (bxh) 75x120, max solis 600 mm ar vates pildijumu 28kg/m3, b= 80 mm </t>
  </si>
  <si>
    <t>Mitrumizturīgs saplāksnis 2 kārtas 18+25 mm</t>
  </si>
  <si>
    <t>Ieejas vestibula margas MT-1</t>
  </si>
  <si>
    <t>Ieejas vestibula margas MT-2</t>
  </si>
  <si>
    <t>I.kārta</t>
  </si>
  <si>
    <t xml:space="preserve">Skaņas izolācija Paroc SSB 1 vai analogs , b= 50mm </t>
  </si>
  <si>
    <t>G12</t>
  </si>
  <si>
    <t>G13</t>
  </si>
  <si>
    <t>G18</t>
  </si>
  <si>
    <t>Fibo bloku ( 3 Mpa) pamūrējums zem brusām, h= 700 mm</t>
  </si>
  <si>
    <t>Mitrumizturīgs saplāksnis 2 kartas 18+25 mm</t>
  </si>
  <si>
    <t xml:space="preserve"> G5</t>
  </si>
  <si>
    <t xml:space="preserve"> G8</t>
  </si>
  <si>
    <t xml:space="preserve"> G9</t>
  </si>
  <si>
    <t xml:space="preserve"> G16</t>
  </si>
  <si>
    <t>2. stāvs</t>
  </si>
  <si>
    <t>3.stāvs</t>
  </si>
  <si>
    <t xml:space="preserve"> G6</t>
  </si>
  <si>
    <t xml:space="preserve"> G15</t>
  </si>
  <si>
    <t>Ugunsdrošie aizkari Fibershield EI 60 ( 3.85x h3.20)</t>
  </si>
  <si>
    <t>AR-13-04</t>
  </si>
  <si>
    <t>Metāla margu MT-3 montāža</t>
  </si>
  <si>
    <t>Betona kāpņu K-1 metāla elementu  margām (barjeram) M-1 montāža</t>
  </si>
  <si>
    <t>Betona kāpņu K-2 metāla elementu  margām (barjeram) M-1 montāža</t>
  </si>
  <si>
    <t>Betona kāpņu K-3 metāla elementu  margām (barjeram) M-1 montāža</t>
  </si>
  <si>
    <t>Betona kāpņu K-4 metāla elementu  margām (barjeram) M-1 montāža</t>
  </si>
  <si>
    <t xml:space="preserve">Pāļu  izbūve. Pāļi – vietas urbpāļi DSP Ø400mm, garums ≈ 14 m, bez grunts izņemšanas. </t>
  </si>
  <si>
    <t>Deformācijas šuves izbūve</t>
  </si>
  <si>
    <t>Kāpnes K-1</t>
  </si>
  <si>
    <t>Kāpnes K-2</t>
  </si>
  <si>
    <t>Monolīto dz/b kāpņu betonēšana, Betons C30/37 , XC1 ieskaitot veidņu montāžu, demontāžu, nomu</t>
  </si>
  <si>
    <t>Konstrukciju stiegrošana. Armatūras stiegru sagarināšanu,sasiešanu ar stiepli veic būvlaukumā, armatūra BST500B; distanceru uzstādīšana.</t>
  </si>
  <si>
    <t>Izlīdzinoša blietētas šķembas  b=150 mm</t>
  </si>
  <si>
    <t>Enkurbloks EB-1</t>
  </si>
  <si>
    <t>Evakuācijas kāpnes AK-1 (BK-Ak-9; 10; 11)</t>
  </si>
  <si>
    <t>Metāla konstrukciju un margu montāža , stiprinot ar bultskrūvēm un metāla ķīļiem,piemetinot pie ieliekamām detaļām</t>
  </si>
  <si>
    <t>Ķimiskais enkurs D=16 B500B</t>
  </si>
  <si>
    <t>Kāpnes K-3 (Bk-Ak-3)</t>
  </si>
  <si>
    <t>Kāpnes K-4 (Bk-Ak-5)</t>
  </si>
  <si>
    <t>Kāpnes K-5  (Bk-Ak-7)</t>
  </si>
  <si>
    <t>Būvniecības koptāme Nr.1</t>
  </si>
  <si>
    <t xml:space="preserve"> Vispārējie būvdarbi. I. kārta</t>
  </si>
  <si>
    <t>Jauna skolas ēka Ādažos I.kārta</t>
  </si>
  <si>
    <t>Tāme sastādīta 2017.gada 29. septembrī</t>
  </si>
  <si>
    <t>_________________ Olga  Jasāne /29.09.2017./</t>
  </si>
  <si>
    <t xml:space="preserve">Būvniecības koptāme </t>
  </si>
  <si>
    <t>KOPS 1</t>
  </si>
  <si>
    <t>KOPS 2</t>
  </si>
  <si>
    <t>KOPS 3</t>
  </si>
  <si>
    <t xml:space="preserve">Kopā </t>
  </si>
  <si>
    <t>Jauna skolas ēka Ādažos I.; II.; III. Kārtas</t>
  </si>
  <si>
    <t xml:space="preserve">Pagaidu fasāžu materiāli </t>
  </si>
  <si>
    <t>AR-04-05</t>
  </si>
  <si>
    <t xml:space="preserve">Fasāde asīs E-F/3. Dekoratīvs režģis pagaidu fasādē </t>
  </si>
  <si>
    <t>_________________ Aleksejs Providenko /29.09.2017./</t>
  </si>
  <si>
    <t>5-00770</t>
  </si>
  <si>
    <t>Tiešās izmaksas kopā</t>
  </si>
  <si>
    <t>Kopsavilkuma aprēķini par darbu vai konstruktīvo elementu veidiem Nr. 1</t>
  </si>
  <si>
    <t>Darba veids vai konstruktīvā elementa nosaukums</t>
  </si>
  <si>
    <t>Tāmes izmaksas (euro)</t>
  </si>
  <si>
    <t>Darba alga (euro)</t>
  </si>
  <si>
    <t>Materiāli (euro)</t>
  </si>
  <si>
    <t>Mehānismi (euro)</t>
  </si>
  <si>
    <t>Darba nosaukums</t>
  </si>
  <si>
    <t>Pasūtītāja būvniecības koptāme Nr.1</t>
  </si>
  <si>
    <t>Būves  adrese:</t>
  </si>
  <si>
    <t>Objekta  adrese:</t>
  </si>
  <si>
    <t>Pasūtītāja būvniecības koptāme</t>
  </si>
  <si>
    <t>03-00000</t>
  </si>
  <si>
    <t>05-00000</t>
  </si>
  <si>
    <t>13-00000</t>
  </si>
  <si>
    <t>04-00000</t>
  </si>
  <si>
    <t>07-00000</t>
  </si>
  <si>
    <t>09-00000</t>
  </si>
  <si>
    <t>08-00000</t>
  </si>
  <si>
    <t>06-00000</t>
  </si>
  <si>
    <t>10-00000</t>
  </si>
  <si>
    <t>21-00000</t>
  </si>
  <si>
    <t>22-00000</t>
  </si>
  <si>
    <t>18-00000</t>
  </si>
  <si>
    <t>14-00000</t>
  </si>
  <si>
    <t>16-00000</t>
  </si>
  <si>
    <t>19-00000</t>
  </si>
  <si>
    <t>17-00000</t>
  </si>
  <si>
    <t>20-00000</t>
  </si>
  <si>
    <t>25-00000</t>
  </si>
  <si>
    <t>02-00000</t>
  </si>
  <si>
    <t>24-00000</t>
  </si>
  <si>
    <t>31-00000</t>
  </si>
  <si>
    <t>23-00000</t>
  </si>
  <si>
    <t>27-00000</t>
  </si>
  <si>
    <t xml:space="preserve">Tvaika izolācijas ieklāšana - filtraudums vai   polietilēna plēve </t>
  </si>
  <si>
    <t xml:space="preserve">Tvaika izolācijas ieklāšana no  polietilēna plēves </t>
  </si>
  <si>
    <t>Jauna skolas ēka Ādažos III.kārta</t>
  </si>
  <si>
    <t>Esošās grunts blietēšana ar rokas vibroblieti</t>
  </si>
  <si>
    <t>"PEIKKO" SBKL 100x150x70 montāža</t>
  </si>
  <si>
    <t>Ieliekamo detaļu ID-2 montāža</t>
  </si>
  <si>
    <t>Ieliekamo detaļu ID-1 montāža</t>
  </si>
  <si>
    <t>Ieliekamo detaļu Schook SLD 40 montāža</t>
  </si>
  <si>
    <t>Enkurstiegru EST-1 montāža</t>
  </si>
  <si>
    <t>Enkurstiegru EST-2 montāža</t>
  </si>
  <si>
    <t>Enkurstiegru EST-3 montāža</t>
  </si>
  <si>
    <t>Enkurstiegru EST-6 montāža</t>
  </si>
  <si>
    <t>Enkurstiegru EST-7 montāža</t>
  </si>
  <si>
    <t>Enkurstiegru EST-8 montāža</t>
  </si>
  <si>
    <t>Enkurstiegru EST-4 montāža</t>
  </si>
  <si>
    <t>Enkurstiegru EST-5  montāža</t>
  </si>
  <si>
    <t>Ferbox B-20-12-15  montāža</t>
  </si>
  <si>
    <t>Ferbox B-16-12-15  montāža</t>
  </si>
  <si>
    <t>Ieliekamo detaļu ID-3 montāža</t>
  </si>
  <si>
    <t>Ieliekamo detaļu CS-1 (HDB-20/345-3/720) montāža</t>
  </si>
  <si>
    <t>"PEIKKO" TP44 montāža</t>
  </si>
  <si>
    <t>Ferbox B-20-12-15 motāža</t>
  </si>
  <si>
    <t>"PEIKKO"HPM 20/L montāža</t>
  </si>
  <si>
    <t>"PEIKKO" SBKL 100x150x70  montāža</t>
  </si>
  <si>
    <t>Pamatu plātes betonēšana no betona C30/37, XC2,XA1 ieskaitot veidņu montāžu, demontāžu, nomu</t>
  </si>
  <si>
    <t>Pamatu plātes betonēšana no betona C30/37, XC2,XA1 + Penetron Admiks 4 kg/m3 ieskaitot veidņu montāžu, demontāžu, nomu</t>
  </si>
  <si>
    <t>BŪVE "A". (TT plāte)</t>
  </si>
  <si>
    <t>Pārseguma plāte. Atz.3.660 asīs "G-K un 3-4</t>
  </si>
  <si>
    <t>Pārseguma plātes virs kāpņu telpām asīs E-F un 8-9; K un 10-12; P-R un 11-13</t>
  </si>
  <si>
    <t>Pamatu plāte  PM-1</t>
  </si>
  <si>
    <t>Pamatu plātes betonēšana no betona C30/37, XC2 ieskaitot veidņu montāžu, demontāžu, nomu</t>
  </si>
  <si>
    <t>Parseguma plātes virs kāpņu telpām (BK-Ap-16)</t>
  </si>
  <si>
    <t>JT-2 (Uz nesošajām TT  betona plātēm)</t>
  </si>
  <si>
    <t>Cinkota (cinka slāņa biezums ne mazāks par 55 µm) kabeļu montāžas trepe 200mm, kpl. ar kronšteiniem, savienojumiem, stiprinājumiem un pagrieziena elementiem.</t>
  </si>
  <si>
    <t>Cinkota (cinka slāņa biezums ne mazāks par 55 µm) kabeļu montāžas trepe 300mm, kpl. ar kronšteiniem, savienojumiem, stiprinājumiem un pagrieziena elementiem.</t>
  </si>
  <si>
    <t>Cinkota (cinka slāņa biezums ne mazāks par 55 µm) kabeļu montāžas trepe 400mm, kpl. ar kronšteiniem, savienojumiem, stiprinājumiem un pagrieziena elementiem.</t>
  </si>
  <si>
    <t>Barošanas bloks 24Vdc 3A, vieta akumulatoram 12V 7Ah X 2gb.</t>
  </si>
  <si>
    <t>2GHz, 4gb. RAM, 100gb. HDD, 1gb. NIC, DVD-Rom, Windows Server 2012 64-bit, Web Server IIS v6.0, MS SQL 2014</t>
  </si>
  <si>
    <t>Micro SD/SDHC karte 32gb.</t>
  </si>
  <si>
    <t>Lietusūdeņu attīrīšanas iekārtu dzelzsbetona enkurplātnes (betons C25/30, armatūra: d12 #200) ar enkurskrūvēm HILTI HAS M20x125 ar cilpuzgriezni M20 (12 gb.) un sintētiskajām štropēm (6 gb.) montāža</t>
  </si>
  <si>
    <t>Polietilēna caurule d=125x11,4 mm, Evopipes PE 100 SDR 11 Pn 8 bar</t>
  </si>
  <si>
    <t>EM PE dubultuzmava d125 mm, G.FISCHER vai ekvivalents</t>
  </si>
  <si>
    <t>PE d=125 mm EM līkums 45°, G.FISCHER vai ekvivalents</t>
  </si>
  <si>
    <t>PE d=125 mm EM līkums 90°, G.FISCHER vai ekvivalents</t>
  </si>
  <si>
    <t>PE d=125 mm EM līkums 30°, G.FISCHER vai ekvivalents</t>
  </si>
  <si>
    <t>ME PE pāreja D 114,3/125 mm, G.FISCHER vai ekvivalents</t>
  </si>
  <si>
    <t>PE gala noslēgs D 125 mm, G.FISCHER vai ekvivalents</t>
  </si>
  <si>
    <t>Kontaktkārba/ indikācijas kabeļa savienotājkārba, IP-54</t>
  </si>
  <si>
    <t>Marķējuma lenta ar uzrakstu "GĀZE", Uponor vai ekvivalents</t>
  </si>
  <si>
    <t>ME caurule D 114,3x 4,0 mm ar polimēra izolāciju, Fuchs vai ekvivalents</t>
  </si>
  <si>
    <t>Lenta termosarūkoša Flexclad 50 mm, Raychem vai ekvivalents</t>
  </si>
  <si>
    <t>ME caurule D 88,9x3,6 mm ar polimēra izolāciju,  Fuchs vai ekvivalents</t>
  </si>
  <si>
    <t>PE caurule D 90x8,2 mm, Evopipes PE 100 SDR 11 Pn 8 bar</t>
  </si>
  <si>
    <t>PE d=90 mm EM līkums 45°, G.FISCHER vai ekvivalents</t>
  </si>
  <si>
    <t>PE d=90 mm EM līkums 90°, G.FISCHER vai ekvivalents</t>
  </si>
  <si>
    <t>PE/ME pāreja D 90/88,9 mm, G.FISCHER vai ekvivalents</t>
  </si>
  <si>
    <t>ME caurule D 60,3x3,6 mm ar polimēra izolāciju, Fuchs vai ekvivalents</t>
  </si>
  <si>
    <t>PE caurule D 63x5,8 mm, Evopipes PE 100 SDR 11 Pn 8 bar</t>
  </si>
  <si>
    <t>Rūpnieciski izolēto cauruļu noguldīšana un montāža tranšējā, Ø108/200</t>
  </si>
  <si>
    <t>Termonosēdošā uzmava ar termonosēdošo manžeti montāža, Ø108/200</t>
  </si>
  <si>
    <t>Termonosēdošā gala uzmava ar termonosēdošo manžeti montāža, Ø108/200</t>
  </si>
  <si>
    <t>Izolēta līkuma 90° 1,0m x 1,0m montāža, Ø108/200</t>
  </si>
  <si>
    <t>Izolēta vertikālā līkuma 90° 1,0m x 1,0m montāža, Ø108/200</t>
  </si>
  <si>
    <t>Izolēts vārsts  ar vienu servisa krānu no nerūsējošā tērauda Dn50 un noslēgarmatūru Dn100 caurulei  montāža, Ø108/200</t>
  </si>
  <si>
    <t>Jauna skolas ēka Ādažos II.kārta</t>
  </si>
  <si>
    <t>Sniega barjera  izbūve</t>
  </si>
  <si>
    <t>Jumta stiprinājumu ugunsdzēsēju vajadzībām montāža</t>
  </si>
  <si>
    <t>PVN (21%)</t>
  </si>
  <si>
    <t>Finanšu rezerves neparedzētiem darbiem (3%)</t>
  </si>
  <si>
    <t>būvuzraudzība (2,5%)</t>
  </si>
  <si>
    <t>būvprojekta autoruzraudzība (1,5%)</t>
  </si>
  <si>
    <r>
      <t xml:space="preserve">Augu zemes noņemšana/nederīgās grunts norakšana, aizvedot uz atbērtni - </t>
    </r>
    <r>
      <rPr>
        <b/>
        <sz val="10"/>
        <rFont val="Times New Roman"/>
        <family val="1"/>
        <charset val="186"/>
      </rPr>
      <t>sk. Tāmē  4-1. Labiekārtošanas darbi</t>
    </r>
  </si>
  <si>
    <r>
      <t xml:space="preserve">Liekās grunts izvešana - </t>
    </r>
    <r>
      <rPr>
        <b/>
        <sz val="10"/>
        <rFont val="Times New Roman"/>
        <family val="1"/>
        <charset val="186"/>
      </rPr>
      <t>sk. Tāmē  4-1. Labiekārtošanas darbi</t>
    </r>
  </si>
  <si>
    <r>
      <t>Grunts  aizbēršana ar mehānismiem -</t>
    </r>
    <r>
      <rPr>
        <b/>
        <sz val="10"/>
        <rFont val="Times New Roman"/>
        <family val="1"/>
        <charset val="186"/>
      </rPr>
      <t xml:space="preserve"> sk. Tāmē  4-1. Labiekārtošanas darbi</t>
    </r>
  </si>
  <si>
    <t>BŪVE "A"</t>
  </si>
  <si>
    <t>SGRP ar 2 līn. ar reg, B249 Q=250 m3/h SKV (SGRP-1) korpusā ar izmēriem 1700x1400x700 mm, esošā pārvietošana</t>
  </si>
  <si>
    <t>SGRP ar 2 līn. ar reg, RP/022-AP Q=600 m3/h SKVL (SKVL-2) korpusā ar izmēriem 2290x2000x1000 mm, esošā pārvietošana</t>
  </si>
  <si>
    <t xml:space="preserve">būvuzraudzība </t>
  </si>
  <si>
    <t>būvprojekta autoruzraudzība</t>
  </si>
  <si>
    <t>Esošo gāzes tīklu demontāža</t>
  </si>
  <si>
    <t>Tāmes izmaksas euro _______________</t>
  </si>
  <si>
    <t>Vienības izmaksas (euro)</t>
  </si>
  <si>
    <t>Summa (euro)</t>
  </si>
  <si>
    <t>Virsizdevumi (__%)</t>
  </si>
  <si>
    <t xml:space="preserve">t.sk. darba aizsardzība </t>
  </si>
  <si>
    <t>Peļņa (__%)</t>
  </si>
  <si>
    <t>Darba devēja soc. Nodoklis (__%)</t>
  </si>
  <si>
    <t xml:space="preserve">PVN (__%) </t>
  </si>
  <si>
    <t>PVN (__%)</t>
  </si>
  <si>
    <t>vai ekvivalents</t>
  </si>
  <si>
    <t>"PEIKKO" HPM 20/L l=350 montāža</t>
  </si>
  <si>
    <t>vai analogs</t>
  </si>
  <si>
    <t>Logs/Alumīnija konstrukcijas Logu sistēma REYNAERS CS86HI, L1 5000×2300 (b x h, mm)</t>
  </si>
  <si>
    <t>Logs/Alumīnija konstrukcijas Logu sistēma REYNAERS CS86HI, L1.1 5000×2300 (b x h, mm)</t>
  </si>
  <si>
    <t>Logs/ Alumīnija konstrukcijas Logu sistēma REYNAERS CS86HI, L2 5200×2300 (b x h, mm)</t>
  </si>
  <si>
    <t>Logs/Alumīnija konstrukcijas Logu sistēma REYNAERS CS86HI, L3 6250×2300 (b x h, mm)</t>
  </si>
  <si>
    <t>Logs/Alumīnija konstrukcijas Logu sistēma REYNAERS CS86HI, L4 2600×2300 (b x h, mm)</t>
  </si>
  <si>
    <t>Logs/Alumīnija konstrukcijas Logu sistēma REYNAERS CS86HI, L5 1300×2300 (b x h, mm)</t>
  </si>
  <si>
    <t>Logs/Alumīnija konstrukcijas Logu sistēma REYNAERS CS86HI,L6 3750×2300 (b x h, mm)</t>
  </si>
  <si>
    <t>Logs/Alumīnija konstrukcijas Logu sistēma REYNAERS CS86HI, L6.1 3750×2300 (b x h, mm)</t>
  </si>
  <si>
    <t>Logs/Alumīnija konstrukcijas Logu sistēma REYNAERS CS86HI, EVAK EI30, L7 1250×2300 (b x h, mm)</t>
  </si>
  <si>
    <t>Logs/Alumīnija konstrukcijas Logu sistēma REYNAERS CS86HI, L8 EL 5000×2300 (b x h, mm)</t>
  </si>
  <si>
    <t>Logs/Alumīnija konstrukcijas Logu sistēma REYNAERS CS86HI, L9 2500×2300 (b x h, mm)</t>
  </si>
  <si>
    <t>Logs/Alumīnija konstrukcijas Logu sistēma REYNAERS CS86HI, L10 5000×2300 (b x h, mm)</t>
  </si>
  <si>
    <t>Logs/Alumīnija konstrukcijas Logu sistēma REYNAERS CS86HI, L11 5200×2300 (b x h, mm)</t>
  </si>
  <si>
    <t>Logs/Alumīnija konstrukcijas Logu sistēma REYNAERS CS86HI, L12 1250×2300 (b x h, mm)</t>
  </si>
  <si>
    <t>Logs/Alumīnija konstrukcijas Logu sistēma REYNAERS CS86HI, L13 1300×2300 (b x h, mm)</t>
  </si>
  <si>
    <t>Logs/Alumīnija konstrukcijas Logu sistēma REYNAERS CS86HI, L14 1300×2300 (b x h, mm)</t>
  </si>
  <si>
    <t>Logs/Alumīnija konstrukcijas Logu sistēma REYNAERS CS86HI, L14.1 1300×2300 (b x h, mm)</t>
  </si>
  <si>
    <t>Logs/Alumīnija konstrukcijas Logu sistēma REYNAERS CS86HI, L14.2 1300×2300 (b x h, mm)</t>
  </si>
  <si>
    <t>Logs/Alumīnija konstrukcijas Logu sistēma REYNAERS CS86HI, L15 1300×2300 (b x h, mm)</t>
  </si>
  <si>
    <t>Logs/Alumīnija konstrukcijas Logu sistēma REYNAERS CS86HI, L16 2500×2300 (b x h, mm)</t>
  </si>
  <si>
    <t>Logs/Alumīnija konstrukcijas Logu sistēma REYNAERS CS86HI, L17 2500×2300 (b x h, mm)</t>
  </si>
  <si>
    <t>Logs/Alumīnija konstrukcijas Logu sistēma REYNAERS CS86HI, L18 3900×2300 (b x h, mm)</t>
  </si>
  <si>
    <t>Logs/Alumīnija konstrukcijas Logu sistēma REYNAERS CS86HI, L19 3750×2300 (b x h, mm)</t>
  </si>
  <si>
    <t>Logs/Alumīnija konstrukcijas Logu sistēma REYNAERS CS86HI, L20 4000×2300 (b x h, mm)</t>
  </si>
  <si>
    <t>Logs/ Alumīnija konstrukcijas Logu sistēma REYNAERS CS86HI,  L21 4800×2300 mm</t>
  </si>
  <si>
    <t>Logs/Alumīnija konstrukcijas Logu sistēma REYNAERS CS86HI, Logu sistēma L22 7500×2300 (b x h, mm)</t>
  </si>
  <si>
    <t>Logs/Alumīnija konstrukcijas Logu sistēma REYNAERS CS86HI, Logu sistēma L22.1 7500×2300 (b x h, mm)</t>
  </si>
  <si>
    <t>Logs/Alumīnija konstrukcijas Logu sistēma REYNAERS CS86HI, Logu sistēma L22.2 7500×2300 (b x h, mm)</t>
  </si>
  <si>
    <t>Alumīnija konstrukcijas durvju sistēma REYNAERS CS86HID, AD1 EVAK 1250×3000 (b x h, mm)</t>
  </si>
  <si>
    <t>Alumīnija konstrukcijas durvju sistēma REYNAERS CS86HID, AD2 EVAK EI30 1350×3250 (b x h, mm)</t>
  </si>
  <si>
    <t>Alumīnija konstrukcijas durvju sistēma REYNAERS CS86HID, AD3 EVAK 1500×3250 (b x h, mm)</t>
  </si>
  <si>
    <t>Saku Metall metāla durvis MED074,  AD4 EVAK 2800×2950 (b x h, mm)</t>
  </si>
  <si>
    <t>Alumīnija konstrukcijas durvju sistēma REYNAERS CS86HID, AD6 EVAK 1500×3250 (b x h, mm)</t>
  </si>
  <si>
    <t>Alumīnija konstrukcijas durvju sistēma REYNAERS CS86HID, AD7 EVAK 1500×3000 (b x h, mm)</t>
  </si>
  <si>
    <t>Alumīnija konstrukcijas durvju sistēma REYNAERS CS86HID, AD8 EVAK 1290×3000 (b x h, mm)</t>
  </si>
  <si>
    <t>Saku metall metāla durvis MED073, AD9 1250×2500 (b x h, mm)</t>
  </si>
  <si>
    <t>Saku metall metāla durvis MED073, AD9.1 1250×2175 (b x h, mm)</t>
  </si>
  <si>
    <t>Saku metall metāla durvis MED073, AD5 1250×2550 (b x h, mm)</t>
  </si>
  <si>
    <t>Alumīnija konstrukcijas durvju sistēma REYNAERS CS86HID, AD10 EVAK EI30 1250×3000 (b x h, mm)</t>
  </si>
  <si>
    <t>Alumīnija konstrukcijas durvju sistēma REYNAERS CS86HID, AD11 EVAK EI30 1500×2220 (b x h, mm)</t>
  </si>
  <si>
    <t>Saku metall metāla durvis MED073, EI30, AD12 1150×2220 (b x h, mm)</t>
  </si>
  <si>
    <t>AR-08-05</t>
  </si>
  <si>
    <t>Iekšdurvis D-2, 1100×2200 mm,  Alumīnija profilu durvis ar stiklojumu, stiklojums - rūdīts</t>
  </si>
  <si>
    <t>Iekšdurvis D-1, 1400×2200 mm,  HPL laminētas, koka karkasa, Ražotājs Reatons</t>
  </si>
  <si>
    <t>Iekšdurvis D-3, 1100×2200 mm, HPL laminētas, koka karkasa, Ražotājs Reatons</t>
  </si>
  <si>
    <t>Iekšdurvis D-4, 1100×2200 mm, HPL laminētas, koka karkasa, Ražotājs Reatons</t>
  </si>
  <si>
    <t>AR-08-06</t>
  </si>
  <si>
    <t>AR-08-07</t>
  </si>
  <si>
    <t>Iekšdurvis D-5, 1150×2200 mm,  HPL laminētas, koka karkasa, Ražotājs Reatons</t>
  </si>
  <si>
    <t>Iekšdurvis EI30, D-6, 1400×2200 mm,. Alumīnija profilu durvis ar stiklojumu, stiklojums - rūdīts</t>
  </si>
  <si>
    <t>AR-08-08</t>
  </si>
  <si>
    <t>Iekšdurvis D-8, 1200×2200 mm,.HPL laminētas, koka karkasa, Ražotājs Reatons</t>
  </si>
  <si>
    <t>Iekšdurvis D-9, 1200×2500 mm,. HPL laminētas, koka karkasa, Ražotājs Reatons</t>
  </si>
  <si>
    <t>Iekšdurvis D-10, 1250×2200 mm,. HPL laminētas, koka karkasa, Ražotājs Reatons</t>
  </si>
  <si>
    <t>Iekšdurvis D-11, 1000×2200 mm,. HPL laminētas, koka karkasa, Ražotājs Reatons</t>
  </si>
  <si>
    <t>Iekšdurvis D-12, 1100×2200 mm,. HPL laminētas, koka karkasa, Ražotājs Reatons</t>
  </si>
  <si>
    <t>Iekšdurvis D-13, 900×2200 mm,.HPL laminētas, koka karkasa, Ražotājs Reatons</t>
  </si>
  <si>
    <t>AR-08-09</t>
  </si>
  <si>
    <t>Iekšdurvis D-14, 1000×2200 mm,. HPL laminētas, koka karkasa, Ražotājs Reatons</t>
  </si>
  <si>
    <t>Metāla iekšdurvis EI60, D-15, 1150×2200 mm,. Ražotājs Saku metāls</t>
  </si>
  <si>
    <t>Metāla iekšdurvis EI30, D-16, 1000×2200 mm,. Ražotājs Saku metāls</t>
  </si>
  <si>
    <t>Metāla iekšdurvis EI60, D-18, 2000×2200 mm,. Ražotājs Saku metāls</t>
  </si>
  <si>
    <t>Iekšdurvis D-19, 1150×2200 mm,. HPL laminētas, koka karkasa, Ražotājs Reatons</t>
  </si>
  <si>
    <t>Metāla iekšdurvis EI60,  D-7, 1400×2200 mm, Ražotājs Saku metāls</t>
  </si>
  <si>
    <t>Iekšdurvis D-20, 900×2200 mm,.  HPL laminētas, koka karkasa, Ražotājs Reatons</t>
  </si>
  <si>
    <t>AR-08-10</t>
  </si>
  <si>
    <t>Iekšdurvis D-21, 1050×2200 mm,. HPL laminētas, koka karkasa, Ražotājs Reatons</t>
  </si>
  <si>
    <t>Iekšdurvis D-22, 1200×2200 mm,.HPL laminētas, koka karkasa, Ražotājs Reatons</t>
  </si>
  <si>
    <t>Metāla iekšdurvis D-23, 2000×2200 mm,.  Ražotājs Saku metāls</t>
  </si>
  <si>
    <t>Iekšdurvis D-24, 900×2200 mm,.HPL laminētas, koka karkasa, Ražotājs Reatons</t>
  </si>
  <si>
    <t>Metāla iekšdurvis D-25, 1200×2200 mm,.Ražotājs Saku metāls</t>
  </si>
  <si>
    <t>AR-08-11</t>
  </si>
  <si>
    <t>Iekšdurvis D-26, 1500×2200 mm,. Stiklotas aluminija rāmī.</t>
  </si>
  <si>
    <t>Iekšdurvis D-27, 1300×2200 mm,. HPL laminētas, koka karkasa, Ražotājs Reatons</t>
  </si>
  <si>
    <t>Iekšdurvis D-28, 1400×2200 mm,. Stiklotas aluminija rāmī.</t>
  </si>
  <si>
    <t>Iekšdurvis D-29, 1200×2200 mm,. Stiklotas aluminija rāmī.</t>
  </si>
  <si>
    <t>Metāla iekšdurvis EI30,  D-30, 1100×2200 mm,.  Ražotājs Saku metāls</t>
  </si>
  <si>
    <t>Iekšdurvis D-30, 1250×2200 mm,. Alumīnija profilu durvis, stiklojums - rūdīts</t>
  </si>
  <si>
    <r>
      <t>Kolonnu  betonēšana no betona</t>
    </r>
    <r>
      <rPr>
        <sz val="10"/>
        <color rgb="FFFF0000"/>
        <rFont val="Times New Roman"/>
        <family val="1"/>
        <charset val="186"/>
      </rPr>
      <t xml:space="preserve"> С30/37, XC1</t>
    </r>
    <r>
      <rPr>
        <sz val="10"/>
        <rFont val="Times New Roman"/>
        <family val="1"/>
        <charset val="186"/>
      </rPr>
      <t>, ieskaitot veidņu montāžu, demontāžu, nomu</t>
    </r>
  </si>
  <si>
    <t>Monolīto dz/b sienu betonēšana, b=250mm no betona C30/37, XC1, ieskaitot veidņu montāžu, demontāžu, nomu</t>
  </si>
  <si>
    <r>
      <t xml:space="preserve">Monolīto dz/b pārseguma betonēšana no betona </t>
    </r>
    <r>
      <rPr>
        <sz val="10"/>
        <color rgb="FFFF0000"/>
        <rFont val="Times New Roman"/>
        <family val="1"/>
        <charset val="186"/>
      </rPr>
      <t xml:space="preserve">C30/37, XC1, </t>
    </r>
    <r>
      <rPr>
        <sz val="10"/>
        <rFont val="Times New Roman"/>
        <family val="1"/>
        <charset val="186"/>
      </rPr>
      <t>ieskaitot veidņu montāžu, demontāžu, nomu</t>
    </r>
  </si>
  <si>
    <t>Monolīto dz/b T-veida pārseguma betonēšana no betona C30/37, XC1, ieskaitot veidņu montāžu, demontāžu, nomu</t>
  </si>
  <si>
    <t>Monolīto dz/b pārseguma betonēšana no betona C30/37, XC1, ieskaitot veidņu montāžu, demontāžu, nomu</t>
  </si>
  <si>
    <t xml:space="preserve">Pāļu galu hidroizolācija ar Maxseal </t>
  </si>
  <si>
    <t>Horizontālā hidroizolācija plātnei Maxseal vai analogs</t>
  </si>
  <si>
    <t>Ferbox B-16-12-15 motāža</t>
  </si>
  <si>
    <t>Ieliekamo detaļu ID-3a montāža</t>
  </si>
  <si>
    <t>22*</t>
  </si>
  <si>
    <t>22**</t>
  </si>
  <si>
    <t>Rūpnieciski ražotas, hermētiskas, saliekamā dzelzbetona grodu  akas , ķeta rāmi un vāku (nestspēja 40t), H= 2,5 m, montāža</t>
  </si>
  <si>
    <t xml:space="preserve"> D=2000</t>
  </si>
  <si>
    <t>Cirkulācijas sūknis (PN43 siltumapgādes sajaukšanas mezglam)</t>
  </si>
  <si>
    <t>Alpha2 25-60 180</t>
  </si>
  <si>
    <t xml:space="preserve">Trīsvierziena vārsts </t>
  </si>
  <si>
    <t>CV 316 RGA DN20, Kvs=5.0</t>
  </si>
  <si>
    <t>Balansēšanas vārsts</t>
  </si>
  <si>
    <t>Filtrs</t>
  </si>
  <si>
    <t>0-5 bar</t>
  </si>
  <si>
    <t>Termometrs</t>
  </si>
  <si>
    <t>0-100°C</t>
  </si>
  <si>
    <t>Pretaizsalšanas devējs komplektā ar PN43 iekārtu</t>
  </si>
  <si>
    <t>Vara cauruļvads</t>
  </si>
  <si>
    <t>ø35x1.5</t>
  </si>
  <si>
    <t>Siltuma izolācijas čaulas</t>
  </si>
  <si>
    <t>TL-35/13-DG</t>
  </si>
  <si>
    <t>Cauruļu fasondaļas</t>
  </si>
  <si>
    <t>Cauruļu stiprinājumi</t>
  </si>
  <si>
    <t>Izolācijas montāžas materiāli</t>
  </si>
  <si>
    <t>Montāžas palīgmateriāli</t>
  </si>
  <si>
    <t>Ugunsdrošie hermetizējošie materiāli</t>
  </si>
  <si>
    <t>Jaunu atvērumu veidošana sienās un aizdare ar ugunsdrošiem materiāliem</t>
  </si>
  <si>
    <t>Cirkulācijas sūknis (PN44 siltumapgādes sajaukšanas mezglam)</t>
  </si>
  <si>
    <t>Pretaizsalšanas devējs komplektā ar PN44 iekārtu</t>
  </si>
  <si>
    <t>Cirkulācijas sūknis (PN48 siltumapgādes sajaukšanas mezglam)</t>
  </si>
  <si>
    <t>CV 316 RGA DN15, Kvs=1.6</t>
  </si>
  <si>
    <t>Pretaizsalšanas devējs komplektā ar PN48 iekārtu</t>
  </si>
  <si>
    <t>ø22x1.0</t>
  </si>
  <si>
    <t>TL-22/13-DG</t>
  </si>
  <si>
    <t xml:space="preserve"> PN43 siltumapgādes sajaukšanas mezgls</t>
  </si>
  <si>
    <t xml:space="preserve"> PN44 siltumapgādes sajaukšanas mezgls</t>
  </si>
  <si>
    <t>PN45 siltumapgādes sajaukšanas mezgls</t>
  </si>
  <si>
    <t>Cirkulācijas sūknis (PN45 siltumapgādes sajaukšanas mezglam)</t>
  </si>
  <si>
    <t>CV 316 RGA DN15, Kvs=1.25</t>
  </si>
  <si>
    <t>Pretaizsalšanas devējs komplektā ar PN45 iekārtu</t>
  </si>
  <si>
    <t xml:space="preserve"> PN48 siltumapgādes sajaukšanas mezgls</t>
  </si>
  <si>
    <t xml:space="preserve"> PN49 siltumapgādes sajaukšanas mezgls</t>
  </si>
  <si>
    <t>Cirkulācijas sūknis (PN49 siltumapgādes sajaukšanas mezglam)</t>
  </si>
  <si>
    <t>CV 316 RGA DN15, Kvs=0.63</t>
  </si>
  <si>
    <t>DN10</t>
  </si>
  <si>
    <t>Pretaizsalšanas devējs komplektā ar PN49 iekārtu</t>
  </si>
  <si>
    <t>ø18x1.0</t>
  </si>
  <si>
    <t>TL-18/13-DG</t>
  </si>
  <si>
    <t xml:space="preserve"> PN50 siltumapgādes sajaukšanas mezgls</t>
  </si>
  <si>
    <t>Cirkulācijas sūknis (PN50 siltumapgādes sajaukšanas mezglam)</t>
  </si>
  <si>
    <t>Pretaizsalšanas devējs komplektā ar PN50 iekārtu</t>
  </si>
  <si>
    <t xml:space="preserve"> PN51 siltumapgādes sajaukšanas mezgls</t>
  </si>
  <si>
    <t>Cirkulācijas sūknis (PN51 siltumapgādes sajaukšanas mezglam)</t>
  </si>
  <si>
    <t>Pretaizsalšanas devējs komplektā ar PN51 iekārtu</t>
  </si>
  <si>
    <t>Tērauda cauruļvads</t>
  </si>
  <si>
    <t>TL-22/20-DG</t>
  </si>
  <si>
    <t>TL-28/20-DG</t>
  </si>
  <si>
    <t>TL-42/20-DG</t>
  </si>
  <si>
    <t>TL-48/20-DG</t>
  </si>
  <si>
    <t>TL-60/20-DG</t>
  </si>
  <si>
    <t>LSK122-500-2800</t>
  </si>
  <si>
    <t>33*</t>
  </si>
  <si>
    <t>36*</t>
  </si>
  <si>
    <t xml:space="preserve">Termostatiskais vārsts </t>
  </si>
  <si>
    <r>
      <t xml:space="preserve">Tērauda paneļu radiators PURMO VENTIL COMPACT ar apakšas pieslēgumu, komplektā ar sienas stiprinājuma kronšteiniem, noslēgkorķi un atgaisotāju. </t>
    </r>
    <r>
      <rPr>
        <b/>
        <sz val="10"/>
        <color rgb="FFFF0000"/>
        <rFont val="Times New Roman"/>
        <family val="1"/>
        <charset val="186"/>
      </rPr>
      <t>AVK3 un AVK 6 abos atrodami radiatori</t>
    </r>
  </si>
  <si>
    <t>Tērauda caurule (silto grīdu siltumapgāde no SM līdz siltām grīdām)</t>
  </si>
  <si>
    <t xml:space="preserve">DN25 </t>
  </si>
  <si>
    <t xml:space="preserve">Izolācija Tubolit DG, TL22/20-DG </t>
  </si>
  <si>
    <t>WC starpsienas (IN-19)</t>
  </si>
  <si>
    <t>SF 1- klašu bloka bezrāmju sistēmas tualešu kabīnes 5800x2200x1520 mm</t>
  </si>
  <si>
    <t>SF 2- klašu bloka bezrāmju sistēmas tualešu kabīnes 5800x2200x1520 mm</t>
  </si>
  <si>
    <t>WC starpsienas (IN-20)</t>
  </si>
  <si>
    <t>SF 3- klašu bloka bezrāmju sistēmas tualešu kabīnes 1840x2200x1520 mm</t>
  </si>
  <si>
    <t>SF 4- klašu bloka bezrāmju sistēmas tualešu kabīnes 2865x2200x1520 mm</t>
  </si>
  <si>
    <t>SF 5- klašu bloka bezrāmju sistēmas pisuāru starpsienas 500x2200x13 mm</t>
  </si>
  <si>
    <t>SF 6- klašu bloka bezrāmju sistēmas pisuāru starpsienas 1550x2200x13 mm</t>
  </si>
  <si>
    <t xml:space="preserve">Stiklotas starpsienas </t>
  </si>
  <si>
    <t>(AR-09-01)</t>
  </si>
  <si>
    <t>ST1</t>
  </si>
  <si>
    <t>12-00000</t>
  </si>
  <si>
    <t>Stikloto starpsienu 4650X2980 montāža. Alumīnija sistēma Reynaers CS 59 vai analogs</t>
  </si>
  <si>
    <t>ST2 EVAK</t>
  </si>
  <si>
    <t>Stikloto starpsienu 3650X2980 montāža. Alumīnija sistēma Reynaers CS 59 vai analogs</t>
  </si>
  <si>
    <t>ST3</t>
  </si>
  <si>
    <t>Stikloto starpsienu 3850X2980 montāža. Alumīnija sistēma Reynaers CS 59 vai analogs</t>
  </si>
  <si>
    <t>(AR-09-02)</t>
  </si>
  <si>
    <t>ST4 EVAK</t>
  </si>
  <si>
    <t>Stikloto starpsienu 4245X2700 montāža. Alumīnija sistēma Reynaers CS 59 vai analogs</t>
  </si>
  <si>
    <t>ST5 EVAK</t>
  </si>
  <si>
    <t>Stikloto EI60 starpsienu 8500X2700 montāža. Alumīnija sistēma Reynaers CS 59 vai analogs</t>
  </si>
  <si>
    <t>ST6</t>
  </si>
  <si>
    <t>Stikloto starpsienu 1000X1150 montāža. Alumīnija sistēma Reynaers CS 59 vai analogs</t>
  </si>
  <si>
    <t>(AR-09-03)</t>
  </si>
  <si>
    <t>ST7</t>
  </si>
  <si>
    <t>Stikloto starpsienu 2410X2200 montāža. Alumīnija sistēma Reynaers CS 59 vai analogs</t>
  </si>
  <si>
    <t>ST8</t>
  </si>
  <si>
    <t>Stikloto starpsienu 750X1150 montāža. Alumīnija sistēma Reynaers CS 59 vai analogs</t>
  </si>
  <si>
    <t>ST9 EVAK</t>
  </si>
  <si>
    <t>Stikloto EI30 starpsienu 8060X2700 montāža. Alumīnija sistēma Reynaers CS 59 vai analogs</t>
  </si>
  <si>
    <t>(AR-09-04)</t>
  </si>
  <si>
    <t>ST10 EVAK</t>
  </si>
  <si>
    <t>Stikloto starpsienu 4240X2700 montāža. Alumīnija sistēma Reynaers CS 59 vai analogs</t>
  </si>
  <si>
    <t>ST11</t>
  </si>
  <si>
    <t>Stikloto starpsienu 1200X2700 montāža. Alumīnija sistēma Reynaers CS 59 vai analogs</t>
  </si>
  <si>
    <t>ST12 EVAK</t>
  </si>
  <si>
    <t>Stikloto EI60 starpsienu 1800X2700 montāža. Alumīnija sistēma Reynaers CS 59 vai analogs</t>
  </si>
  <si>
    <t>(AR-09-05)</t>
  </si>
  <si>
    <t>ST13</t>
  </si>
  <si>
    <t>Stikloto starpsienu 7500X2980 montāža. Alumīnija sistēma Reynaers CS 59 vai analogs</t>
  </si>
  <si>
    <t>ST14</t>
  </si>
  <si>
    <t>ST15</t>
  </si>
  <si>
    <t>(AR-09-06)</t>
  </si>
  <si>
    <t>ST16</t>
  </si>
  <si>
    <t>ST17</t>
  </si>
  <si>
    <t>Stikloto starpsienu 12800X2980 montāža. Alumīnija sistēma Reynaers CS 59 vai analogs</t>
  </si>
  <si>
    <t>ST18</t>
  </si>
  <si>
    <t>Stikloto starpsienu 3625X2980 montāža. Alumīnija sistēma Reynaers CS 59 vai analogs</t>
  </si>
  <si>
    <t>(AR-09-07)</t>
  </si>
  <si>
    <t>(AR-09-08)</t>
  </si>
  <si>
    <t>ST18.1</t>
  </si>
  <si>
    <t>Stikloto starpsienu 4700X2980 montāža. Alumīnija sistēma Reynaers CS 59 vai analogs</t>
  </si>
  <si>
    <t>ST19 EVAK</t>
  </si>
  <si>
    <t>ST20 EVAK</t>
  </si>
  <si>
    <t>Stikloto EI30 starpsienu 31850X2700 montāža. Alumīnija sistēma Reynaers CS 59 vai analogs</t>
  </si>
  <si>
    <t>(AR-09-09)</t>
  </si>
  <si>
    <t>ST21</t>
  </si>
  <si>
    <t>Stikloto starpsienu 5150X2700 montāža. Alumīnija sistēma Reynaers CS 59 vai analogs</t>
  </si>
  <si>
    <t>AULA</t>
  </si>
  <si>
    <t>Pie pamatgriestiem stiprināta 2x12.5mm ģipškartona iekārto griestu sistēma.Gaisa šķirkārtu nepilda.H = +6.540</t>
  </si>
  <si>
    <t>Pie pamatgriestiem stiprināta 2x12.5mm ģipškartona iekārto griestu sistēma.Gaisa šķirkārtu nepilda.H = +3.000</t>
  </si>
  <si>
    <t>Pie pamatgriestiem stiprināta 2x12.5mm ģipškartona iekārto griestu sistēma.Gaisa šķirkārtu nepilda.H = +6.800</t>
  </si>
  <si>
    <t>Bauman DIMMER audums stiprināts pie griestiem.
Stiprināts uz stieņa.
Tonis RAL 9005.</t>
  </si>
  <si>
    <t>Krāsoti griesti.
Pie balkona konsoles stiprināta 2x12.5mm ģipškartona iekārto griestu sistēma.Gaisa šķirkārtu nepilda. Tonis RAL 9016. H = +3.000</t>
  </si>
  <si>
    <t>Pie iekārto griestu konstrukcijas, pamīšus 200 / 400 mm attālumā no griestu plaknes stiprina savērstas ģipškartona 12.5mm bieza ģipškartona kasetes ar apakškonstrukciju. Kasešu malas 50mm savērstas 2 grādu lenķī pret kaseti.
Kasetes pildīt ar 30mm biezu minerālvati.
Kasešu savērsuma grādi pret griestu plakni un plātnes atzīmes pret griestu plakni dotas rasējumā. Tonis RAL 9005.
Paneļi pie griestiem stiprināti ar 4 nerūsējoša tērauda trosēm katrā stūrī ar atkāpi 100mm no katras paneļa malas</t>
  </si>
  <si>
    <t>10mm biezs minerālapmetums. Tonis ral 9005</t>
  </si>
  <si>
    <t>30mm biezs akustiskais apmetum Sakret Lap. Tonis ral 9005</t>
  </si>
  <si>
    <t>30mm biezs akustiskais apmetum Sakret Lap. Tonis ral 9016</t>
  </si>
  <si>
    <t>Kolonnas sporta zālē. Dziļi matēta (3 vienības), mazgājama ūdensemulsijas lateksa krāsa iekšdarbiem.  Melns tonis ral 9005, Beckers Beckerplast 3 vai ekvivalenta. Gruntēt ar Beckers Scotte grund.</t>
  </si>
  <si>
    <t>Pie sienas pamatkonstrukcijas stiprina savērstas ģipškartona 12.5mm bieza ģipškartona kasetes ar apakškonstrukciju. Savērtā plātne kopā ar tās sānu ģipškartonua plātnēm veido slēgtu konstrukciju.Kasetes pildīt ar 30mm biezu minerālvati.
Kasešu savērsuma grādi pret sienas plakni sienas plakni un plātnes atzīmes pret sienas plakni dotas rasējumā.
Tonis RAL 9016.</t>
  </si>
  <si>
    <t>Kristāldzidra stikla 2x10mm, rūdīta, laminēta marga bez lenter</t>
  </si>
  <si>
    <t>Riga Color b=15mm. Līmēts augstas kvalitātes krāsots bērza saplāksnis. Pamatsaplāksnis Riga Paint.
Tonis matēts RAL 9016. Matēts.</t>
  </si>
  <si>
    <t>Divslāņu parkets, Curonians ozols 180x180mm, B=15MM, Tonis  Smart Grey + PU pusmatēta laka (WPB 1036)</t>
  </si>
  <si>
    <t>Bērza saplākšņa apdare. Riga Silent apdarīta ar gludu fenola filmu Riga Form.Tonis melns RAL 9005.</t>
  </si>
  <si>
    <t>Krāsota oša koka grīdlīste h=100mm, b=20mm, stūru salaidums 45°. šķautnes maksimālais r=2mm. tonis - ral 9016, matētas.</t>
  </si>
  <si>
    <t>FORBO piezīmju siena tonis 2206 oyster shell h=1.120m. Apakšas atzīme +1.075m </t>
  </si>
  <si>
    <r>
      <t>Stiegrotās betona plātnes izbūve ,</t>
    </r>
    <r>
      <rPr>
        <sz val="10"/>
        <color rgb="FFFF0000"/>
        <rFont val="Times New Roman"/>
        <family val="1"/>
        <charset val="186"/>
      </rPr>
      <t xml:space="preserve"> sk. BK</t>
    </r>
  </si>
  <si>
    <t>Mēbeles, iekārtas</t>
  </si>
  <si>
    <t>1-13</t>
  </si>
  <si>
    <t>Virtuves tehnoloģisko iekārtu montāža (sk. Projektā tehnoloģiskajā daļā “TN” )</t>
  </si>
  <si>
    <t>BK-Ap-1/1k</t>
  </si>
  <si>
    <t>BK-Ask-1/k1</t>
  </si>
  <si>
    <t>BK-Ask-2/k1</t>
  </si>
  <si>
    <t>BK-Ask-3/k1</t>
  </si>
  <si>
    <t>BK-Bp-1/k1</t>
  </si>
  <si>
    <t>Ieliekamo detaļu CS-1 (HDB-20/355-3/750) montāža</t>
  </si>
  <si>
    <t>BK-Bsk-1/k1</t>
  </si>
  <si>
    <t>BK-Bsk-2/k1</t>
  </si>
  <si>
    <t xml:space="preserve">Pamatu plātne </t>
  </si>
  <si>
    <t>BK-AO-1/k1</t>
  </si>
  <si>
    <t>BK-BO-1 /k1</t>
  </si>
  <si>
    <r>
      <t xml:space="preserve">Grīdas izlīdzināšana - </t>
    </r>
    <r>
      <rPr>
        <sz val="10"/>
        <color rgb="FFFF0000"/>
        <rFont val="Times New Roman"/>
        <family val="1"/>
        <charset val="186"/>
      </rPr>
      <t>Estrich</t>
    </r>
    <r>
      <rPr>
        <sz val="10"/>
        <rFont val="Times New Roman"/>
        <family val="1"/>
        <charset val="186"/>
      </rPr>
      <t xml:space="preserve"> 65 mm biezumā </t>
    </r>
  </si>
  <si>
    <t xml:space="preserve">Izlīdzinošā kārta Estrich, b=50 mm </t>
  </si>
  <si>
    <r>
      <t xml:space="preserve">Grīdas izlīdzināšana  - </t>
    </r>
    <r>
      <rPr>
        <sz val="10"/>
        <color rgb="FFFF0000"/>
        <rFont val="Times New Roman"/>
        <family val="1"/>
        <charset val="186"/>
      </rPr>
      <t>Estrich</t>
    </r>
    <r>
      <rPr>
        <sz val="10"/>
        <rFont val="Times New Roman"/>
        <family val="1"/>
        <charset val="186"/>
      </rPr>
      <t xml:space="preserve"> 75 mm biezumā</t>
    </r>
  </si>
  <si>
    <r>
      <t xml:space="preserve">Grīdas izlīdzināšana  - </t>
    </r>
    <r>
      <rPr>
        <sz val="10"/>
        <color rgb="FFFF0000"/>
        <rFont val="Times New Roman"/>
        <family val="1"/>
        <charset val="186"/>
      </rPr>
      <t>Estrich</t>
    </r>
    <r>
      <rPr>
        <sz val="10"/>
        <rFont val="Times New Roman"/>
        <family val="1"/>
        <charset val="186"/>
      </rPr>
      <t xml:space="preserve"> 78 mm biezumā</t>
    </r>
  </si>
  <si>
    <r>
      <t xml:space="preserve">Grīdas izlīdzināšana  - </t>
    </r>
    <r>
      <rPr>
        <sz val="10"/>
        <color rgb="FFFF0000"/>
        <rFont val="Times New Roman"/>
        <family val="1"/>
        <charset val="186"/>
      </rPr>
      <t>Estrich</t>
    </r>
    <r>
      <rPr>
        <sz val="10"/>
        <rFont val="Times New Roman"/>
        <family val="1"/>
        <charset val="186"/>
      </rPr>
      <t xml:space="preserve"> 70 mm biezumā</t>
    </r>
  </si>
  <si>
    <r>
      <t>Grīdas izlīdzināšana  -</t>
    </r>
    <r>
      <rPr>
        <sz val="10"/>
        <color rgb="FFFF0000"/>
        <rFont val="Times New Roman"/>
        <family val="1"/>
        <charset val="186"/>
      </rPr>
      <t xml:space="preserve"> Estrich</t>
    </r>
    <r>
      <rPr>
        <sz val="10"/>
        <rFont val="Times New Roman"/>
        <family val="1"/>
        <charset val="186"/>
      </rPr>
      <t xml:space="preserve"> 78 mm biezumā</t>
    </r>
  </si>
  <si>
    <r>
      <t>Grīdas izlīdzināšana -</t>
    </r>
    <r>
      <rPr>
        <sz val="10"/>
        <color rgb="FFFF0000"/>
        <rFont val="Times New Roman"/>
        <family val="1"/>
        <charset val="186"/>
      </rPr>
      <t xml:space="preserve"> Estrich</t>
    </r>
    <r>
      <rPr>
        <sz val="10"/>
        <rFont val="Times New Roman"/>
        <family val="1"/>
        <charset val="186"/>
      </rPr>
      <t xml:space="preserve"> 65 mm biezumā </t>
    </r>
  </si>
  <si>
    <r>
      <t xml:space="preserve">Grīdas izlīdzināšana  - </t>
    </r>
    <r>
      <rPr>
        <sz val="10"/>
        <color rgb="FFFF0000"/>
        <rFont val="Times New Roman"/>
        <family val="1"/>
        <charset val="186"/>
      </rPr>
      <t>Estrich</t>
    </r>
    <r>
      <rPr>
        <sz val="10"/>
        <rFont val="Times New Roman"/>
        <family val="1"/>
        <charset val="186"/>
      </rPr>
      <t xml:space="preserve"> 68 mm biezumā </t>
    </r>
  </si>
  <si>
    <r>
      <t xml:space="preserve">Grīdas izlīdzināšana - </t>
    </r>
    <r>
      <rPr>
        <sz val="10"/>
        <color rgb="FFFF0000"/>
        <rFont val="Times New Roman"/>
        <family val="1"/>
        <charset val="186"/>
      </rPr>
      <t xml:space="preserve">Estrich </t>
    </r>
    <r>
      <rPr>
        <sz val="10"/>
        <rFont val="Times New Roman"/>
        <family val="1"/>
        <charset val="186"/>
      </rPr>
      <t xml:space="preserve">65 mm biezumā </t>
    </r>
  </si>
  <si>
    <r>
      <t xml:space="preserve">Grīdas izlīdzināšana  - </t>
    </r>
    <r>
      <rPr>
        <sz val="10"/>
        <color rgb="FFFF0000"/>
        <rFont val="Times New Roman"/>
        <family val="1"/>
        <charset val="186"/>
      </rPr>
      <t>Estrich</t>
    </r>
    <r>
      <rPr>
        <sz val="10"/>
        <rFont val="Times New Roman"/>
        <family val="1"/>
        <charset val="186"/>
      </rPr>
      <t xml:space="preserve"> 65 mm biezumā </t>
    </r>
  </si>
  <si>
    <r>
      <t xml:space="preserve">Grīdas izlīdzināšana  - </t>
    </r>
    <r>
      <rPr>
        <sz val="10"/>
        <color rgb="FFFF0000"/>
        <rFont val="Times New Roman"/>
        <family val="1"/>
        <charset val="186"/>
      </rPr>
      <t>Estrich</t>
    </r>
    <r>
      <rPr>
        <sz val="10"/>
        <rFont val="Times New Roman"/>
        <family val="1"/>
        <charset val="186"/>
      </rPr>
      <t xml:space="preserve"> 50 mm biezumā </t>
    </r>
  </si>
  <si>
    <r>
      <t xml:space="preserve">Grīdas izlīdzināšana - </t>
    </r>
    <r>
      <rPr>
        <sz val="10"/>
        <color rgb="FFFF0000"/>
        <rFont val="Times New Roman"/>
        <family val="1"/>
        <charset val="186"/>
      </rPr>
      <t xml:space="preserve">Estrich </t>
    </r>
    <r>
      <rPr>
        <sz val="10"/>
        <rFont val="Times New Roman"/>
        <family val="1"/>
        <charset val="186"/>
      </rPr>
      <t xml:space="preserve">68 mm biezumā </t>
    </r>
  </si>
  <si>
    <t>38*</t>
  </si>
  <si>
    <t>Sienu apdare ar  pinboard FORBO, tonis 2206 OYSTER SHELL H=1.120 m</t>
  </si>
  <si>
    <t>56*</t>
  </si>
  <si>
    <t>Dizeļgeneratora sadalne DGS, v/a, IP44</t>
  </si>
  <si>
    <t>Spēka sadalne SS-2.1, z/a, IP40</t>
  </si>
  <si>
    <t>Spēka sadalne SS-3.1, z/a, IP40</t>
  </si>
  <si>
    <t>Spēka sadalne SS-4.1, z/a, IP40</t>
  </si>
  <si>
    <t>Spēka sadalne SS-5.1, z/a, IP40</t>
  </si>
  <si>
    <t>Spēka sadalne SS-6.1, z/a, IP40</t>
  </si>
  <si>
    <t>Aizslēdzama sadalne, IP65 (DG pieslēguma klemmju izvjietojums)</t>
  </si>
  <si>
    <t>Kabelis ar vara dzīslām, Cu-5x6,mm2</t>
  </si>
  <si>
    <t>Kabelis ar vara dzīslām, Cu-5x10,mm2</t>
  </si>
  <si>
    <t>Kabelis ar vara dzīslām, Cu-5x16,mm2</t>
  </si>
  <si>
    <t>Kabelis ar vara dzīslām, Cu-5x25,mm2 (precizēt pec čilleru izvietojuma)</t>
  </si>
  <si>
    <t>Kabelis ar vara dzīslām, Cu-5x35,mm2 (precizēt pec čilleru izvietojuma)</t>
  </si>
  <si>
    <t>Kabelis ar vara dzīslām, Cu-5x70,mm2</t>
  </si>
  <si>
    <t>Kabelis ar alumīnija dzīslām, AXPK-1-4x240,mm2 (kabeļu garumu precizēt pēc sadalnes telpas ierikošanas)</t>
  </si>
  <si>
    <t>Kabeļu galapadare EKPT-0063</t>
  </si>
  <si>
    <t>Kabeļkurpe SAL 4.27</t>
  </si>
  <si>
    <t>Zemēšanas vads Cu-1x50mm2</t>
  </si>
  <si>
    <t>Iebuvēto mēbeļu, iebuvēto spoguļu , norādes pie klašu telpām montāža (sk. Projekta interjera sadaļā “IN” )</t>
  </si>
  <si>
    <t>30-00000</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</si>
</sst>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0.0%"/>
    <numFmt numFmtId="165" formatCode="&quot;Tāmes izmaksas &quot;#,##0.00&quot; euro&quot;"/>
    <numFmt numFmtId="166" formatCode="&quot;Par kopējo summu, euro &quot;#,##0.00"/>
    <numFmt numFmtId="167" formatCode="&quot;Kopējā darbietilpība, c/h &quot;#,##0.00"/>
    <numFmt numFmtId="168" formatCode="0&quot;cilv&quot;"/>
    <numFmt numFmtId="169" formatCode="0.0"/>
    <numFmt numFmtId="170" formatCode="#,##0.0"/>
    <numFmt numFmtId="171" formatCode="0_ ;\-0\ "/>
    <numFmt numFmtId="172" formatCode="#,##0.000"/>
    <numFmt numFmtId="173" formatCode="#,##0.0000"/>
    <numFmt numFmtId="174" formatCode="0.0000"/>
    <numFmt numFmtId="175" formatCode="#,##0.00000"/>
  </numFmts>
  <fonts count="51">
    <font>
      <sz val="11"/>
      <color theme="1"/>
      <name val="Calibri"/>
      <family val="2"/>
      <scheme val="minor"/>
    </font>
    <font>
      <sz val="10"/>
      <name val="Arial"/>
      <family val="2"/>
      <charset val="186"/>
    </font>
    <font>
      <sz val="10"/>
      <name val="Times New Roman"/>
      <family val="1"/>
    </font>
    <font>
      <sz val="9"/>
      <name val="Times New Roman"/>
      <family val="1"/>
      <charset val="186"/>
    </font>
    <font>
      <b/>
      <sz val="10"/>
      <name val="Times New Roman"/>
      <family val="1"/>
      <charset val="186"/>
    </font>
    <font>
      <sz val="10"/>
      <name val="Arial"/>
      <family val="2"/>
      <charset val="1"/>
    </font>
    <font>
      <sz val="10"/>
      <name val="Times New Roman"/>
      <family val="1"/>
      <charset val="186"/>
    </font>
    <font>
      <sz val="11"/>
      <color theme="1"/>
      <name val="Calibri"/>
      <family val="2"/>
      <scheme val="minor"/>
    </font>
    <font>
      <sz val="10"/>
      <color rgb="FF000000"/>
      <name val="Arial"/>
      <family val="2"/>
      <charset val="186"/>
    </font>
    <font>
      <b/>
      <sz val="9"/>
      <name val="Times New Roman"/>
      <family val="1"/>
      <charset val="186"/>
    </font>
    <font>
      <vertAlign val="superscript"/>
      <sz val="10"/>
      <name val="Times New Roman"/>
      <family val="1"/>
      <charset val="186"/>
    </font>
    <font>
      <b/>
      <sz val="16"/>
      <name val="Times New Roman"/>
      <family val="1"/>
      <charset val="186"/>
    </font>
    <font>
      <sz val="11"/>
      <name val="Times New Roman"/>
      <family val="1"/>
      <charset val="186"/>
    </font>
    <font>
      <sz val="16"/>
      <name val="Times New Roman"/>
      <family val="1"/>
      <charset val="186"/>
    </font>
    <font>
      <sz val="8"/>
      <name val="Times New Roman"/>
      <family val="1"/>
      <charset val="186"/>
    </font>
    <font>
      <sz val="10"/>
      <color indexed="8"/>
      <name val="Arial1"/>
      <charset val="186"/>
    </font>
    <font>
      <sz val="11"/>
      <color indexed="8"/>
      <name val="Calibri"/>
      <family val="2"/>
      <charset val="186"/>
    </font>
    <font>
      <sz val="11"/>
      <color theme="1"/>
      <name val="Calibri"/>
      <family val="2"/>
      <charset val="186"/>
      <scheme val="minor"/>
    </font>
    <font>
      <b/>
      <sz val="11"/>
      <name val="Times New Roman"/>
      <family val="1"/>
      <charset val="186"/>
    </font>
    <font>
      <sz val="12"/>
      <name val="Times New Roman"/>
      <family val="1"/>
      <charset val="186"/>
    </font>
    <font>
      <i/>
      <sz val="10"/>
      <name val="Times New Roman"/>
      <family val="1"/>
      <charset val="186"/>
    </font>
    <font>
      <u/>
      <sz val="11"/>
      <color theme="10"/>
      <name val="Calibri"/>
      <family val="2"/>
      <scheme val="minor"/>
    </font>
    <font>
      <b/>
      <vertAlign val="superscript"/>
      <sz val="10"/>
      <name val="Times New Roman"/>
      <family val="1"/>
      <charset val="186"/>
    </font>
    <font>
      <sz val="10"/>
      <name val="Calibri"/>
      <family val="2"/>
      <charset val="186"/>
    </font>
    <font>
      <b/>
      <sz val="8"/>
      <name val="Times New Roman"/>
      <family val="1"/>
      <charset val="186"/>
    </font>
    <font>
      <b/>
      <i/>
      <sz val="10"/>
      <name val="Times New Roman"/>
      <family val="1"/>
      <charset val="186"/>
    </font>
    <font>
      <u/>
      <sz val="11"/>
      <name val="Calibri"/>
      <family val="2"/>
      <scheme val="minor"/>
    </font>
    <font>
      <sz val="10"/>
      <name val="Times New Roman"/>
      <family val="1"/>
      <charset val="204"/>
    </font>
    <font>
      <sz val="8"/>
      <name val="Arial"/>
      <family val="2"/>
      <charset val="186"/>
    </font>
    <font>
      <b/>
      <sz val="10"/>
      <name val="Times New Roman"/>
      <family val="1"/>
    </font>
    <font>
      <sz val="11"/>
      <name val="Calibri"/>
      <family val="2"/>
      <scheme val="minor"/>
    </font>
    <font>
      <b/>
      <sz val="12"/>
      <name val="Times New Roman"/>
      <family val="1"/>
      <charset val="186"/>
    </font>
    <font>
      <sz val="9.5"/>
      <name val="Times New Roman"/>
      <family val="1"/>
      <charset val="186"/>
    </font>
    <font>
      <sz val="11"/>
      <color rgb="FFFF0000"/>
      <name val="Times New Roman"/>
      <family val="1"/>
      <charset val="186"/>
    </font>
    <font>
      <sz val="10"/>
      <color rgb="FFFF0000"/>
      <name val="Times New Roman"/>
      <family val="1"/>
      <charset val="186"/>
    </font>
    <font>
      <sz val="8"/>
      <color rgb="FFFF0000"/>
      <name val="Times New Roman"/>
      <family val="1"/>
      <charset val="186"/>
    </font>
    <font>
      <b/>
      <sz val="8"/>
      <color rgb="FFFF0000"/>
      <name val="Times New Roman"/>
      <family val="1"/>
      <charset val="186"/>
    </font>
    <font>
      <b/>
      <sz val="10"/>
      <color rgb="FFFF0000"/>
      <name val="Times New Roman"/>
      <family val="1"/>
      <charset val="186"/>
    </font>
    <font>
      <sz val="10"/>
      <color rgb="FFFF0000"/>
      <name val="Times New Roman"/>
      <family val="1"/>
    </font>
    <font>
      <sz val="8"/>
      <color rgb="FFFF0000"/>
      <name val="Times New Roman"/>
      <family val="1"/>
    </font>
    <font>
      <sz val="11"/>
      <color rgb="FFFF0000"/>
      <name val="Times New Roman"/>
      <family val="1"/>
    </font>
    <font>
      <b/>
      <sz val="11"/>
      <color rgb="FFFF0000"/>
      <name val="Times New Roman"/>
      <family val="1"/>
      <charset val="186"/>
    </font>
    <font>
      <b/>
      <sz val="10"/>
      <color theme="1"/>
      <name val="Times New Roman"/>
      <family val="1"/>
      <charset val="186"/>
    </font>
    <font>
      <sz val="9"/>
      <color rgb="FFFF0000"/>
      <name val="Times New Roman"/>
      <family val="1"/>
      <charset val="186"/>
    </font>
    <font>
      <sz val="10"/>
      <color theme="1"/>
      <name val="Times New Roman"/>
      <family val="1"/>
      <charset val="186"/>
    </font>
    <font>
      <sz val="9.5"/>
      <color rgb="FFFF0000"/>
      <name val="Times New Roman"/>
      <family val="1"/>
      <charset val="186"/>
    </font>
    <font>
      <sz val="10"/>
      <color rgb="FFFF0000"/>
      <name val="Times New Roman"/>
      <family val="1"/>
      <charset val="1"/>
    </font>
    <font>
      <sz val="11"/>
      <color rgb="FFFF0000"/>
      <name val="Calibri"/>
      <family val="2"/>
      <scheme val="minor"/>
    </font>
    <font>
      <sz val="10"/>
      <color rgb="FFFF0000"/>
      <name val="Calibri"/>
      <family val="2"/>
      <scheme val="minor"/>
    </font>
    <font>
      <sz val="11"/>
      <color theme="0"/>
      <name val="Times New Roman"/>
      <family val="1"/>
      <charset val="186"/>
    </font>
    <font>
      <sz val="10"/>
      <color theme="0"/>
      <name val="Times New Roman"/>
      <family val="1"/>
      <charset val="186"/>
    </font>
  </fonts>
  <fills count="4">
    <fill>
      <patternFill patternType="none"/>
    </fill>
    <fill>
      <patternFill patternType="gray125"/>
    </fill>
    <fill>
      <patternFill patternType="solid">
        <fgColor rgb="FF92D050"/>
        <bgColor indexed="64"/>
      </patternFill>
    </fill>
    <fill>
      <patternFill patternType="solid">
        <fgColor rgb="FFFFFF00"/>
        <bgColor indexed="64"/>
      </patternFill>
    </fill>
  </fills>
  <borders count="7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8"/>
      </left>
      <right style="thin">
        <color indexed="8"/>
      </right>
      <top style="thin">
        <color indexed="8"/>
      </top>
      <bottom style="thin">
        <color indexed="8"/>
      </bottom>
      <diagonal/>
    </border>
    <border>
      <left style="thin">
        <color indexed="64"/>
      </left>
      <right/>
      <top/>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diagonal/>
    </border>
    <border>
      <left/>
      <right style="thin">
        <color indexed="64"/>
      </right>
      <top/>
      <bottom style="thin">
        <color indexed="64"/>
      </bottom>
      <diagonal/>
    </border>
    <border>
      <left/>
      <right style="thin">
        <color indexed="8"/>
      </right>
      <top style="thin">
        <color indexed="8"/>
      </top>
      <bottom style="thin">
        <color indexed="8"/>
      </bottom>
      <diagonal/>
    </border>
    <border>
      <left/>
      <right style="thin">
        <color indexed="64"/>
      </right>
      <top style="thin">
        <color indexed="64"/>
      </top>
      <bottom style="double">
        <color indexed="64"/>
      </bottom>
      <diagonal/>
    </border>
    <border>
      <left style="thin">
        <color indexed="8"/>
      </left>
      <right style="thin">
        <color indexed="8"/>
      </right>
      <top/>
      <bottom/>
      <diagonal/>
    </border>
    <border>
      <left style="thin">
        <color indexed="64"/>
      </left>
      <right/>
      <top style="double">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double">
        <color indexed="64"/>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bottom style="thin">
        <color auto="1"/>
      </bottom>
      <diagonal/>
    </border>
    <border>
      <left style="thin">
        <color auto="1"/>
      </left>
      <right/>
      <top style="thin">
        <color auto="1"/>
      </top>
      <bottom/>
      <diagonal/>
    </border>
    <border>
      <left style="thin">
        <color indexed="8"/>
      </left>
      <right style="thin">
        <color indexed="8"/>
      </right>
      <top/>
      <bottom style="thin">
        <color indexed="8"/>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8"/>
      </left>
      <right style="thin">
        <color indexed="8"/>
      </right>
      <top style="thin">
        <color indexed="8"/>
      </top>
      <bottom style="thin">
        <color indexed="8"/>
      </bottom>
      <diagonal/>
    </border>
    <border>
      <left/>
      <right style="thin">
        <color indexed="64"/>
      </right>
      <top/>
      <bottom style="thin">
        <color indexed="64"/>
      </bottom>
      <diagonal/>
    </border>
    <border>
      <left style="thin">
        <color indexed="8"/>
      </left>
      <right style="thin">
        <color indexed="8"/>
      </right>
      <top/>
      <bottom/>
      <diagonal/>
    </border>
    <border>
      <left style="thin">
        <color indexed="8"/>
      </left>
      <right/>
      <top/>
      <bottom/>
      <diagonal/>
    </border>
    <border>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8"/>
      </left>
      <right style="thin">
        <color indexed="8"/>
      </right>
      <top style="thin">
        <color indexed="8"/>
      </top>
      <bottom/>
      <diagonal/>
    </border>
    <border>
      <left style="thin">
        <color indexed="8"/>
      </left>
      <right style="thin">
        <color indexed="8"/>
      </right>
      <top style="thin">
        <color indexed="8"/>
      </top>
      <bottom style="thin">
        <color indexed="8"/>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style="double">
        <color indexed="64"/>
      </top>
      <bottom style="thin">
        <color indexed="64"/>
      </bottom>
      <diagonal/>
    </border>
    <border>
      <left/>
      <right/>
      <top style="double">
        <color indexed="64"/>
      </top>
      <bottom style="thin">
        <color indexed="64"/>
      </bottom>
      <diagonal/>
    </border>
    <border>
      <left/>
      <right style="thin">
        <color indexed="64"/>
      </right>
      <top style="thin">
        <color auto="1"/>
      </top>
      <bottom/>
      <diagonal/>
    </border>
    <border>
      <left style="thin">
        <color auto="1"/>
      </left>
      <right/>
      <top/>
      <bottom style="thin">
        <color indexed="64"/>
      </bottom>
      <diagonal/>
    </border>
    <border>
      <left style="thin">
        <color auto="1"/>
      </left>
      <right style="thin">
        <color indexed="64"/>
      </right>
      <top/>
      <bottom style="double">
        <color indexed="64"/>
      </bottom>
      <diagonal/>
    </border>
    <border>
      <left style="thin">
        <color indexed="8"/>
      </left>
      <right style="thin">
        <color indexed="8"/>
      </right>
      <top style="thin">
        <color indexed="8"/>
      </top>
      <bottom style="thin">
        <color indexed="8"/>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hair">
        <color indexed="8"/>
      </left>
      <right style="hair">
        <color indexed="8"/>
      </right>
      <top style="hair">
        <color indexed="8"/>
      </top>
      <bottom style="hair">
        <color indexed="8"/>
      </bottom>
      <diagonal/>
    </border>
  </borders>
  <cellStyleXfs count="17">
    <xf numFmtId="0" fontId="0" fillId="0" borderId="0"/>
    <xf numFmtId="0" fontId="1" fillId="0" borderId="0"/>
    <xf numFmtId="0" fontId="5" fillId="0" borderId="0"/>
    <xf numFmtId="0" fontId="1" fillId="0" borderId="0"/>
    <xf numFmtId="0" fontId="1" fillId="0" borderId="0"/>
    <xf numFmtId="0" fontId="8" fillId="0" borderId="0" applyNumberFormat="0" applyFont="0" applyBorder="0" applyProtection="0"/>
    <xf numFmtId="0" fontId="1" fillId="0" borderId="0"/>
    <xf numFmtId="0" fontId="15" fillId="0" borderId="0"/>
    <xf numFmtId="0" fontId="16" fillId="0" borderId="0"/>
    <xf numFmtId="0" fontId="1" fillId="0" borderId="0">
      <alignment vertical="center"/>
    </xf>
    <xf numFmtId="0" fontId="17" fillId="0" borderId="0"/>
    <xf numFmtId="0" fontId="1" fillId="0" borderId="0"/>
    <xf numFmtId="0" fontId="1" fillId="0" borderId="0"/>
    <xf numFmtId="0" fontId="1" fillId="0" borderId="0"/>
    <xf numFmtId="0" fontId="21" fillId="0" borderId="0" applyNumberFormat="0" applyFill="0" applyBorder="0" applyAlignment="0" applyProtection="0"/>
    <xf numFmtId="0" fontId="1" fillId="0" borderId="0"/>
    <xf numFmtId="0" fontId="7" fillId="0" borderId="0"/>
  </cellStyleXfs>
  <cellXfs count="1072">
    <xf numFmtId="0" fontId="0" fillId="0" borderId="0" xfId="0"/>
    <xf numFmtId="0" fontId="3" fillId="0" borderId="2" xfId="1" applyFont="1" applyFill="1" applyBorder="1" applyAlignment="1">
      <alignment horizontal="center" vertical="center" wrapText="1"/>
    </xf>
    <xf numFmtId="4" fontId="6" fillId="0" borderId="2" xfId="3" applyNumberFormat="1" applyFont="1" applyFill="1" applyBorder="1" applyAlignment="1">
      <alignment horizontal="center" vertical="center" wrapText="1"/>
    </xf>
    <xf numFmtId="4" fontId="6" fillId="0" borderId="2" xfId="0" applyNumberFormat="1" applyFont="1" applyFill="1" applyBorder="1" applyAlignment="1">
      <alignment horizontal="center" vertical="center" wrapText="1" shrinkToFit="1"/>
    </xf>
    <xf numFmtId="4" fontId="6" fillId="0" borderId="2" xfId="0" applyNumberFormat="1" applyFont="1" applyFill="1" applyBorder="1" applyAlignment="1">
      <alignment horizontal="center" vertical="center"/>
    </xf>
    <xf numFmtId="0" fontId="3" fillId="0" borderId="2" xfId="3" applyFont="1" applyFill="1" applyBorder="1" applyAlignment="1">
      <alignment horizontal="center"/>
    </xf>
    <xf numFmtId="3" fontId="6" fillId="0" borderId="2" xfId="4" applyNumberFormat="1" applyFont="1" applyFill="1" applyBorder="1" applyAlignment="1" applyProtection="1">
      <alignment horizontal="center"/>
    </xf>
    <xf numFmtId="2" fontId="6" fillId="0" borderId="2" xfId="4" applyNumberFormat="1" applyFont="1" applyFill="1" applyBorder="1" applyAlignment="1" applyProtection="1">
      <alignment horizontal="center"/>
    </xf>
    <xf numFmtId="4" fontId="6" fillId="0" borderId="2" xfId="4" applyNumberFormat="1" applyFont="1" applyFill="1" applyBorder="1" applyAlignment="1" applyProtection="1">
      <alignment horizontal="left" wrapText="1"/>
    </xf>
    <xf numFmtId="1" fontId="6" fillId="0" borderId="2" xfId="4" applyNumberFormat="1" applyFont="1" applyFill="1" applyBorder="1" applyAlignment="1" applyProtection="1">
      <alignment horizontal="center"/>
    </xf>
    <xf numFmtId="4" fontId="6" fillId="0" borderId="2" xfId="0" applyNumberFormat="1" applyFont="1" applyFill="1" applyBorder="1" applyAlignment="1">
      <alignment horizontal="center" vertical="center" wrapText="1"/>
    </xf>
    <xf numFmtId="0" fontId="4" fillId="0" borderId="2" xfId="3" applyFont="1" applyFill="1" applyBorder="1" applyAlignment="1">
      <alignment horizontal="center" vertical="center" wrapText="1"/>
    </xf>
    <xf numFmtId="0" fontId="6" fillId="0" borderId="2" xfId="3" applyFont="1" applyFill="1" applyBorder="1" applyAlignment="1">
      <alignment horizontal="left" vertical="center" wrapText="1"/>
    </xf>
    <xf numFmtId="0" fontId="3" fillId="0" borderId="7" xfId="1" applyFont="1" applyFill="1" applyBorder="1" applyAlignment="1">
      <alignment horizontal="center" vertical="center" wrapText="1"/>
    </xf>
    <xf numFmtId="0" fontId="6" fillId="0" borderId="0" xfId="0" applyFont="1" applyFill="1"/>
    <xf numFmtId="0" fontId="4" fillId="0" borderId="2" xfId="0" applyFont="1" applyFill="1" applyBorder="1" applyAlignment="1">
      <alignment horizontal="center" vertical="center" wrapText="1"/>
    </xf>
    <xf numFmtId="0" fontId="4" fillId="0" borderId="2" xfId="7" applyFont="1" applyFill="1" applyBorder="1" applyAlignment="1" applyProtection="1">
      <alignment horizontal="center" vertical="center" wrapText="1"/>
      <protection locked="0"/>
    </xf>
    <xf numFmtId="0" fontId="6" fillId="0" borderId="2" xfId="7" applyFont="1" applyFill="1" applyBorder="1" applyAlignment="1" applyProtection="1">
      <alignment horizontal="center" vertical="center"/>
      <protection locked="0"/>
    </xf>
    <xf numFmtId="0" fontId="4" fillId="0" borderId="2" xfId="8" applyFont="1" applyFill="1" applyBorder="1" applyAlignment="1">
      <alignment horizontal="center" vertical="top" wrapText="1"/>
    </xf>
    <xf numFmtId="1" fontId="6" fillId="0" borderId="10" xfId="8" applyNumberFormat="1" applyFont="1" applyFill="1" applyBorder="1" applyAlignment="1" applyProtection="1">
      <alignment horizontal="center" vertical="center"/>
      <protection locked="0"/>
    </xf>
    <xf numFmtId="1" fontId="4" fillId="0" borderId="12" xfId="2" applyNumberFormat="1" applyFont="1" applyFill="1" applyBorder="1" applyAlignment="1" applyProtection="1">
      <alignment horizontal="center" vertical="center"/>
      <protection locked="0"/>
    </xf>
    <xf numFmtId="4" fontId="6" fillId="0" borderId="10" xfId="0" applyNumberFormat="1" applyFont="1" applyFill="1" applyBorder="1" applyAlignment="1">
      <alignment horizontal="center" vertical="center"/>
    </xf>
    <xf numFmtId="2" fontId="6" fillId="0" borderId="10" xfId="2" applyNumberFormat="1" applyFont="1" applyFill="1" applyBorder="1" applyAlignment="1" applyProtection="1">
      <alignment horizontal="center" vertical="center"/>
      <protection locked="0"/>
    </xf>
    <xf numFmtId="2" fontId="6" fillId="0" borderId="10" xfId="8" applyNumberFormat="1" applyFont="1" applyFill="1" applyBorder="1" applyAlignment="1" applyProtection="1">
      <alignment horizontal="center" vertical="center"/>
      <protection locked="0"/>
    </xf>
    <xf numFmtId="0" fontId="6" fillId="0" borderId="10" xfId="0" applyFont="1" applyFill="1" applyBorder="1" applyAlignment="1">
      <alignment horizontal="left" vertical="center" wrapText="1"/>
    </xf>
    <xf numFmtId="1" fontId="4" fillId="0" borderId="10" xfId="8" applyNumberFormat="1" applyFont="1" applyFill="1" applyBorder="1" applyAlignment="1" applyProtection="1">
      <alignment horizontal="center" vertical="center" wrapText="1"/>
      <protection locked="0"/>
    </xf>
    <xf numFmtId="169" fontId="6" fillId="0" borderId="10" xfId="8" applyNumberFormat="1" applyFont="1" applyFill="1" applyBorder="1" applyAlignment="1" applyProtection="1">
      <alignment horizontal="center" vertical="center"/>
      <protection locked="0"/>
    </xf>
    <xf numFmtId="0" fontId="3" fillId="0" borderId="6" xfId="1" applyFont="1" applyFill="1" applyBorder="1" applyAlignment="1">
      <alignment horizontal="center" vertical="center" wrapText="1"/>
    </xf>
    <xf numFmtId="2" fontId="6" fillId="0" borderId="2" xfId="8" applyNumberFormat="1" applyFont="1" applyFill="1" applyBorder="1" applyAlignment="1" applyProtection="1">
      <alignment horizontal="center" vertical="center"/>
      <protection locked="0"/>
    </xf>
    <xf numFmtId="2" fontId="6" fillId="0" borderId="10" xfId="8" applyNumberFormat="1" applyFont="1" applyFill="1" applyBorder="1" applyAlignment="1" applyProtection="1">
      <alignment horizontal="right" vertical="center"/>
      <protection locked="0"/>
    </xf>
    <xf numFmtId="169" fontId="6" fillId="0" borderId="10" xfId="2" applyNumberFormat="1" applyFont="1" applyFill="1" applyBorder="1" applyAlignment="1" applyProtection="1">
      <alignment horizontal="center" vertical="center"/>
      <protection locked="0"/>
    </xf>
    <xf numFmtId="49" fontId="6" fillId="0" borderId="2" xfId="0" applyNumberFormat="1" applyFont="1" applyFill="1" applyBorder="1" applyAlignment="1">
      <alignment vertical="center" wrapText="1"/>
    </xf>
    <xf numFmtId="0" fontId="6" fillId="0" borderId="2" xfId="10" applyNumberFormat="1" applyFont="1" applyFill="1" applyBorder="1" applyAlignment="1">
      <alignment horizontal="center" vertical="center"/>
    </xf>
    <xf numFmtId="0" fontId="2" fillId="0" borderId="2" xfId="0" applyFont="1" applyFill="1" applyBorder="1" applyAlignment="1">
      <alignment horizontal="center" vertical="center"/>
    </xf>
    <xf numFmtId="4" fontId="6" fillId="0" borderId="2" xfId="0" applyNumberFormat="1" applyFont="1" applyFill="1" applyBorder="1" applyAlignment="1">
      <alignment horizontal="right" vertical="center" shrinkToFit="1"/>
    </xf>
    <xf numFmtId="0" fontId="6" fillId="0" borderId="2" xfId="0" applyFont="1" applyFill="1" applyBorder="1" applyAlignment="1">
      <alignment horizontal="center" vertical="center"/>
    </xf>
    <xf numFmtId="0" fontId="6" fillId="0" borderId="11" xfId="0" applyFont="1" applyFill="1" applyBorder="1" applyAlignment="1">
      <alignment horizontal="center" vertical="center" wrapText="1"/>
    </xf>
    <xf numFmtId="0" fontId="6" fillId="0" borderId="0" xfId="0" applyFont="1" applyFill="1" applyAlignment="1">
      <alignment horizontal="center"/>
    </xf>
    <xf numFmtId="0" fontId="2" fillId="0" borderId="7" xfId="0" applyFont="1" applyFill="1" applyBorder="1" applyAlignment="1">
      <alignment horizontal="center" vertical="center"/>
    </xf>
    <xf numFmtId="4" fontId="2" fillId="0" borderId="14" xfId="0" applyNumberFormat="1" applyFont="1" applyFill="1" applyBorder="1" applyAlignment="1">
      <alignment horizontal="right" vertical="center" shrinkToFit="1"/>
    </xf>
    <xf numFmtId="4" fontId="2" fillId="0" borderId="7" xfId="0" applyNumberFormat="1" applyFont="1" applyFill="1" applyBorder="1" applyAlignment="1">
      <alignment horizontal="right" vertical="center" shrinkToFit="1"/>
    </xf>
    <xf numFmtId="0" fontId="6" fillId="0" borderId="2" xfId="0" applyFont="1" applyFill="1" applyBorder="1" applyAlignment="1">
      <alignment horizontal="left" vertical="center" wrapText="1"/>
    </xf>
    <xf numFmtId="0" fontId="6" fillId="0" borderId="2" xfId="0" applyFont="1" applyFill="1" applyBorder="1"/>
    <xf numFmtId="0" fontId="6" fillId="0" borderId="2" xfId="0" applyNumberFormat="1" applyFont="1" applyFill="1" applyBorder="1" applyAlignment="1" applyProtection="1">
      <alignment horizontal="center" vertical="center"/>
      <protection locked="0"/>
    </xf>
    <xf numFmtId="0" fontId="12" fillId="0" borderId="0" xfId="0" applyFont="1" applyFill="1"/>
    <xf numFmtId="4" fontId="2" fillId="0" borderId="2" xfId="0" applyNumberFormat="1" applyFont="1" applyFill="1" applyBorder="1" applyAlignment="1">
      <alignment horizontal="center" vertical="center" shrinkToFit="1"/>
    </xf>
    <xf numFmtId="0" fontId="9" fillId="0" borderId="2" xfId="1" applyFont="1" applyFill="1" applyBorder="1" applyAlignment="1">
      <alignment horizontal="center" vertical="center" wrapText="1"/>
    </xf>
    <xf numFmtId="4" fontId="6" fillId="0" borderId="12" xfId="0" applyNumberFormat="1" applyFont="1" applyFill="1" applyBorder="1" applyAlignment="1">
      <alignment horizontal="center" vertical="center"/>
    </xf>
    <xf numFmtId="1" fontId="6" fillId="0" borderId="2" xfId="2" applyNumberFormat="1" applyFont="1" applyFill="1" applyBorder="1" applyAlignment="1" applyProtection="1">
      <alignment horizontal="right" vertical="center" wrapText="1"/>
      <protection locked="0"/>
    </xf>
    <xf numFmtId="2" fontId="6" fillId="0" borderId="2" xfId="2" applyNumberFormat="1" applyFont="1" applyFill="1" applyBorder="1" applyAlignment="1" applyProtection="1">
      <alignment horizontal="center" vertical="center"/>
      <protection locked="0"/>
    </xf>
    <xf numFmtId="1" fontId="4" fillId="0" borderId="2" xfId="2" applyNumberFormat="1" applyFont="1" applyFill="1" applyBorder="1" applyAlignment="1" applyProtection="1">
      <alignment horizontal="center" vertical="center" wrapText="1"/>
      <protection locked="0"/>
    </xf>
    <xf numFmtId="1" fontId="6" fillId="0" borderId="2" xfId="2" applyNumberFormat="1" applyFont="1" applyFill="1" applyBorder="1" applyAlignment="1" applyProtection="1">
      <alignment horizontal="center" vertical="center"/>
      <protection locked="0"/>
    </xf>
    <xf numFmtId="0" fontId="6" fillId="0" borderId="2" xfId="0" applyNumberFormat="1" applyFont="1" applyFill="1" applyBorder="1" applyAlignment="1">
      <alignment horizontal="center" vertical="center" wrapText="1"/>
    </xf>
    <xf numFmtId="4" fontId="6" fillId="0" borderId="2" xfId="0" applyNumberFormat="1" applyFont="1" applyFill="1" applyBorder="1" applyAlignment="1">
      <alignment horizontal="center" vertical="center" shrinkToFit="1"/>
    </xf>
    <xf numFmtId="4" fontId="6" fillId="0" borderId="7" xfId="0" applyNumberFormat="1" applyFont="1" applyFill="1" applyBorder="1" applyAlignment="1">
      <alignment horizontal="right" vertical="center" shrinkToFit="1"/>
    </xf>
    <xf numFmtId="49" fontId="2" fillId="0" borderId="2" xfId="0" applyNumberFormat="1" applyFont="1" applyFill="1" applyBorder="1" applyAlignment="1">
      <alignment horizontal="left" vertical="center" wrapText="1"/>
    </xf>
    <xf numFmtId="49" fontId="2" fillId="0" borderId="2" xfId="0" applyNumberFormat="1" applyFont="1" applyFill="1" applyBorder="1" applyAlignment="1">
      <alignment horizontal="center" vertical="center"/>
    </xf>
    <xf numFmtId="170" fontId="2" fillId="0" borderId="2" xfId="0" applyNumberFormat="1" applyFont="1" applyFill="1" applyBorder="1" applyAlignment="1">
      <alignment horizontal="center" vertical="center" shrinkToFit="1"/>
    </xf>
    <xf numFmtId="0" fontId="6" fillId="0" borderId="10" xfId="13" applyFont="1" applyFill="1" applyBorder="1" applyAlignment="1">
      <alignment vertical="center" wrapText="1"/>
    </xf>
    <xf numFmtId="4" fontId="4" fillId="0" borderId="2" xfId="0" applyNumberFormat="1" applyFont="1" applyFill="1" applyBorder="1" applyAlignment="1">
      <alignment horizontal="right" vertical="center" shrinkToFit="1"/>
    </xf>
    <xf numFmtId="0" fontId="6" fillId="0" borderId="7" xfId="0" applyFont="1" applyFill="1" applyBorder="1" applyAlignment="1">
      <alignment horizontal="center" vertical="center"/>
    </xf>
    <xf numFmtId="0" fontId="6" fillId="0" borderId="6" xfId="0" applyFont="1" applyFill="1" applyBorder="1" applyAlignment="1">
      <alignment horizontal="center" vertical="center"/>
    </xf>
    <xf numFmtId="4" fontId="6" fillId="0" borderId="7" xfId="0" applyNumberFormat="1" applyFont="1" applyFill="1" applyBorder="1" applyAlignment="1">
      <alignment horizontal="center" vertical="center" wrapText="1"/>
    </xf>
    <xf numFmtId="4" fontId="6" fillId="0" borderId="6" xfId="0" applyNumberFormat="1" applyFont="1" applyFill="1" applyBorder="1" applyAlignment="1">
      <alignment horizontal="center" vertical="center" shrinkToFit="1"/>
    </xf>
    <xf numFmtId="4" fontId="6" fillId="0" borderId="2" xfId="4" applyNumberFormat="1" applyFont="1" applyFill="1" applyBorder="1" applyAlignment="1" applyProtection="1">
      <alignment horizontal="right" vertical="center"/>
    </xf>
    <xf numFmtId="4" fontId="6" fillId="0" borderId="15" xfId="0" applyNumberFormat="1" applyFont="1" applyFill="1" applyBorder="1" applyAlignment="1">
      <alignment horizontal="center" vertical="center"/>
    </xf>
    <xf numFmtId="1" fontId="6" fillId="0" borderId="8" xfId="0" applyNumberFormat="1" applyFont="1" applyFill="1" applyBorder="1" applyAlignment="1">
      <alignment horizontal="center" vertical="center"/>
    </xf>
    <xf numFmtId="1" fontId="6" fillId="0" borderId="8" xfId="0" applyNumberFormat="1" applyFont="1" applyFill="1" applyBorder="1" applyAlignment="1">
      <alignment horizontal="center" vertical="center" wrapText="1"/>
    </xf>
    <xf numFmtId="1" fontId="6" fillId="0" borderId="8" xfId="0" applyNumberFormat="1" applyFont="1" applyFill="1" applyBorder="1" applyAlignment="1">
      <alignment horizontal="center" vertical="center" shrinkToFit="1"/>
    </xf>
    <xf numFmtId="49" fontId="6" fillId="0" borderId="7" xfId="0" applyNumberFormat="1" applyFont="1" applyFill="1" applyBorder="1" applyAlignment="1">
      <alignment horizontal="left" vertical="center" wrapText="1"/>
    </xf>
    <xf numFmtId="49" fontId="6" fillId="0" borderId="7" xfId="0" applyNumberFormat="1" applyFont="1" applyFill="1" applyBorder="1" applyAlignment="1">
      <alignment horizontal="center" vertical="center"/>
    </xf>
    <xf numFmtId="3" fontId="6" fillId="0" borderId="7" xfId="0" applyNumberFormat="1" applyFont="1" applyFill="1" applyBorder="1" applyAlignment="1">
      <alignment horizontal="center" vertical="center" shrinkToFit="1"/>
    </xf>
    <xf numFmtId="4" fontId="6" fillId="0" borderId="7" xfId="0" applyNumberFormat="1" applyFont="1" applyFill="1" applyBorder="1" applyAlignment="1">
      <alignment horizontal="center" vertical="center" shrinkToFit="1"/>
    </xf>
    <xf numFmtId="49" fontId="6" fillId="0" borderId="6" xfId="0" applyNumberFormat="1" applyFont="1" applyFill="1" applyBorder="1" applyAlignment="1">
      <alignment horizontal="left" vertical="center" wrapText="1"/>
    </xf>
    <xf numFmtId="49" fontId="6" fillId="0" borderId="6" xfId="0" applyNumberFormat="1" applyFont="1" applyFill="1" applyBorder="1" applyAlignment="1">
      <alignment horizontal="center" vertical="center"/>
    </xf>
    <xf numFmtId="3" fontId="6" fillId="0" borderId="6" xfId="0" applyNumberFormat="1" applyFont="1" applyFill="1" applyBorder="1" applyAlignment="1">
      <alignment horizontal="center" vertical="center" shrinkToFit="1"/>
    </xf>
    <xf numFmtId="4" fontId="6" fillId="0" borderId="6" xfId="0" applyNumberFormat="1" applyFont="1" applyFill="1" applyBorder="1" applyAlignment="1">
      <alignment horizontal="right" vertical="center" shrinkToFit="1"/>
    </xf>
    <xf numFmtId="0" fontId="6" fillId="0" borderId="9" xfId="0" applyFont="1" applyFill="1" applyBorder="1" applyAlignment="1">
      <alignment horizontal="center" vertical="center"/>
    </xf>
    <xf numFmtId="49" fontId="6" fillId="0" borderId="9" xfId="0" applyNumberFormat="1" applyFont="1" applyFill="1" applyBorder="1" applyAlignment="1">
      <alignment horizontal="left" vertical="center" wrapText="1"/>
    </xf>
    <xf numFmtId="49" fontId="6" fillId="0" borderId="9" xfId="0" applyNumberFormat="1" applyFont="1" applyFill="1" applyBorder="1" applyAlignment="1">
      <alignment horizontal="center" vertical="center"/>
    </xf>
    <xf numFmtId="3" fontId="6" fillId="0" borderId="9" xfId="0" applyNumberFormat="1" applyFont="1" applyFill="1" applyBorder="1" applyAlignment="1">
      <alignment horizontal="center" vertical="center" shrinkToFit="1"/>
    </xf>
    <xf numFmtId="4" fontId="6" fillId="0" borderId="9" xfId="0" applyNumberFormat="1" applyFont="1" applyFill="1" applyBorder="1" applyAlignment="1">
      <alignment horizontal="center" vertical="center" shrinkToFit="1"/>
    </xf>
    <xf numFmtId="4" fontId="6" fillId="0" borderId="9" xfId="0" applyNumberFormat="1" applyFont="1" applyFill="1" applyBorder="1" applyAlignment="1">
      <alignment horizontal="right" vertical="center" shrinkToFit="1"/>
    </xf>
    <xf numFmtId="0" fontId="12" fillId="0" borderId="0" xfId="0" applyFont="1" applyFill="1" applyAlignment="1">
      <alignment horizontal="center"/>
    </xf>
    <xf numFmtId="0" fontId="12" fillId="0" borderId="0" xfId="0" applyFont="1" applyFill="1" applyBorder="1"/>
    <xf numFmtId="0" fontId="14" fillId="0" borderId="0" xfId="0" applyFont="1" applyFill="1" applyBorder="1" applyAlignment="1">
      <alignment horizontal="center" vertical="top"/>
    </xf>
    <xf numFmtId="0" fontId="6" fillId="0" borderId="0" xfId="0" applyFont="1" applyFill="1" applyBorder="1" applyAlignment="1">
      <alignment horizontal="right" vertical="center"/>
    </xf>
    <xf numFmtId="0" fontId="6" fillId="0" borderId="0" xfId="0" applyFont="1" applyFill="1" applyAlignment="1">
      <alignment vertical="top"/>
    </xf>
    <xf numFmtId="0" fontId="14" fillId="0" borderId="0" xfId="0" applyFont="1" applyFill="1" applyBorder="1" applyAlignment="1">
      <alignment vertical="top"/>
    </xf>
    <xf numFmtId="1" fontId="6" fillId="0" borderId="2" xfId="0" applyNumberFormat="1" applyFont="1" applyFill="1" applyBorder="1" applyAlignment="1">
      <alignment horizontal="center" vertical="center"/>
    </xf>
    <xf numFmtId="1" fontId="4" fillId="0" borderId="2" xfId="0" applyNumberFormat="1" applyFont="1" applyFill="1" applyBorder="1" applyAlignment="1">
      <alignment horizontal="center" vertical="center" wrapText="1"/>
    </xf>
    <xf numFmtId="49" fontId="6" fillId="0" borderId="2" xfId="0" applyNumberFormat="1" applyFont="1" applyFill="1" applyBorder="1" applyAlignment="1">
      <alignment horizontal="left" vertical="center" wrapText="1"/>
    </xf>
    <xf numFmtId="49" fontId="6" fillId="0" borderId="2" xfId="0" applyNumberFormat="1" applyFont="1" applyFill="1" applyBorder="1" applyAlignment="1">
      <alignment horizontal="center" vertical="center"/>
    </xf>
    <xf numFmtId="3" fontId="6" fillId="0" borderId="2" xfId="0" applyNumberFormat="1" applyFont="1" applyFill="1" applyBorder="1" applyAlignment="1">
      <alignment horizontal="center" vertical="center" shrinkToFit="1"/>
    </xf>
    <xf numFmtId="1" fontId="6" fillId="0" borderId="13" xfId="8" applyNumberFormat="1" applyFont="1" applyFill="1" applyBorder="1" applyAlignment="1" applyProtection="1">
      <alignment horizontal="center" vertical="center"/>
      <protection locked="0"/>
    </xf>
    <xf numFmtId="0" fontId="6" fillId="0" borderId="2" xfId="1" applyFont="1" applyFill="1" applyBorder="1" applyAlignment="1">
      <alignment horizontal="center" vertical="center" wrapText="1"/>
    </xf>
    <xf numFmtId="4" fontId="18" fillId="0" borderId="2" xfId="0" applyNumberFormat="1" applyFont="1" applyFill="1" applyBorder="1"/>
    <xf numFmtId="4" fontId="6" fillId="0" borderId="13" xfId="0" applyNumberFormat="1" applyFont="1" applyFill="1" applyBorder="1" applyAlignment="1">
      <alignment horizontal="center" vertical="center"/>
    </xf>
    <xf numFmtId="4" fontId="6" fillId="0" borderId="2" xfId="0" applyNumberFormat="1" applyFont="1" applyFill="1" applyBorder="1" applyAlignment="1">
      <alignment horizontal="right" vertical="center" wrapText="1" shrinkToFit="1"/>
    </xf>
    <xf numFmtId="1" fontId="6" fillId="0" borderId="9" xfId="0" applyNumberFormat="1" applyFont="1" applyFill="1" applyBorder="1" applyAlignment="1">
      <alignment horizontal="center" vertical="center"/>
    </xf>
    <xf numFmtId="1" fontId="6" fillId="0" borderId="9" xfId="0" applyNumberFormat="1" applyFont="1" applyFill="1" applyBorder="1" applyAlignment="1">
      <alignment horizontal="center" vertical="center" shrinkToFit="1"/>
    </xf>
    <xf numFmtId="0" fontId="14" fillId="0" borderId="2" xfId="0" applyFont="1" applyFill="1" applyBorder="1" applyAlignment="1">
      <alignment horizontal="center" vertical="center"/>
    </xf>
    <xf numFmtId="0" fontId="6" fillId="0" borderId="2" xfId="0" applyFont="1" applyFill="1" applyBorder="1" applyAlignment="1">
      <alignment horizontal="left" wrapText="1"/>
    </xf>
    <xf numFmtId="4" fontId="6" fillId="0" borderId="2" xfId="0" applyNumberFormat="1" applyFont="1" applyFill="1" applyBorder="1" applyAlignment="1" applyProtection="1">
      <alignment horizontal="center" vertical="center"/>
    </xf>
    <xf numFmtId="0" fontId="6" fillId="0" borderId="2" xfId="0" applyFont="1" applyFill="1" applyBorder="1" applyAlignment="1">
      <alignment horizontal="center" vertical="center" wrapText="1" shrinkToFit="1"/>
    </xf>
    <xf numFmtId="0" fontId="6" fillId="0" borderId="6" xfId="3" applyFont="1" applyFill="1" applyBorder="1" applyAlignment="1">
      <alignment horizontal="left" vertical="center" wrapText="1"/>
    </xf>
    <xf numFmtId="4" fontId="6" fillId="0" borderId="6" xfId="0" applyNumberFormat="1" applyFont="1" applyFill="1" applyBorder="1" applyAlignment="1" applyProtection="1">
      <alignment horizontal="center" vertical="center"/>
    </xf>
    <xf numFmtId="170" fontId="6" fillId="0" borderId="6" xfId="3" applyNumberFormat="1" applyFont="1" applyFill="1" applyBorder="1" applyAlignment="1">
      <alignment horizontal="center" vertical="center" wrapText="1"/>
    </xf>
    <xf numFmtId="0" fontId="6" fillId="0" borderId="2" xfId="0" applyNumberFormat="1" applyFont="1" applyFill="1" applyBorder="1" applyAlignment="1">
      <alignment horizontal="center" vertical="center"/>
    </xf>
    <xf numFmtId="0" fontId="4" fillId="0" borderId="0" xfId="0" applyFont="1" applyFill="1"/>
    <xf numFmtId="0" fontId="6" fillId="0" borderId="0" xfId="0" applyFont="1" applyFill="1" applyAlignment="1">
      <alignment wrapText="1"/>
    </xf>
    <xf numFmtId="49" fontId="2" fillId="0" borderId="6" xfId="0" applyNumberFormat="1" applyFont="1" applyFill="1" applyBorder="1" applyAlignment="1">
      <alignment horizontal="left" vertical="center" wrapText="1"/>
    </xf>
    <xf numFmtId="49" fontId="2" fillId="0" borderId="6" xfId="0" applyNumberFormat="1" applyFont="1" applyFill="1" applyBorder="1" applyAlignment="1">
      <alignment horizontal="center" vertical="center"/>
    </xf>
    <xf numFmtId="2" fontId="6" fillId="0" borderId="2" xfId="0" applyNumberFormat="1" applyFont="1" applyFill="1" applyBorder="1" applyAlignment="1">
      <alignment horizontal="center" vertical="center"/>
    </xf>
    <xf numFmtId="0" fontId="6" fillId="0" borderId="2" xfId="0" applyNumberFormat="1" applyFont="1" applyFill="1" applyBorder="1" applyAlignment="1">
      <alignment horizontal="left" vertical="center" wrapText="1"/>
    </xf>
    <xf numFmtId="0" fontId="12" fillId="0" borderId="2" xfId="0" applyFont="1" applyFill="1" applyBorder="1" applyAlignment="1">
      <alignment wrapText="1"/>
    </xf>
    <xf numFmtId="2" fontId="4" fillId="0" borderId="2" xfId="0" applyNumberFormat="1" applyFont="1" applyFill="1" applyBorder="1" applyAlignment="1">
      <alignment horizontal="center" wrapText="1"/>
    </xf>
    <xf numFmtId="0" fontId="6" fillId="0" borderId="13" xfId="0" applyFont="1" applyFill="1" applyBorder="1" applyAlignment="1">
      <alignment vertical="center" wrapText="1"/>
    </xf>
    <xf numFmtId="4" fontId="6" fillId="0" borderId="10" xfId="8" applyNumberFormat="1" applyFont="1" applyFill="1" applyBorder="1" applyAlignment="1" applyProtection="1">
      <alignment horizontal="center" vertical="center"/>
      <protection locked="0"/>
    </xf>
    <xf numFmtId="0" fontId="11" fillId="0" borderId="0" xfId="0" applyFont="1" applyFill="1" applyBorder="1" applyAlignment="1">
      <alignment horizontal="center"/>
    </xf>
    <xf numFmtId="0" fontId="13" fillId="0" borderId="0" xfId="0" applyFont="1" applyFill="1" applyBorder="1" applyAlignment="1">
      <alignment horizontal="center"/>
    </xf>
    <xf numFmtId="0" fontId="6" fillId="0" borderId="0" xfId="0" applyFont="1" applyFill="1" applyBorder="1"/>
    <xf numFmtId="166" fontId="6" fillId="0" borderId="0" xfId="0" applyNumberFormat="1" applyFont="1" applyFill="1" applyAlignment="1">
      <alignment horizontal="left" vertical="center"/>
    </xf>
    <xf numFmtId="166" fontId="6" fillId="0" borderId="0" xfId="0" applyNumberFormat="1" applyFont="1" applyFill="1" applyAlignment="1">
      <alignment horizontal="center" vertical="center"/>
    </xf>
    <xf numFmtId="165" fontId="6" fillId="0" borderId="0" xfId="0" applyNumberFormat="1" applyFont="1" applyFill="1" applyAlignment="1">
      <alignment vertical="center"/>
    </xf>
    <xf numFmtId="167" fontId="6" fillId="0" borderId="0" xfId="0" applyNumberFormat="1" applyFont="1" applyFill="1" applyAlignment="1">
      <alignment horizontal="left" vertical="center"/>
    </xf>
    <xf numFmtId="167" fontId="6" fillId="0" borderId="0" xfId="0" applyNumberFormat="1" applyFont="1" applyFill="1" applyAlignment="1">
      <alignment horizontal="center" vertical="center"/>
    </xf>
    <xf numFmtId="0" fontId="6" fillId="0" borderId="0" xfId="0" applyFont="1" applyFill="1" applyBorder="1" applyAlignment="1">
      <alignment horizontal="center" vertical="center" wrapText="1"/>
    </xf>
    <xf numFmtId="0" fontId="6" fillId="0" borderId="8" xfId="0" applyFont="1" applyFill="1" applyBorder="1" applyAlignment="1">
      <alignment horizontal="center" vertical="center"/>
    </xf>
    <xf numFmtId="49" fontId="6" fillId="0" borderId="8" xfId="0" applyNumberFormat="1" applyFont="1" applyFill="1" applyBorder="1" applyAlignment="1">
      <alignment horizontal="left" vertical="center" wrapText="1"/>
    </xf>
    <xf numFmtId="49" fontId="6" fillId="0" borderId="8" xfId="0" applyNumberFormat="1" applyFont="1" applyFill="1" applyBorder="1" applyAlignment="1">
      <alignment horizontal="center" vertical="center" wrapText="1"/>
    </xf>
    <xf numFmtId="4" fontId="6" fillId="0" borderId="8" xfId="0" applyNumberFormat="1" applyFont="1" applyFill="1" applyBorder="1" applyAlignment="1">
      <alignment horizontal="right" vertical="center" shrinkToFit="1"/>
    </xf>
    <xf numFmtId="4" fontId="6" fillId="0" borderId="0" xfId="0" applyNumberFormat="1" applyFont="1" applyFill="1" applyBorder="1" applyAlignment="1">
      <alignment horizontal="right" vertical="center" shrinkToFit="1"/>
    </xf>
    <xf numFmtId="49" fontId="6" fillId="0" borderId="3" xfId="0" applyNumberFormat="1" applyFont="1" applyFill="1" applyBorder="1" applyAlignment="1">
      <alignment horizontal="center" vertical="center"/>
    </xf>
    <xf numFmtId="0" fontId="4" fillId="0" borderId="2" xfId="0" applyNumberFormat="1" applyFont="1" applyFill="1" applyBorder="1" applyAlignment="1">
      <alignment horizontal="center" vertical="center" wrapText="1"/>
    </xf>
    <xf numFmtId="0" fontId="6" fillId="0" borderId="9" xfId="0" applyNumberFormat="1" applyFont="1" applyFill="1" applyBorder="1" applyAlignment="1">
      <alignment horizontal="left" vertical="center" wrapText="1"/>
    </xf>
    <xf numFmtId="0" fontId="6" fillId="0" borderId="9" xfId="0" applyNumberFormat="1" applyFont="1" applyFill="1" applyBorder="1" applyAlignment="1">
      <alignment horizontal="center" vertical="center" wrapText="1"/>
    </xf>
    <xf numFmtId="4" fontId="4" fillId="0" borderId="0" xfId="0" applyNumberFormat="1" applyFont="1" applyFill="1" applyBorder="1" applyAlignment="1">
      <alignment horizontal="right" vertical="center" shrinkToFit="1"/>
    </xf>
    <xf numFmtId="164" fontId="20" fillId="0" borderId="5" xfId="0" applyNumberFormat="1" applyFont="1" applyFill="1" applyBorder="1" applyAlignment="1">
      <alignment horizontal="center" vertical="center" wrapText="1"/>
    </xf>
    <xf numFmtId="0" fontId="14" fillId="0" borderId="0" xfId="0" applyFont="1" applyFill="1" applyBorder="1" applyAlignment="1">
      <alignment horizontal="left" vertical="top"/>
    </xf>
    <xf numFmtId="0" fontId="12" fillId="0" borderId="0" xfId="0" applyFont="1" applyFill="1" applyAlignment="1">
      <alignment horizontal="right"/>
    </xf>
    <xf numFmtId="0" fontId="12" fillId="0" borderId="0" xfId="0" applyFont="1" applyFill="1" applyBorder="1" applyAlignment="1">
      <alignment horizontal="right"/>
    </xf>
    <xf numFmtId="0" fontId="14" fillId="0" borderId="0" xfId="0" applyFont="1" applyFill="1" applyAlignment="1">
      <alignment horizontal="right" vertical="top"/>
    </xf>
    <xf numFmtId="0" fontId="6" fillId="0" borderId="0" xfId="0" applyFont="1" applyFill="1" applyAlignment="1">
      <alignment horizontal="right" vertical="center"/>
    </xf>
    <xf numFmtId="9" fontId="6" fillId="0" borderId="5" xfId="0" applyNumberFormat="1" applyFont="1" applyFill="1" applyBorder="1" applyAlignment="1">
      <alignment horizontal="center" vertical="center" wrapText="1"/>
    </xf>
    <xf numFmtId="0" fontId="6" fillId="0" borderId="0" xfId="0" applyNumberFormat="1" applyFont="1" applyFill="1" applyBorder="1" applyAlignment="1">
      <alignment horizontal="right" vertical="center" wrapText="1"/>
    </xf>
    <xf numFmtId="0" fontId="6" fillId="0" borderId="0" xfId="0" applyFont="1" applyFill="1" applyAlignment="1">
      <alignment horizontal="right"/>
    </xf>
    <xf numFmtId="0" fontId="6" fillId="0" borderId="0" xfId="0" applyNumberFormat="1" applyFont="1" applyFill="1" applyBorder="1" applyAlignment="1">
      <alignment horizontal="left" vertical="center" wrapText="1"/>
    </xf>
    <xf numFmtId="0" fontId="6" fillId="0" borderId="1" xfId="0" applyFont="1" applyFill="1" applyBorder="1" applyAlignment="1">
      <alignment horizontal="center" vertical="center"/>
    </xf>
    <xf numFmtId="0" fontId="6" fillId="0" borderId="0" xfId="0" applyFont="1" applyFill="1" applyBorder="1" applyAlignment="1">
      <alignment horizontal="center" vertical="center"/>
    </xf>
    <xf numFmtId="4" fontId="18" fillId="0" borderId="0" xfId="0" applyNumberFormat="1" applyFont="1" applyFill="1" applyBorder="1"/>
    <xf numFmtId="3" fontId="4" fillId="0" borderId="2" xfId="0" applyNumberFormat="1" applyFont="1" applyFill="1" applyBorder="1"/>
    <xf numFmtId="4" fontId="4" fillId="0" borderId="10" xfId="0" applyNumberFormat="1" applyFont="1" applyFill="1" applyBorder="1" applyAlignment="1">
      <alignment horizontal="center" vertical="center"/>
    </xf>
    <xf numFmtId="0" fontId="4" fillId="0" borderId="0" xfId="0" applyFont="1" applyFill="1" applyAlignment="1">
      <alignment horizontal="center" wrapText="1"/>
    </xf>
    <xf numFmtId="0" fontId="4" fillId="0" borderId="0" xfId="3" applyFont="1" applyFill="1" applyAlignment="1">
      <alignment horizontal="center"/>
    </xf>
    <xf numFmtId="0" fontId="6" fillId="0" borderId="0" xfId="3" applyFont="1" applyFill="1"/>
    <xf numFmtId="0" fontId="4" fillId="0" borderId="0" xfId="3" applyFont="1" applyFill="1"/>
    <xf numFmtId="169" fontId="6" fillId="0" borderId="0" xfId="8" applyNumberFormat="1" applyFont="1" applyFill="1" applyBorder="1" applyAlignment="1" applyProtection="1">
      <alignment horizontal="center" vertical="center"/>
      <protection locked="0"/>
    </xf>
    <xf numFmtId="0" fontId="4" fillId="0" borderId="2" xfId="0" applyNumberFormat="1" applyFont="1" applyFill="1" applyBorder="1" applyAlignment="1">
      <alignment horizontal="left" vertical="center" wrapText="1"/>
    </xf>
    <xf numFmtId="4" fontId="6" fillId="0" borderId="7" xfId="4" applyNumberFormat="1" applyFont="1" applyFill="1" applyBorder="1" applyAlignment="1" applyProtection="1">
      <alignment horizontal="left" wrapText="1"/>
    </xf>
    <xf numFmtId="0" fontId="6" fillId="0" borderId="3" xfId="0" applyNumberFormat="1" applyFont="1" applyFill="1" applyBorder="1" applyAlignment="1">
      <alignment horizontal="left" wrapText="1"/>
    </xf>
    <xf numFmtId="0" fontId="12" fillId="0" borderId="0" xfId="0" applyFont="1" applyFill="1" applyAlignment="1">
      <alignment wrapText="1"/>
    </xf>
    <xf numFmtId="2" fontId="6" fillId="0" borderId="2" xfId="10" applyNumberFormat="1" applyFont="1" applyFill="1" applyBorder="1" applyAlignment="1">
      <alignment horizontal="center" vertical="center"/>
    </xf>
    <xf numFmtId="2" fontId="6" fillId="0" borderId="2" xfId="2" applyNumberFormat="1" applyFont="1" applyFill="1" applyBorder="1" applyAlignment="1" applyProtection="1">
      <alignment horizontal="center" vertical="center"/>
    </xf>
    <xf numFmtId="0" fontId="6" fillId="0" borderId="7" xfId="0" applyFont="1" applyFill="1" applyBorder="1" applyAlignment="1" applyProtection="1">
      <alignment horizontal="center" vertical="center"/>
    </xf>
    <xf numFmtId="0" fontId="3" fillId="0" borderId="7" xfId="1" applyFont="1" applyFill="1" applyBorder="1" applyAlignment="1" applyProtection="1">
      <alignment horizontal="center" vertical="center" wrapText="1"/>
    </xf>
    <xf numFmtId="0" fontId="6" fillId="0" borderId="2" xfId="0" applyFont="1" applyFill="1" applyBorder="1" applyAlignment="1" applyProtection="1">
      <alignment vertical="center" wrapText="1"/>
    </xf>
    <xf numFmtId="1" fontId="6" fillId="0" borderId="2" xfId="2" applyNumberFormat="1" applyFont="1" applyFill="1" applyBorder="1" applyAlignment="1" applyProtection="1">
      <alignment horizontal="center" vertical="center"/>
    </xf>
    <xf numFmtId="0" fontId="6" fillId="0" borderId="2" xfId="0" applyFont="1" applyFill="1" applyBorder="1" applyAlignment="1" applyProtection="1">
      <alignment horizontal="center" vertical="center"/>
    </xf>
    <xf numFmtId="0" fontId="3" fillId="0" borderId="2" xfId="1" applyFont="1" applyFill="1" applyBorder="1" applyAlignment="1" applyProtection="1">
      <alignment horizontal="center" vertical="center" wrapText="1"/>
    </xf>
    <xf numFmtId="0" fontId="6" fillId="0" borderId="2" xfId="0" applyFont="1" applyFill="1" applyBorder="1" applyAlignment="1" applyProtection="1">
      <alignment horizontal="right" vertical="center" wrapText="1"/>
    </xf>
    <xf numFmtId="169" fontId="6" fillId="0" borderId="2" xfId="2" applyNumberFormat="1" applyFont="1" applyFill="1" applyBorder="1" applyAlignment="1" applyProtection="1">
      <alignment horizontal="center" vertical="center"/>
    </xf>
    <xf numFmtId="0" fontId="6" fillId="0" borderId="6" xfId="0" applyNumberFormat="1" applyFont="1" applyFill="1" applyBorder="1" applyAlignment="1" applyProtection="1">
      <alignment horizontal="center" vertical="center"/>
    </xf>
    <xf numFmtId="4" fontId="3" fillId="0" borderId="6" xfId="1" applyNumberFormat="1" applyFont="1" applyFill="1" applyBorder="1" applyAlignment="1" applyProtection="1">
      <alignment horizontal="center" vertical="center" wrapText="1"/>
    </xf>
    <xf numFmtId="4" fontId="6" fillId="0" borderId="2" xfId="0" applyNumberFormat="1" applyFont="1" applyFill="1" applyBorder="1" applyAlignment="1" applyProtection="1">
      <alignment horizontal="right" vertical="center" shrinkToFit="1"/>
    </xf>
    <xf numFmtId="0" fontId="4" fillId="0" borderId="2" xfId="0" applyFont="1" applyFill="1" applyBorder="1" applyAlignment="1" applyProtection="1">
      <alignment horizontal="center" vertical="center" wrapText="1"/>
    </xf>
    <xf numFmtId="0" fontId="6" fillId="0" borderId="2" xfId="0" applyNumberFormat="1" applyFont="1" applyFill="1" applyBorder="1" applyAlignment="1" applyProtection="1">
      <alignment horizontal="center" vertical="center"/>
    </xf>
    <xf numFmtId="4" fontId="3" fillId="0" borderId="2" xfId="1" applyNumberFormat="1" applyFont="1" applyFill="1" applyBorder="1" applyAlignment="1" applyProtection="1">
      <alignment horizontal="center" vertical="center" wrapText="1"/>
    </xf>
    <xf numFmtId="0" fontId="3" fillId="0" borderId="2" xfId="3" applyFont="1" applyFill="1" applyBorder="1" applyAlignment="1" applyProtection="1">
      <alignment horizontal="center"/>
    </xf>
    <xf numFmtId="0" fontId="14" fillId="0" borderId="2" xfId="0" applyFont="1" applyFill="1" applyBorder="1" applyAlignment="1" applyProtection="1">
      <alignment horizontal="center" wrapText="1"/>
    </xf>
    <xf numFmtId="0" fontId="4" fillId="0" borderId="2" xfId="8" applyFont="1" applyFill="1" applyBorder="1" applyAlignment="1" applyProtection="1">
      <alignment horizontal="center" vertical="center" wrapText="1"/>
    </xf>
    <xf numFmtId="0" fontId="6" fillId="0" borderId="2" xfId="0" applyFont="1" applyFill="1" applyBorder="1" applyProtection="1"/>
    <xf numFmtId="0" fontId="6" fillId="0" borderId="2" xfId="0" applyFont="1" applyFill="1" applyBorder="1" applyAlignment="1" applyProtection="1">
      <alignment horizontal="left" indent="3"/>
    </xf>
    <xf numFmtId="169" fontId="6" fillId="0" borderId="8" xfId="2" applyNumberFormat="1" applyFont="1" applyFill="1" applyBorder="1" applyAlignment="1" applyProtection="1">
      <alignment horizontal="center" vertical="center"/>
    </xf>
    <xf numFmtId="1" fontId="6" fillId="0" borderId="2" xfId="0" applyNumberFormat="1" applyFont="1" applyFill="1" applyBorder="1" applyAlignment="1">
      <alignment vertical="center" shrinkToFit="1"/>
    </xf>
    <xf numFmtId="2" fontId="6" fillId="0" borderId="2" xfId="2" applyNumberFormat="1" applyFont="1" applyFill="1" applyBorder="1" applyAlignment="1" applyProtection="1">
      <alignment vertical="center"/>
    </xf>
    <xf numFmtId="4" fontId="6" fillId="0" borderId="2" xfId="2" applyNumberFormat="1" applyFont="1" applyFill="1" applyBorder="1" applyAlignment="1" applyProtection="1">
      <alignment vertical="center"/>
    </xf>
    <xf numFmtId="4" fontId="6" fillId="0" borderId="5" xfId="0" applyNumberFormat="1" applyFont="1" applyFill="1" applyBorder="1" applyAlignment="1" applyProtection="1">
      <alignment horizontal="center" vertical="center"/>
    </xf>
    <xf numFmtId="1" fontId="6" fillId="0" borderId="8" xfId="0" applyNumberFormat="1" applyFont="1" applyFill="1" applyBorder="1" applyAlignment="1" applyProtection="1">
      <alignment horizontal="center" vertical="center"/>
    </xf>
    <xf numFmtId="1" fontId="6" fillId="0" borderId="8" xfId="0" applyNumberFormat="1" applyFont="1" applyFill="1" applyBorder="1" applyAlignment="1" applyProtection="1">
      <alignment horizontal="center" vertical="center" wrapText="1"/>
    </xf>
    <xf numFmtId="1" fontId="6" fillId="0" borderId="8" xfId="0" applyNumberFormat="1" applyFont="1" applyFill="1" applyBorder="1" applyAlignment="1" applyProtection="1">
      <alignment horizontal="center" vertical="center" shrinkToFit="1"/>
    </xf>
    <xf numFmtId="1" fontId="4" fillId="0" borderId="10" xfId="2" applyNumberFormat="1" applyFont="1" applyFill="1" applyBorder="1" applyAlignment="1" applyProtection="1">
      <alignment horizontal="center" vertical="center" wrapText="1"/>
    </xf>
    <xf numFmtId="0" fontId="6" fillId="0" borderId="10" xfId="0" applyFont="1" applyFill="1" applyBorder="1" applyAlignment="1" applyProtection="1">
      <alignment vertical="center" wrapText="1"/>
    </xf>
    <xf numFmtId="0" fontId="6" fillId="0" borderId="10" xfId="0" applyFont="1" applyFill="1" applyBorder="1" applyAlignment="1" applyProtection="1">
      <alignment horizontal="center" vertical="center"/>
    </xf>
    <xf numFmtId="2" fontId="6" fillId="0" borderId="10" xfId="0" applyNumberFormat="1" applyFont="1" applyFill="1" applyBorder="1" applyAlignment="1" applyProtection="1">
      <alignment horizontal="center" vertical="center"/>
    </xf>
    <xf numFmtId="4" fontId="6" fillId="0" borderId="10" xfId="0" applyNumberFormat="1" applyFont="1" applyFill="1" applyBorder="1" applyAlignment="1" applyProtection="1">
      <alignment horizontal="center" vertical="center"/>
    </xf>
    <xf numFmtId="2" fontId="6" fillId="0" borderId="10" xfId="2" applyNumberFormat="1" applyFont="1" applyFill="1" applyBorder="1" applyAlignment="1" applyProtection="1">
      <alignment horizontal="center" vertical="center"/>
    </xf>
    <xf numFmtId="0" fontId="6" fillId="0" borderId="10" xfId="0" applyFont="1" applyFill="1" applyBorder="1" applyAlignment="1" applyProtection="1">
      <alignment horizontal="left" vertical="center" wrapText="1"/>
    </xf>
    <xf numFmtId="1" fontId="6" fillId="0" borderId="10" xfId="2" applyNumberFormat="1" applyFont="1" applyFill="1" applyBorder="1" applyAlignment="1" applyProtection="1">
      <alignment horizontal="center" vertical="center"/>
    </xf>
    <xf numFmtId="169" fontId="6" fillId="0" borderId="10" xfId="2" applyNumberFormat="1" applyFont="1" applyFill="1" applyBorder="1" applyAlignment="1" applyProtection="1">
      <alignment horizontal="center" vertical="center"/>
    </xf>
    <xf numFmtId="0" fontId="9" fillId="0" borderId="2" xfId="1" applyFont="1" applyFill="1" applyBorder="1" applyAlignment="1" applyProtection="1">
      <alignment horizontal="center" vertical="center" wrapText="1"/>
    </xf>
    <xf numFmtId="1" fontId="6" fillId="0" borderId="10" xfId="2" applyNumberFormat="1" applyFont="1" applyFill="1" applyBorder="1" applyAlignment="1" applyProtection="1">
      <alignment horizontal="left" vertical="center" wrapText="1"/>
    </xf>
    <xf numFmtId="4" fontId="6" fillId="0" borderId="7" xfId="0" applyNumberFormat="1" applyFont="1" applyFill="1" applyBorder="1" applyAlignment="1" applyProtection="1">
      <alignment horizontal="right" vertical="center" shrinkToFit="1"/>
    </xf>
    <xf numFmtId="0" fontId="6" fillId="0" borderId="6" xfId="0" applyFont="1" applyFill="1" applyBorder="1" applyAlignment="1" applyProtection="1">
      <alignment horizontal="center" vertical="center"/>
    </xf>
    <xf numFmtId="0" fontId="6" fillId="0" borderId="0" xfId="0" applyFont="1" applyFill="1" applyAlignment="1">
      <alignment vertical="center"/>
    </xf>
    <xf numFmtId="3" fontId="4" fillId="0" borderId="0" xfId="0" applyNumberFormat="1" applyFont="1" applyFill="1" applyBorder="1"/>
    <xf numFmtId="172" fontId="4" fillId="0" borderId="0" xfId="0" applyNumberFormat="1" applyFont="1" applyFill="1" applyBorder="1"/>
    <xf numFmtId="1" fontId="4" fillId="0" borderId="17" xfId="2" applyNumberFormat="1" applyFont="1" applyFill="1" applyBorder="1" applyAlignment="1" applyProtection="1">
      <alignment horizontal="center" vertical="center"/>
      <protection locked="0"/>
    </xf>
    <xf numFmtId="3" fontId="6" fillId="0" borderId="7" xfId="0" applyNumberFormat="1" applyFont="1" applyFill="1" applyBorder="1" applyAlignment="1">
      <alignment horizontal="center" vertical="center" wrapText="1"/>
    </xf>
    <xf numFmtId="1" fontId="6" fillId="0" borderId="7" xfId="0" applyNumberFormat="1" applyFont="1" applyFill="1" applyBorder="1" applyAlignment="1">
      <alignment horizontal="center" vertical="center" shrinkToFit="1"/>
    </xf>
    <xf numFmtId="4" fontId="6" fillId="0" borderId="22" xfId="0" applyNumberFormat="1" applyFont="1" applyFill="1" applyBorder="1" applyAlignment="1">
      <alignment horizontal="right" vertical="center" shrinkToFit="1"/>
    </xf>
    <xf numFmtId="170" fontId="6" fillId="0" borderId="2" xfId="3" applyNumberFormat="1" applyFont="1" applyFill="1" applyBorder="1" applyAlignment="1">
      <alignment horizontal="center" vertical="center" wrapText="1"/>
    </xf>
    <xf numFmtId="0" fontId="6" fillId="0" borderId="2" xfId="15" applyFont="1" applyFill="1" applyBorder="1" applyAlignment="1">
      <alignment horizontal="center" vertical="center" wrapText="1"/>
    </xf>
    <xf numFmtId="0" fontId="6" fillId="0" borderId="10" xfId="0" applyFont="1" applyFill="1" applyBorder="1" applyAlignment="1" applyProtection="1">
      <alignment horizontal="center" vertical="center" wrapText="1"/>
    </xf>
    <xf numFmtId="1" fontId="6" fillId="0" borderId="10" xfId="2" applyNumberFormat="1" applyFont="1" applyFill="1" applyBorder="1" applyAlignment="1" applyProtection="1">
      <alignment horizontal="center" vertical="center" wrapText="1"/>
    </xf>
    <xf numFmtId="0" fontId="6" fillId="0" borderId="28" xfId="0" applyFont="1" applyFill="1" applyBorder="1" applyAlignment="1" applyProtection="1">
      <alignment horizontal="center" vertical="center"/>
    </xf>
    <xf numFmtId="0" fontId="3" fillId="0" borderId="28" xfId="1" applyFont="1" applyFill="1" applyBorder="1" applyAlignment="1" applyProtection="1">
      <alignment horizontal="center" vertical="center" wrapText="1"/>
    </xf>
    <xf numFmtId="0" fontId="6" fillId="0" borderId="13" xfId="0" applyFont="1" applyFill="1" applyBorder="1" applyAlignment="1" applyProtection="1">
      <alignment vertical="center" wrapText="1"/>
    </xf>
    <xf numFmtId="1" fontId="6" fillId="0" borderId="13" xfId="2" applyNumberFormat="1" applyFont="1" applyFill="1" applyBorder="1" applyAlignment="1" applyProtection="1">
      <alignment horizontal="center" vertical="center"/>
    </xf>
    <xf numFmtId="2" fontId="6" fillId="0" borderId="13" xfId="2" applyNumberFormat="1" applyFont="1" applyFill="1" applyBorder="1" applyAlignment="1" applyProtection="1">
      <alignment horizontal="center" vertical="center"/>
    </xf>
    <xf numFmtId="1" fontId="6" fillId="0" borderId="12" xfId="2" applyNumberFormat="1" applyFont="1" applyFill="1" applyBorder="1" applyAlignment="1" applyProtection="1">
      <alignment horizontal="left" vertical="center" wrapText="1"/>
    </xf>
    <xf numFmtId="2" fontId="6" fillId="0" borderId="12" xfId="2" applyNumberFormat="1" applyFont="1" applyFill="1" applyBorder="1" applyAlignment="1" applyProtection="1">
      <alignment horizontal="center" vertical="center"/>
    </xf>
    <xf numFmtId="1" fontId="6" fillId="0" borderId="2" xfId="2" applyNumberFormat="1" applyFont="1" applyFill="1" applyBorder="1" applyAlignment="1" applyProtection="1">
      <alignment horizontal="left" vertical="center" wrapText="1"/>
    </xf>
    <xf numFmtId="1" fontId="4" fillId="0" borderId="2" xfId="2" applyNumberFormat="1" applyFont="1" applyFill="1" applyBorder="1" applyAlignment="1" applyProtection="1">
      <alignment horizontal="center" vertical="center" wrapText="1"/>
    </xf>
    <xf numFmtId="0" fontId="3" fillId="0" borderId="6" xfId="1" applyFont="1" applyFill="1" applyBorder="1" applyAlignment="1" applyProtection="1">
      <alignment horizontal="center" vertical="center" wrapText="1"/>
    </xf>
    <xf numFmtId="0" fontId="4" fillId="0" borderId="2" xfId="0" applyFont="1" applyFill="1" applyBorder="1" applyAlignment="1">
      <alignment horizontal="center"/>
    </xf>
    <xf numFmtId="1" fontId="6" fillId="0" borderId="31" xfId="2" applyNumberFormat="1" applyFont="1" applyFill="1" applyBorder="1" applyAlignment="1" applyProtection="1">
      <alignment horizontal="left" vertical="center" wrapText="1"/>
    </xf>
    <xf numFmtId="1" fontId="6" fillId="0" borderId="31" xfId="2" applyNumberFormat="1" applyFont="1" applyFill="1" applyBorder="1" applyAlignment="1" applyProtection="1">
      <alignment horizontal="center" vertical="center"/>
    </xf>
    <xf numFmtId="169" fontId="6" fillId="0" borderId="31" xfId="2" applyNumberFormat="1" applyFont="1" applyFill="1" applyBorder="1" applyAlignment="1" applyProtection="1">
      <alignment horizontal="center" vertical="center"/>
    </xf>
    <xf numFmtId="2" fontId="6" fillId="0" borderId="31" xfId="2" applyNumberFormat="1" applyFont="1" applyFill="1" applyBorder="1" applyAlignment="1" applyProtection="1">
      <alignment horizontal="center" vertical="center"/>
    </xf>
    <xf numFmtId="1" fontId="4" fillId="0" borderId="31" xfId="2" applyNumberFormat="1" applyFont="1" applyFill="1" applyBorder="1" applyAlignment="1" applyProtection="1">
      <alignment horizontal="center" vertical="center" wrapText="1"/>
    </xf>
    <xf numFmtId="0" fontId="6" fillId="0" borderId="13" xfId="0" applyFont="1" applyFill="1" applyBorder="1" applyAlignment="1" applyProtection="1">
      <alignment horizontal="center" vertical="center" wrapText="1"/>
    </xf>
    <xf numFmtId="169" fontId="6" fillId="0" borderId="13" xfId="2" applyNumberFormat="1" applyFont="1" applyFill="1" applyBorder="1" applyAlignment="1" applyProtection="1">
      <alignment horizontal="center" vertical="center"/>
    </xf>
    <xf numFmtId="0" fontId="6" fillId="0" borderId="28" xfId="0" applyFont="1" applyFill="1" applyBorder="1" applyAlignment="1">
      <alignment horizontal="left"/>
    </xf>
    <xf numFmtId="0" fontId="6" fillId="0" borderId="28" xfId="0" applyFont="1" applyFill="1" applyBorder="1" applyAlignment="1">
      <alignment horizontal="left" wrapText="1"/>
    </xf>
    <xf numFmtId="1" fontId="4" fillId="0" borderId="34" xfId="2" applyNumberFormat="1" applyFont="1" applyFill="1" applyBorder="1" applyAlignment="1" applyProtection="1">
      <alignment horizontal="center" vertical="center" wrapText="1"/>
    </xf>
    <xf numFmtId="1" fontId="4" fillId="0" borderId="34" xfId="2" applyNumberFormat="1" applyFont="1" applyFill="1" applyBorder="1" applyAlignment="1" applyProtection="1">
      <alignment horizontal="center" vertical="center"/>
    </xf>
    <xf numFmtId="0" fontId="25" fillId="0" borderId="0" xfId="0" applyFont="1" applyFill="1"/>
    <xf numFmtId="0" fontId="6" fillId="0" borderId="0" xfId="0" applyFont="1" applyFill="1" applyAlignment="1">
      <alignment horizontal="left" wrapText="1"/>
    </xf>
    <xf numFmtId="0" fontId="12" fillId="0" borderId="0" xfId="0" applyFont="1" applyFill="1" applyAlignment="1">
      <alignment horizontal="left" wrapText="1"/>
    </xf>
    <xf numFmtId="0" fontId="6" fillId="0" borderId="33" xfId="0" applyFont="1" applyFill="1" applyBorder="1" applyAlignment="1">
      <alignment horizontal="center" vertical="center"/>
    </xf>
    <xf numFmtId="4" fontId="6" fillId="0" borderId="28" xfId="4" applyNumberFormat="1" applyFont="1" applyFill="1" applyBorder="1" applyAlignment="1" applyProtection="1">
      <alignment horizontal="left" wrapText="1"/>
    </xf>
    <xf numFmtId="0" fontId="6" fillId="0" borderId="22" xfId="0" applyFont="1" applyFill="1" applyBorder="1" applyAlignment="1">
      <alignment horizontal="center" vertical="center"/>
    </xf>
    <xf numFmtId="1" fontId="4" fillId="0" borderId="36" xfId="2" applyNumberFormat="1" applyFont="1" applyFill="1" applyBorder="1" applyAlignment="1" applyProtection="1">
      <alignment horizontal="center" vertical="center" wrapText="1"/>
      <protection locked="0"/>
    </xf>
    <xf numFmtId="1" fontId="4" fillId="0" borderId="36" xfId="2" applyNumberFormat="1" applyFont="1" applyFill="1" applyBorder="1" applyAlignment="1" applyProtection="1">
      <alignment horizontal="center" vertical="center"/>
      <protection locked="0"/>
    </xf>
    <xf numFmtId="2" fontId="6" fillId="0" borderId="36" xfId="8" applyNumberFormat="1" applyFont="1" applyFill="1" applyBorder="1" applyAlignment="1" applyProtection="1">
      <alignment horizontal="center" vertical="center"/>
      <protection locked="0"/>
    </xf>
    <xf numFmtId="0" fontId="18" fillId="0" borderId="2" xfId="0" applyFont="1" applyFill="1" applyBorder="1" applyAlignment="1">
      <alignment horizontal="center" wrapText="1"/>
    </xf>
    <xf numFmtId="1" fontId="4" fillId="0" borderId="2" xfId="2" applyNumberFormat="1" applyFont="1" applyFill="1" applyBorder="1" applyAlignment="1" applyProtection="1">
      <alignment horizontal="center" vertical="center"/>
      <protection locked="0"/>
    </xf>
    <xf numFmtId="2" fontId="6" fillId="0" borderId="2" xfId="0" applyNumberFormat="1" applyFont="1" applyFill="1" applyBorder="1" applyAlignment="1">
      <alignment horizontal="right" vertical="center" shrinkToFit="1"/>
    </xf>
    <xf numFmtId="49" fontId="4" fillId="0" borderId="7"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xf>
    <xf numFmtId="4" fontId="2" fillId="0" borderId="7" xfId="0" applyNumberFormat="1" applyFont="1" applyFill="1" applyBorder="1" applyAlignment="1">
      <alignment horizontal="center" vertical="center" shrinkToFit="1"/>
    </xf>
    <xf numFmtId="4" fontId="2" fillId="0" borderId="2" xfId="0" applyNumberFormat="1" applyFont="1" applyFill="1" applyBorder="1" applyAlignment="1">
      <alignment horizontal="right" vertical="center" shrinkToFit="1"/>
    </xf>
    <xf numFmtId="49" fontId="4" fillId="0" borderId="2" xfId="0" applyNumberFormat="1" applyFont="1" applyFill="1" applyBorder="1" applyAlignment="1">
      <alignment horizontal="center" vertical="center" wrapText="1"/>
    </xf>
    <xf numFmtId="49" fontId="6" fillId="0" borderId="2" xfId="0" applyNumberFormat="1" applyFont="1" applyFill="1" applyBorder="1" applyAlignment="1">
      <alignment horizontal="left" vertical="center"/>
    </xf>
    <xf numFmtId="49" fontId="6" fillId="0" borderId="7" xfId="0" applyNumberFormat="1" applyFont="1" applyFill="1" applyBorder="1" applyAlignment="1">
      <alignment horizontal="left" vertical="center"/>
    </xf>
    <xf numFmtId="49" fontId="6" fillId="0" borderId="2" xfId="0" applyNumberFormat="1" applyFont="1" applyFill="1" applyBorder="1" applyAlignment="1">
      <alignment vertical="center"/>
    </xf>
    <xf numFmtId="0" fontId="6" fillId="0" borderId="0" xfId="5" applyFont="1" applyFill="1"/>
    <xf numFmtId="4" fontId="6" fillId="0" borderId="2" xfId="8" applyNumberFormat="1" applyFont="1" applyFill="1" applyBorder="1" applyAlignment="1" applyProtection="1">
      <alignment vertical="center" wrapText="1"/>
    </xf>
    <xf numFmtId="4" fontId="4" fillId="0" borderId="10" xfId="8" applyNumberFormat="1" applyFont="1" applyFill="1" applyBorder="1" applyAlignment="1" applyProtection="1">
      <alignment horizontal="center" vertical="center"/>
      <protection locked="0"/>
    </xf>
    <xf numFmtId="0" fontId="24" fillId="0" borderId="6" xfId="1" applyFont="1" applyFill="1" applyBorder="1" applyAlignment="1">
      <alignment horizontal="center" vertical="center" wrapText="1"/>
    </xf>
    <xf numFmtId="0" fontId="4" fillId="0" borderId="6" xfId="0" applyFont="1" applyFill="1" applyBorder="1" applyAlignment="1">
      <alignment horizontal="center"/>
    </xf>
    <xf numFmtId="170" fontId="6" fillId="0" borderId="2" xfId="0" applyNumberFormat="1" applyFont="1" applyFill="1" applyBorder="1" applyAlignment="1">
      <alignment horizontal="center" vertical="center" wrapText="1"/>
    </xf>
    <xf numFmtId="0" fontId="24" fillId="0" borderId="2" xfId="1" applyFont="1" applyFill="1" applyBorder="1" applyAlignment="1">
      <alignment horizontal="center" vertical="center" wrapText="1"/>
    </xf>
    <xf numFmtId="172" fontId="6" fillId="0" borderId="7" xfId="0" applyNumberFormat="1" applyFont="1" applyFill="1" applyBorder="1" applyAlignment="1">
      <alignment horizontal="center" vertical="center" wrapText="1"/>
    </xf>
    <xf numFmtId="0" fontId="3" fillId="0" borderId="2" xfId="0" applyNumberFormat="1" applyFont="1" applyFill="1" applyBorder="1" applyAlignment="1">
      <alignment horizontal="center" vertical="center" wrapText="1"/>
    </xf>
    <xf numFmtId="0" fontId="4" fillId="0" borderId="0" xfId="0" applyFont="1" applyFill="1" applyBorder="1"/>
    <xf numFmtId="4" fontId="6" fillId="0" borderId="0" xfId="0" applyNumberFormat="1" applyFont="1" applyFill="1" applyBorder="1"/>
    <xf numFmtId="4" fontId="6" fillId="0" borderId="28" xfId="0" applyNumberFormat="1" applyFont="1" applyFill="1" applyBorder="1" applyAlignment="1">
      <alignment horizontal="right" vertical="center" shrinkToFit="1"/>
    </xf>
    <xf numFmtId="4" fontId="20" fillId="0" borderId="28" xfId="0" applyNumberFormat="1" applyFont="1" applyFill="1" applyBorder="1" applyAlignment="1">
      <alignment horizontal="right" vertical="center" shrinkToFit="1"/>
    </xf>
    <xf numFmtId="4" fontId="4" fillId="0" borderId="28" xfId="0" applyNumberFormat="1" applyFont="1" applyFill="1" applyBorder="1" applyAlignment="1">
      <alignment horizontal="right" vertical="center" shrinkToFit="1"/>
    </xf>
    <xf numFmtId="0" fontId="9" fillId="0" borderId="2" xfId="0" applyFont="1" applyFill="1" applyBorder="1" applyAlignment="1">
      <alignment horizontal="center"/>
    </xf>
    <xf numFmtId="0" fontId="6" fillId="0" borderId="2" xfId="0" applyFont="1" applyFill="1" applyBorder="1" applyAlignment="1" applyProtection="1">
      <alignment horizontal="left" vertical="center" wrapText="1"/>
    </xf>
    <xf numFmtId="169" fontId="6" fillId="0" borderId="10" xfId="0" applyNumberFormat="1" applyFont="1" applyFill="1" applyBorder="1" applyAlignment="1">
      <alignment horizontal="center" vertical="center"/>
    </xf>
    <xf numFmtId="0" fontId="24" fillId="0" borderId="10" xfId="0" applyFont="1" applyFill="1" applyBorder="1" applyAlignment="1">
      <alignment horizontal="center" vertical="center" wrapText="1"/>
    </xf>
    <xf numFmtId="49" fontId="6" fillId="0" borderId="10" xfId="0" applyNumberFormat="1" applyFont="1" applyFill="1" applyBorder="1" applyAlignment="1">
      <alignment vertical="center" wrapText="1"/>
    </xf>
    <xf numFmtId="49" fontId="6" fillId="0" borderId="10" xfId="0" applyNumberFormat="1" applyFont="1" applyFill="1" applyBorder="1" applyAlignment="1">
      <alignment horizontal="center" vertical="center"/>
    </xf>
    <xf numFmtId="49" fontId="6" fillId="0" borderId="13" xfId="0" applyNumberFormat="1" applyFont="1" applyFill="1" applyBorder="1" applyAlignment="1">
      <alignment vertical="center" wrapText="1"/>
    </xf>
    <xf numFmtId="49" fontId="6" fillId="0" borderId="2" xfId="0" applyNumberFormat="1" applyFont="1" applyFill="1" applyBorder="1" applyAlignment="1">
      <alignment horizontal="left" wrapText="1"/>
    </xf>
    <xf numFmtId="49" fontId="6" fillId="0" borderId="15" xfId="0" applyNumberFormat="1" applyFont="1" applyFill="1" applyBorder="1" applyAlignment="1">
      <alignment horizontal="center" vertical="center"/>
    </xf>
    <xf numFmtId="0" fontId="13" fillId="0" borderId="0" xfId="0" applyFont="1" applyFill="1" applyAlignment="1">
      <alignment vertical="center"/>
    </xf>
    <xf numFmtId="0" fontId="26" fillId="0" borderId="0" xfId="14" applyFont="1" applyFill="1" applyAlignment="1">
      <alignment vertical="center"/>
    </xf>
    <xf numFmtId="0" fontId="11" fillId="0" borderId="0" xfId="0" applyFont="1" applyFill="1"/>
    <xf numFmtId="0" fontId="26" fillId="0" borderId="0" xfId="14" applyFont="1" applyFill="1"/>
    <xf numFmtId="1" fontId="4" fillId="0" borderId="37" xfId="2" applyNumberFormat="1" applyFont="1" applyFill="1" applyBorder="1" applyAlignment="1" applyProtection="1">
      <alignment horizontal="center" vertical="center" wrapText="1"/>
      <protection locked="0"/>
    </xf>
    <xf numFmtId="0" fontId="4" fillId="0" borderId="27" xfId="0" applyFont="1" applyFill="1" applyBorder="1" applyAlignment="1">
      <alignment horizontal="center"/>
    </xf>
    <xf numFmtId="4" fontId="6" fillId="0" borderId="7" xfId="0" applyNumberFormat="1" applyFont="1" applyFill="1" applyBorder="1" applyAlignment="1" applyProtection="1">
      <alignment horizontal="center" vertical="center"/>
    </xf>
    <xf numFmtId="1" fontId="6" fillId="0" borderId="28" xfId="0" applyNumberFormat="1" applyFont="1" applyFill="1" applyBorder="1" applyAlignment="1">
      <alignment horizontal="center" vertical="center"/>
    </xf>
    <xf numFmtId="1" fontId="4" fillId="0" borderId="28" xfId="2" applyNumberFormat="1" applyFont="1" applyFill="1" applyBorder="1" applyAlignment="1" applyProtection="1">
      <alignment horizontal="center" vertical="center"/>
      <protection locked="0"/>
    </xf>
    <xf numFmtId="2" fontId="6" fillId="0" borderId="28" xfId="8" applyNumberFormat="1" applyFont="1" applyFill="1" applyBorder="1" applyAlignment="1" applyProtection="1">
      <alignment horizontal="center" vertical="center"/>
      <protection locked="0"/>
    </xf>
    <xf numFmtId="2" fontId="27" fillId="0" borderId="2" xfId="0" applyNumberFormat="1" applyFont="1" applyFill="1" applyBorder="1" applyAlignment="1">
      <alignment horizontal="right" vertical="center" wrapText="1"/>
    </xf>
    <xf numFmtId="2" fontId="27" fillId="0" borderId="2" xfId="0" applyNumberFormat="1" applyFont="1" applyFill="1" applyBorder="1" applyAlignment="1">
      <alignment horizontal="right" vertical="top" wrapText="1"/>
    </xf>
    <xf numFmtId="2" fontId="27" fillId="0" borderId="2" xfId="0" applyNumberFormat="1" applyFont="1" applyFill="1" applyBorder="1" applyAlignment="1">
      <alignment horizontal="right" vertical="center" shrinkToFit="1"/>
    </xf>
    <xf numFmtId="0" fontId="6" fillId="0" borderId="2" xfId="0" applyNumberFormat="1" applyFont="1" applyFill="1" applyBorder="1" applyAlignment="1">
      <alignment horizontal="center" vertical="top" wrapText="1"/>
    </xf>
    <xf numFmtId="2" fontId="2" fillId="0" borderId="2" xfId="0" applyNumberFormat="1" applyFont="1" applyFill="1" applyBorder="1" applyAlignment="1">
      <alignment horizontal="center" vertical="center" shrinkToFit="1"/>
    </xf>
    <xf numFmtId="4" fontId="29" fillId="0" borderId="2" xfId="0" applyNumberFormat="1" applyFont="1" applyFill="1" applyBorder="1" applyAlignment="1">
      <alignment horizontal="right" vertical="center" shrinkToFit="1"/>
    </xf>
    <xf numFmtId="1" fontId="6" fillId="0" borderId="9" xfId="0" applyNumberFormat="1" applyFont="1" applyFill="1" applyBorder="1" applyAlignment="1">
      <alignment horizontal="left" vertical="center" shrinkToFit="1"/>
    </xf>
    <xf numFmtId="1" fontId="2" fillId="0" borderId="9" xfId="0" applyNumberFormat="1" applyFont="1" applyFill="1" applyBorder="1" applyAlignment="1">
      <alignment horizontal="center" vertical="center" shrinkToFit="1"/>
    </xf>
    <xf numFmtId="1" fontId="6" fillId="0" borderId="7" xfId="0" applyNumberFormat="1" applyFont="1" applyFill="1" applyBorder="1" applyAlignment="1">
      <alignment horizontal="center" vertical="center"/>
    </xf>
    <xf numFmtId="1" fontId="4" fillId="0" borderId="7" xfId="0" applyNumberFormat="1" applyFont="1" applyFill="1" applyBorder="1" applyAlignment="1">
      <alignment horizontal="center" vertical="center" wrapText="1"/>
    </xf>
    <xf numFmtId="1" fontId="6" fillId="0" borderId="7" xfId="0" applyNumberFormat="1" applyFont="1" applyFill="1" applyBorder="1" applyAlignment="1">
      <alignment horizontal="left" vertical="center" shrinkToFit="1"/>
    </xf>
    <xf numFmtId="1" fontId="2" fillId="0" borderId="7" xfId="0" applyNumberFormat="1" applyFont="1" applyFill="1" applyBorder="1" applyAlignment="1">
      <alignment horizontal="center" vertical="center" shrinkToFit="1"/>
    </xf>
    <xf numFmtId="49" fontId="6" fillId="0" borderId="28" xfId="0" applyNumberFormat="1" applyFont="1" applyFill="1" applyBorder="1" applyAlignment="1">
      <alignment horizontal="left" vertical="center" wrapText="1"/>
    </xf>
    <xf numFmtId="0" fontId="30" fillId="0" borderId="0" xfId="0" applyFont="1" applyFill="1"/>
    <xf numFmtId="1" fontId="2" fillId="0" borderId="9" xfId="0" applyNumberFormat="1" applyFont="1" applyFill="1" applyBorder="1" applyAlignment="1">
      <alignment horizontal="center" vertical="center"/>
    </xf>
    <xf numFmtId="0" fontId="28" fillId="0" borderId="2" xfId="0" applyNumberFormat="1" applyFont="1" applyFill="1" applyBorder="1" applyAlignment="1">
      <alignment horizontal="right" vertical="top" wrapText="1"/>
    </xf>
    <xf numFmtId="2" fontId="27" fillId="0" borderId="2" xfId="0" applyNumberFormat="1" applyFont="1" applyFill="1" applyBorder="1" applyAlignment="1">
      <alignment horizontal="center" vertical="center" wrapText="1"/>
    </xf>
    <xf numFmtId="49" fontId="6" fillId="0" borderId="7" xfId="0" applyNumberFormat="1" applyFont="1" applyFill="1" applyBorder="1" applyAlignment="1">
      <alignment vertical="center" wrapText="1"/>
    </xf>
    <xf numFmtId="49" fontId="6" fillId="0" borderId="2" xfId="0" applyNumberFormat="1" applyFont="1" applyFill="1" applyBorder="1" applyAlignment="1">
      <alignment horizontal="center" vertical="center" wrapText="1"/>
    </xf>
    <xf numFmtId="0" fontId="3" fillId="0" borderId="28" xfId="1" applyFont="1" applyFill="1" applyBorder="1" applyAlignment="1">
      <alignment horizontal="center" vertical="center" wrapText="1"/>
    </xf>
    <xf numFmtId="4" fontId="6" fillId="0" borderId="28" xfId="0" applyNumberFormat="1" applyFont="1" applyFill="1" applyBorder="1" applyAlignment="1">
      <alignment horizontal="center" vertical="center" shrinkToFit="1"/>
    </xf>
    <xf numFmtId="0" fontId="6" fillId="0" borderId="28" xfId="0" applyFont="1" applyFill="1" applyBorder="1" applyAlignment="1">
      <alignment horizontal="center" vertical="center"/>
    </xf>
    <xf numFmtId="0" fontId="14" fillId="0" borderId="2" xfId="0" applyFont="1" applyFill="1" applyBorder="1" applyAlignment="1">
      <alignment horizontal="center" wrapText="1"/>
    </xf>
    <xf numFmtId="0" fontId="6" fillId="0" borderId="29" xfId="0" applyFont="1" applyFill="1" applyBorder="1" applyAlignment="1">
      <alignment horizontal="center" vertical="center" wrapText="1"/>
    </xf>
    <xf numFmtId="2" fontId="6" fillId="0" borderId="7" xfId="0" applyNumberFormat="1" applyFont="1" applyFill="1" applyBorder="1" applyAlignment="1">
      <alignment horizontal="center" vertical="center"/>
    </xf>
    <xf numFmtId="2" fontId="6" fillId="0" borderId="6" xfId="0" applyNumberFormat="1" applyFont="1" applyFill="1" applyBorder="1" applyAlignment="1">
      <alignment horizontal="center" vertical="center"/>
    </xf>
    <xf numFmtId="0" fontId="6" fillId="0" borderId="27" xfId="0" applyFont="1" applyFill="1" applyBorder="1" applyAlignment="1">
      <alignment horizontal="center" vertical="center" wrapText="1"/>
    </xf>
    <xf numFmtId="0" fontId="4" fillId="0" borderId="2" xfId="0" applyFont="1" applyFill="1" applyBorder="1" applyAlignment="1">
      <alignment horizontal="center" vertical="center"/>
    </xf>
    <xf numFmtId="0" fontId="6" fillId="0" borderId="30" xfId="0" applyFont="1" applyFill="1" applyBorder="1" applyAlignment="1">
      <alignment horizontal="center" vertical="center" wrapText="1"/>
    </xf>
    <xf numFmtId="2" fontId="6" fillId="0" borderId="28" xfId="0" applyNumberFormat="1" applyFont="1" applyFill="1" applyBorder="1" applyAlignment="1">
      <alignment horizontal="center" vertical="center"/>
    </xf>
    <xf numFmtId="0" fontId="6" fillId="0" borderId="2" xfId="0" applyFont="1" applyFill="1" applyBorder="1" applyAlignment="1">
      <alignment horizontal="left" vertical="justify" wrapText="1"/>
    </xf>
    <xf numFmtId="0" fontId="6" fillId="0" borderId="6" xfId="0" applyFont="1" applyFill="1" applyBorder="1" applyAlignment="1">
      <alignment horizontal="left" vertical="justify" wrapText="1"/>
    </xf>
    <xf numFmtId="0" fontId="6" fillId="0" borderId="28" xfId="0" applyFont="1" applyFill="1" applyBorder="1" applyAlignment="1">
      <alignment horizontal="center" vertical="center" wrapText="1"/>
    </xf>
    <xf numFmtId="0" fontId="31" fillId="0" borderId="0" xfId="0" applyFont="1" applyFill="1" applyAlignment="1">
      <alignment horizontal="center"/>
    </xf>
    <xf numFmtId="16" fontId="19" fillId="0" borderId="19" xfId="0" applyNumberFormat="1" applyFont="1" applyFill="1" applyBorder="1" applyAlignment="1">
      <alignment horizontal="center"/>
    </xf>
    <xf numFmtId="1" fontId="19" fillId="0" borderId="2" xfId="0" applyNumberFormat="1" applyFont="1" applyFill="1" applyBorder="1" applyAlignment="1">
      <alignment horizontal="center"/>
    </xf>
    <xf numFmtId="0" fontId="19" fillId="0" borderId="2" xfId="0" applyFont="1" applyFill="1" applyBorder="1" applyAlignment="1">
      <alignment horizontal="center" wrapText="1"/>
    </xf>
    <xf numFmtId="2" fontId="12" fillId="0" borderId="2" xfId="0" applyNumberFormat="1" applyFont="1" applyFill="1" applyBorder="1" applyAlignment="1">
      <alignment horizontal="center"/>
    </xf>
    <xf numFmtId="2" fontId="19" fillId="0" borderId="2" xfId="0" applyNumberFormat="1" applyFont="1" applyFill="1" applyBorder="1" applyAlignment="1"/>
    <xf numFmtId="2" fontId="12" fillId="0" borderId="20" xfId="0" applyNumberFormat="1" applyFont="1" applyFill="1" applyBorder="1" applyAlignment="1">
      <alignment horizontal="center"/>
    </xf>
    <xf numFmtId="0" fontId="19" fillId="0" borderId="2" xfId="0" applyFont="1" applyFill="1" applyBorder="1" applyAlignment="1">
      <alignment horizontal="center"/>
    </xf>
    <xf numFmtId="0" fontId="19" fillId="0" borderId="23" xfId="0" applyFont="1" applyFill="1" applyBorder="1"/>
    <xf numFmtId="2" fontId="19" fillId="0" borderId="24" xfId="0" applyNumberFormat="1" applyFont="1" applyFill="1" applyBorder="1"/>
    <xf numFmtId="2" fontId="19" fillId="0" borderId="24" xfId="0" applyNumberFormat="1" applyFont="1" applyFill="1" applyBorder="1" applyAlignment="1">
      <alignment horizontal="center"/>
    </xf>
    <xf numFmtId="2" fontId="19" fillId="0" borderId="25" xfId="0" applyNumberFormat="1" applyFont="1" applyFill="1" applyBorder="1" applyAlignment="1">
      <alignment horizontal="center"/>
    </xf>
    <xf numFmtId="0" fontId="19" fillId="0" borderId="0" xfId="0" applyFont="1" applyFill="1" applyBorder="1"/>
    <xf numFmtId="2" fontId="19" fillId="0" borderId="0" xfId="0" applyNumberFormat="1" applyFont="1" applyFill="1" applyBorder="1"/>
    <xf numFmtId="0" fontId="31" fillId="0" borderId="0" xfId="0" applyFont="1" applyFill="1"/>
    <xf numFmtId="0" fontId="19" fillId="0" borderId="2" xfId="0" applyFont="1" applyFill="1" applyBorder="1"/>
    <xf numFmtId="9" fontId="19" fillId="0" borderId="2" xfId="0" applyNumberFormat="1" applyFont="1" applyFill="1" applyBorder="1" applyAlignment="1">
      <alignment horizontal="center" vertical="center"/>
    </xf>
    <xf numFmtId="16" fontId="19" fillId="0" borderId="21" xfId="0" applyNumberFormat="1" applyFont="1" applyFill="1" applyBorder="1" applyAlignment="1">
      <alignment horizontal="center"/>
    </xf>
    <xf numFmtId="2" fontId="19" fillId="0" borderId="6" xfId="0" applyNumberFormat="1" applyFont="1" applyFill="1" applyBorder="1"/>
    <xf numFmtId="0" fontId="19" fillId="0" borderId="6" xfId="0" applyFont="1" applyFill="1" applyBorder="1" applyAlignment="1">
      <alignment horizontal="center" vertical="center"/>
    </xf>
    <xf numFmtId="2" fontId="12" fillId="0" borderId="6" xfId="0" applyNumberFormat="1" applyFont="1" applyFill="1" applyBorder="1" applyAlignment="1">
      <alignment horizontal="center"/>
    </xf>
    <xf numFmtId="2" fontId="19" fillId="0" borderId="2" xfId="0" applyNumberFormat="1" applyFont="1" applyFill="1" applyBorder="1" applyAlignment="1">
      <alignment horizontal="left" vertical="center"/>
    </xf>
    <xf numFmtId="0" fontId="31" fillId="0" borderId="2" xfId="0" applyFont="1" applyFill="1" applyBorder="1" applyAlignment="1">
      <alignment horizontal="center" vertical="center"/>
    </xf>
    <xf numFmtId="0" fontId="19" fillId="0" borderId="2" xfId="0" applyFont="1" applyFill="1" applyBorder="1" applyAlignment="1">
      <alignment horizontal="left" vertical="center"/>
    </xf>
    <xf numFmtId="1" fontId="6" fillId="0" borderId="2" xfId="2" applyNumberFormat="1" applyFont="1" applyFill="1" applyBorder="1" applyAlignment="1" applyProtection="1">
      <alignment horizontal="left" vertical="center" wrapText="1"/>
      <protection locked="0"/>
    </xf>
    <xf numFmtId="172" fontId="6" fillId="0" borderId="2" xfId="0" applyNumberFormat="1" applyFont="1" applyFill="1" applyBorder="1" applyAlignment="1">
      <alignment horizontal="center" vertical="center" wrapText="1"/>
    </xf>
    <xf numFmtId="0" fontId="4" fillId="0" borderId="0" xfId="0" applyNumberFormat="1" applyFont="1" applyFill="1" applyAlignment="1">
      <alignment horizontal="left" vertical="top"/>
    </xf>
    <xf numFmtId="4" fontId="6" fillId="0" borderId="0" xfId="0" applyNumberFormat="1" applyFont="1" applyFill="1" applyAlignment="1">
      <alignment horizontal="center" vertical="top" wrapText="1"/>
    </xf>
    <xf numFmtId="4" fontId="6" fillId="0" borderId="0" xfId="0" applyNumberFormat="1" applyFont="1" applyFill="1" applyAlignment="1">
      <alignment vertical="top" wrapText="1"/>
    </xf>
    <xf numFmtId="4" fontId="6" fillId="0" borderId="0" xfId="0" applyNumberFormat="1" applyFont="1" applyFill="1" applyAlignment="1">
      <alignment horizontal="center" vertical="top"/>
    </xf>
    <xf numFmtId="4" fontId="6" fillId="0" borderId="0" xfId="0" applyNumberFormat="1" applyFont="1" applyFill="1" applyBorder="1" applyAlignment="1">
      <alignment vertical="top"/>
    </xf>
    <xf numFmtId="0" fontId="6" fillId="0" borderId="0" xfId="0" applyNumberFormat="1" applyFont="1" applyFill="1" applyAlignment="1">
      <alignment horizontal="left" vertical="top"/>
    </xf>
    <xf numFmtId="4" fontId="6" fillId="0" borderId="0" xfId="0" applyNumberFormat="1" applyFont="1" applyFill="1" applyAlignment="1">
      <alignment vertical="top"/>
    </xf>
    <xf numFmtId="4" fontId="6" fillId="0" borderId="0" xfId="0" applyNumberFormat="1" applyFont="1" applyFill="1"/>
    <xf numFmtId="4" fontId="6" fillId="0" borderId="0" xfId="0" applyNumberFormat="1" applyFont="1" applyFill="1" applyAlignment="1">
      <alignment horizontal="left" vertical="top"/>
    </xf>
    <xf numFmtId="1" fontId="6" fillId="0" borderId="28" xfId="10" applyNumberFormat="1" applyFont="1" applyFill="1" applyBorder="1" applyAlignment="1">
      <alignment horizontal="left" wrapText="1"/>
    </xf>
    <xf numFmtId="0" fontId="6" fillId="0" borderId="28" xfId="10" applyNumberFormat="1" applyFont="1" applyFill="1" applyBorder="1" applyAlignment="1">
      <alignment horizontal="center" vertical="center"/>
    </xf>
    <xf numFmtId="0" fontId="6" fillId="0" borderId="28" xfId="10" applyFont="1" applyFill="1" applyBorder="1" applyAlignment="1">
      <alignment horizontal="left" wrapText="1"/>
    </xf>
    <xf numFmtId="2" fontId="6" fillId="0" borderId="28" xfId="10" applyNumberFormat="1" applyFont="1" applyFill="1" applyBorder="1" applyAlignment="1">
      <alignment horizontal="center" vertical="center"/>
    </xf>
    <xf numFmtId="0" fontId="6" fillId="0" borderId="28" xfId="10" applyFont="1" applyFill="1" applyBorder="1" applyAlignment="1">
      <alignment horizontal="left" vertical="center" wrapText="1"/>
    </xf>
    <xf numFmtId="0" fontId="4" fillId="0" borderId="5" xfId="0" applyNumberFormat="1" applyFont="1" applyFill="1" applyBorder="1" applyAlignment="1">
      <alignment horizontal="center" vertical="center" wrapText="1"/>
    </xf>
    <xf numFmtId="4" fontId="6" fillId="0" borderId="28" xfId="0" applyNumberFormat="1" applyFont="1" applyFill="1" applyBorder="1" applyAlignment="1">
      <alignment horizontal="center" vertical="center" wrapText="1"/>
    </xf>
    <xf numFmtId="1" fontId="4" fillId="0" borderId="31" xfId="2" applyNumberFormat="1" applyFont="1" applyFill="1" applyBorder="1" applyAlignment="1" applyProtection="1">
      <alignment horizontal="center" vertical="center"/>
      <protection locked="0"/>
    </xf>
    <xf numFmtId="0" fontId="6" fillId="0" borderId="28" xfId="0" applyFont="1" applyFill="1" applyBorder="1" applyAlignment="1">
      <alignment horizontal="left" vertical="center" wrapText="1"/>
    </xf>
    <xf numFmtId="2" fontId="6" fillId="0" borderId="28" xfId="2" applyNumberFormat="1" applyFont="1" applyFill="1" applyBorder="1" applyAlignment="1" applyProtection="1">
      <alignment horizontal="center" vertical="center"/>
      <protection locked="0"/>
    </xf>
    <xf numFmtId="170" fontId="6" fillId="0" borderId="28" xfId="0" applyNumberFormat="1" applyFont="1" applyFill="1" applyBorder="1" applyAlignment="1">
      <alignment horizontal="center" vertical="center" wrapText="1"/>
    </xf>
    <xf numFmtId="0" fontId="6" fillId="0" borderId="28" xfId="1" applyFont="1" applyFill="1" applyBorder="1" applyAlignment="1">
      <alignment horizontal="center" vertical="center" wrapText="1"/>
    </xf>
    <xf numFmtId="0" fontId="6" fillId="0" borderId="28" xfId="3" applyFont="1" applyFill="1" applyBorder="1" applyAlignment="1">
      <alignment horizontal="left" vertical="center" wrapText="1"/>
    </xf>
    <xf numFmtId="4" fontId="6" fillId="0" borderId="28" xfId="0" applyNumberFormat="1" applyFont="1" applyFill="1" applyBorder="1" applyAlignment="1" applyProtection="1">
      <alignment horizontal="center" vertical="center"/>
    </xf>
    <xf numFmtId="0" fontId="24" fillId="0" borderId="28" xfId="1" applyFont="1" applyFill="1" applyBorder="1" applyAlignment="1">
      <alignment horizontal="center" vertical="center" wrapText="1"/>
    </xf>
    <xf numFmtId="0" fontId="4" fillId="0" borderId="28" xfId="0" applyFont="1" applyFill="1" applyBorder="1" applyAlignment="1">
      <alignment horizontal="center"/>
    </xf>
    <xf numFmtId="2" fontId="6" fillId="0" borderId="28" xfId="4" applyNumberFormat="1" applyFont="1" applyFill="1" applyBorder="1" applyAlignment="1" applyProtection="1">
      <alignment horizontal="center"/>
    </xf>
    <xf numFmtId="0" fontId="3" fillId="0" borderId="28" xfId="3" applyFont="1" applyFill="1" applyBorder="1" applyAlignment="1">
      <alignment horizontal="center"/>
    </xf>
    <xf numFmtId="3" fontId="6" fillId="0" borderId="28" xfId="4" applyNumberFormat="1" applyFont="1" applyFill="1" applyBorder="1" applyAlignment="1" applyProtection="1">
      <alignment horizontal="center"/>
    </xf>
    <xf numFmtId="1" fontId="6" fillId="0" borderId="28" xfId="4" applyNumberFormat="1" applyFont="1" applyFill="1" applyBorder="1" applyAlignment="1" applyProtection="1">
      <alignment horizontal="center"/>
    </xf>
    <xf numFmtId="0" fontId="4" fillId="0" borderId="3" xfId="0" applyNumberFormat="1" applyFont="1" applyFill="1" applyBorder="1" applyAlignment="1">
      <alignment horizontal="center" vertical="center" wrapText="1"/>
    </xf>
    <xf numFmtId="2" fontId="6" fillId="0" borderId="2" xfId="0" applyNumberFormat="1" applyFont="1" applyFill="1" applyBorder="1" applyAlignment="1" applyProtection="1">
      <alignment horizontal="center"/>
    </xf>
    <xf numFmtId="173" fontId="6" fillId="0" borderId="28" xfId="0" applyNumberFormat="1" applyFont="1" applyFill="1" applyBorder="1" applyAlignment="1">
      <alignment horizontal="center" vertical="center" wrapText="1"/>
    </xf>
    <xf numFmtId="174" fontId="6" fillId="0" borderId="28" xfId="0" applyNumberFormat="1" applyFont="1" applyFill="1" applyBorder="1" applyAlignment="1">
      <alignment horizontal="center" vertical="center" wrapText="1"/>
    </xf>
    <xf numFmtId="175" fontId="6" fillId="0" borderId="28" xfId="0" applyNumberFormat="1" applyFont="1" applyFill="1" applyBorder="1" applyAlignment="1">
      <alignment horizontal="center" vertical="center" wrapText="1"/>
    </xf>
    <xf numFmtId="172" fontId="6" fillId="0" borderId="28" xfId="0" applyNumberFormat="1" applyFont="1" applyFill="1" applyBorder="1" applyAlignment="1">
      <alignment horizontal="center" vertical="center" wrapText="1"/>
    </xf>
    <xf numFmtId="170" fontId="6" fillId="0" borderId="28" xfId="3" applyNumberFormat="1" applyFont="1" applyFill="1" applyBorder="1" applyAlignment="1">
      <alignment horizontal="center" vertical="center" wrapText="1"/>
    </xf>
    <xf numFmtId="0" fontId="14" fillId="0" borderId="28" xfId="0" applyFont="1" applyFill="1" applyBorder="1" applyAlignment="1">
      <alignment horizontal="center" wrapText="1"/>
    </xf>
    <xf numFmtId="4" fontId="6" fillId="0" borderId="28" xfId="0" applyNumberFormat="1" applyFont="1" applyFill="1" applyBorder="1" applyAlignment="1">
      <alignment horizontal="right" vertical="center" wrapText="1" shrinkToFit="1"/>
    </xf>
    <xf numFmtId="1" fontId="6" fillId="0" borderId="28" xfId="2" applyNumberFormat="1" applyFont="1" applyFill="1" applyBorder="1" applyAlignment="1" applyProtection="1">
      <alignment horizontal="center" vertical="center"/>
      <protection locked="0"/>
    </xf>
    <xf numFmtId="49" fontId="4" fillId="0" borderId="28" xfId="0" applyNumberFormat="1" applyFont="1" applyFill="1" applyBorder="1" applyAlignment="1">
      <alignment horizontal="center" vertical="center" wrapText="1"/>
    </xf>
    <xf numFmtId="49" fontId="6" fillId="0" borderId="28" xfId="0" applyNumberFormat="1" applyFont="1" applyFill="1" applyBorder="1" applyAlignment="1">
      <alignment horizontal="center" vertical="center"/>
    </xf>
    <xf numFmtId="4" fontId="2" fillId="0" borderId="28" xfId="0" applyNumberFormat="1" applyFont="1" applyFill="1" applyBorder="1" applyAlignment="1">
      <alignment horizontal="right" vertical="center" shrinkToFit="1"/>
    </xf>
    <xf numFmtId="0" fontId="6" fillId="0" borderId="28" xfId="2" applyFont="1" applyFill="1" applyBorder="1" applyAlignment="1">
      <alignment horizontal="left" vertical="center" wrapText="1"/>
    </xf>
    <xf numFmtId="3" fontId="6" fillId="0" borderId="28" xfId="0" applyNumberFormat="1" applyFont="1" applyFill="1" applyBorder="1" applyAlignment="1">
      <alignment horizontal="center" vertical="center" shrinkToFit="1"/>
    </xf>
    <xf numFmtId="0" fontId="6" fillId="0" borderId="28" xfId="0" applyFont="1" applyFill="1" applyBorder="1"/>
    <xf numFmtId="0" fontId="4" fillId="0" borderId="28" xfId="1" applyFont="1" applyFill="1" applyBorder="1" applyAlignment="1">
      <alignment horizontal="center" vertical="center" wrapText="1"/>
    </xf>
    <xf numFmtId="0" fontId="6" fillId="0" borderId="28" xfId="0" applyFont="1" applyFill="1" applyBorder="1" applyAlignment="1">
      <alignment wrapText="1"/>
    </xf>
    <xf numFmtId="3" fontId="6" fillId="0" borderId="28" xfId="0" applyNumberFormat="1" applyFont="1" applyFill="1" applyBorder="1" applyAlignment="1">
      <alignment horizontal="center" vertical="center" wrapText="1"/>
    </xf>
    <xf numFmtId="0" fontId="4" fillId="0" borderId="28" xfId="0" applyFont="1" applyFill="1" applyBorder="1" applyAlignment="1">
      <alignment horizontal="center" vertical="center" wrapText="1"/>
    </xf>
    <xf numFmtId="4" fontId="4" fillId="0" borderId="28" xfId="0" applyNumberFormat="1" applyFont="1" applyFill="1" applyBorder="1" applyAlignment="1">
      <alignment horizontal="center" vertical="center" wrapText="1"/>
    </xf>
    <xf numFmtId="0" fontId="9" fillId="0" borderId="28" xfId="0" applyFont="1" applyFill="1" applyBorder="1" applyAlignment="1">
      <alignment horizontal="center"/>
    </xf>
    <xf numFmtId="4" fontId="6" fillId="0" borderId="6" xfId="0" applyNumberFormat="1" applyFont="1" applyFill="1" applyBorder="1" applyAlignment="1">
      <alignment vertical="center"/>
    </xf>
    <xf numFmtId="4" fontId="6" fillId="0" borderId="6" xfId="0" applyNumberFormat="1" applyFont="1" applyFill="1" applyBorder="1" applyAlignment="1">
      <alignment vertical="center" wrapText="1" shrinkToFit="1"/>
    </xf>
    <xf numFmtId="169" fontId="6" fillId="0" borderId="2" xfId="0" applyNumberFormat="1" applyFont="1" applyFill="1" applyBorder="1" applyAlignment="1">
      <alignment horizontal="center" vertical="center"/>
    </xf>
    <xf numFmtId="2" fontId="6" fillId="0" borderId="34" xfId="8" applyNumberFormat="1" applyFont="1" applyFill="1" applyBorder="1" applyAlignment="1" applyProtection="1">
      <alignment horizontal="center" vertical="center"/>
      <protection locked="0"/>
    </xf>
    <xf numFmtId="1" fontId="6" fillId="0" borderId="34" xfId="8" applyNumberFormat="1" applyFont="1" applyFill="1" applyBorder="1" applyAlignment="1" applyProtection="1">
      <alignment horizontal="center" vertical="center"/>
      <protection locked="0"/>
    </xf>
    <xf numFmtId="0" fontId="6" fillId="0" borderId="39" xfId="9" applyFont="1" applyFill="1" applyBorder="1" applyAlignment="1">
      <alignment horizontal="left" vertical="center" wrapText="1"/>
    </xf>
    <xf numFmtId="1" fontId="6" fillId="0" borderId="39" xfId="8" applyNumberFormat="1" applyFont="1" applyFill="1" applyBorder="1" applyAlignment="1" applyProtection="1">
      <alignment horizontal="center" vertical="center"/>
      <protection locked="0"/>
    </xf>
    <xf numFmtId="4" fontId="6" fillId="0" borderId="40" xfId="0" applyNumberFormat="1" applyFont="1" applyFill="1" applyBorder="1" applyAlignment="1">
      <alignment horizontal="right" vertical="center" shrinkToFit="1"/>
    </xf>
    <xf numFmtId="0" fontId="6" fillId="0" borderId="40" xfId="0" applyFont="1" applyFill="1" applyBorder="1" applyAlignment="1">
      <alignment horizontal="center" vertical="center"/>
    </xf>
    <xf numFmtId="1" fontId="6" fillId="0" borderId="34" xfId="8" applyNumberFormat="1" applyFont="1" applyFill="1" applyBorder="1" applyAlignment="1" applyProtection="1">
      <alignment horizontal="left" vertical="center" wrapText="1"/>
      <protection locked="0"/>
    </xf>
    <xf numFmtId="0" fontId="6" fillId="0" borderId="34" xfId="9" applyFont="1" applyFill="1" applyBorder="1" applyAlignment="1">
      <alignment horizontal="left" vertical="center" wrapText="1"/>
    </xf>
    <xf numFmtId="4" fontId="6" fillId="0" borderId="41" xfId="0" applyNumberFormat="1" applyFont="1" applyFill="1" applyBorder="1" applyAlignment="1">
      <alignment horizontal="right" vertical="center" shrinkToFit="1"/>
    </xf>
    <xf numFmtId="0" fontId="6" fillId="0" borderId="41" xfId="0" applyFont="1" applyFill="1" applyBorder="1" applyAlignment="1">
      <alignment horizontal="center" vertical="center"/>
    </xf>
    <xf numFmtId="0" fontId="3" fillId="0" borderId="41" xfId="1" applyFont="1" applyFill="1" applyBorder="1" applyAlignment="1">
      <alignment horizontal="center" vertical="center" wrapText="1"/>
    </xf>
    <xf numFmtId="2" fontId="6" fillId="0" borderId="39" xfId="8" applyNumberFormat="1" applyFont="1" applyFill="1" applyBorder="1" applyAlignment="1" applyProtection="1">
      <alignment horizontal="center" vertical="center"/>
      <protection locked="0"/>
    </xf>
    <xf numFmtId="0" fontId="6" fillId="0" borderId="6" xfId="0" applyFont="1" applyFill="1" applyBorder="1" applyAlignment="1">
      <alignment horizontal="left" vertical="center" wrapText="1"/>
    </xf>
    <xf numFmtId="1" fontId="4" fillId="0" borderId="12" xfId="2" applyNumberFormat="1" applyFont="1" applyFill="1" applyBorder="1" applyAlignment="1" applyProtection="1">
      <alignment horizontal="center" vertical="center" wrapText="1"/>
    </xf>
    <xf numFmtId="1" fontId="6" fillId="0" borderId="12" xfId="2" applyNumberFormat="1" applyFont="1" applyFill="1" applyBorder="1" applyAlignment="1" applyProtection="1">
      <alignment horizontal="center" vertical="center"/>
    </xf>
    <xf numFmtId="169" fontId="6" fillId="0" borderId="12" xfId="2" applyNumberFormat="1" applyFont="1" applyFill="1" applyBorder="1" applyAlignment="1" applyProtection="1">
      <alignment horizontal="center" vertical="center"/>
    </xf>
    <xf numFmtId="1" fontId="4" fillId="0" borderId="12" xfId="2" applyNumberFormat="1" applyFont="1" applyFill="1" applyBorder="1" applyAlignment="1" applyProtection="1">
      <alignment horizontal="center" vertical="center" wrapText="1"/>
      <protection locked="0"/>
    </xf>
    <xf numFmtId="0" fontId="4" fillId="0" borderId="2" xfId="0" applyFont="1" applyFill="1" applyBorder="1" applyAlignment="1">
      <alignment horizontal="center" wrapText="1"/>
    </xf>
    <xf numFmtId="0" fontId="2" fillId="0" borderId="28" xfId="0" applyFont="1" applyFill="1" applyBorder="1" applyAlignment="1">
      <alignment horizontal="center" vertical="center"/>
    </xf>
    <xf numFmtId="49" fontId="2" fillId="0" borderId="28" xfId="0" applyNumberFormat="1" applyFont="1" applyFill="1" applyBorder="1" applyAlignment="1">
      <alignment horizontal="center" vertical="center"/>
    </xf>
    <xf numFmtId="4" fontId="2" fillId="0" borderId="28" xfId="0" applyNumberFormat="1" applyFont="1" applyFill="1" applyBorder="1" applyAlignment="1">
      <alignment horizontal="center" vertical="center" shrinkToFit="1"/>
    </xf>
    <xf numFmtId="49" fontId="2" fillId="0" borderId="28" xfId="0" applyNumberFormat="1" applyFont="1" applyFill="1" applyBorder="1" applyAlignment="1">
      <alignment horizontal="left" vertical="center" wrapText="1"/>
    </xf>
    <xf numFmtId="49" fontId="6" fillId="0" borderId="28" xfId="0" applyNumberFormat="1" applyFont="1" applyFill="1" applyBorder="1" applyAlignment="1">
      <alignment vertical="center" wrapText="1"/>
    </xf>
    <xf numFmtId="173" fontId="6" fillId="0" borderId="28" xfId="0" applyNumberFormat="1" applyFont="1" applyFill="1" applyBorder="1" applyAlignment="1">
      <alignment horizontal="center" vertical="center"/>
    </xf>
    <xf numFmtId="49" fontId="4" fillId="0" borderId="2" xfId="0" applyNumberFormat="1" applyFont="1" applyFill="1" applyBorder="1" applyAlignment="1">
      <alignment horizontal="left" vertical="center" wrapText="1"/>
    </xf>
    <xf numFmtId="49" fontId="6" fillId="0" borderId="31" xfId="0" applyNumberFormat="1" applyFont="1" applyFill="1" applyBorder="1" applyAlignment="1">
      <alignment horizontal="left" vertical="center" wrapText="1"/>
    </xf>
    <xf numFmtId="49" fontId="6" fillId="0" borderId="31" xfId="0" applyNumberFormat="1" applyFont="1" applyFill="1" applyBorder="1" applyAlignment="1">
      <alignment horizontal="center" vertical="center"/>
    </xf>
    <xf numFmtId="0" fontId="6" fillId="0" borderId="3" xfId="0" applyFont="1" applyFill="1" applyBorder="1" applyAlignment="1">
      <alignment horizontal="center" vertical="center" wrapText="1"/>
    </xf>
    <xf numFmtId="4" fontId="6" fillId="0" borderId="41" xfId="0" applyNumberFormat="1" applyFont="1" applyFill="1" applyBorder="1" applyAlignment="1" applyProtection="1">
      <alignment horizontal="right" vertical="center" shrinkToFit="1"/>
    </xf>
    <xf numFmtId="2" fontId="6" fillId="0" borderId="43" xfId="2" applyNumberFormat="1" applyFont="1" applyFill="1" applyBorder="1" applyAlignment="1" applyProtection="1">
      <alignment horizontal="center" vertical="center"/>
    </xf>
    <xf numFmtId="0" fontId="3" fillId="0" borderId="41" xfId="1" applyFont="1" applyFill="1" applyBorder="1" applyAlignment="1" applyProtection="1">
      <alignment horizontal="center" vertical="center" wrapText="1"/>
    </xf>
    <xf numFmtId="1" fontId="6" fillId="0" borderId="41" xfId="2" applyNumberFormat="1" applyFont="1" applyFill="1" applyBorder="1" applyAlignment="1" applyProtection="1">
      <alignment horizontal="left" vertical="center" wrapText="1"/>
    </xf>
    <xf numFmtId="2" fontId="6" fillId="0" borderId="41" xfId="0" applyNumberFormat="1" applyFont="1" applyFill="1" applyBorder="1" applyAlignment="1">
      <alignment horizontal="center" vertical="center"/>
    </xf>
    <xf numFmtId="2" fontId="6" fillId="0" borderId="41" xfId="2" applyNumberFormat="1" applyFont="1" applyFill="1" applyBorder="1" applyAlignment="1" applyProtection="1">
      <alignment horizontal="center" vertical="center"/>
    </xf>
    <xf numFmtId="0" fontId="6" fillId="0" borderId="41" xfId="0" applyFont="1" applyFill="1" applyBorder="1" applyAlignment="1" applyProtection="1">
      <alignment horizontal="center" vertical="center"/>
    </xf>
    <xf numFmtId="0" fontId="6" fillId="0" borderId="41" xfId="0" applyNumberFormat="1" applyFont="1" applyFill="1" applyBorder="1" applyAlignment="1">
      <alignment horizontal="center" vertical="center" wrapText="1"/>
    </xf>
    <xf numFmtId="49" fontId="6" fillId="0" borderId="41" xfId="0" applyNumberFormat="1" applyFont="1" applyFill="1" applyBorder="1" applyAlignment="1">
      <alignment horizontal="center" vertical="center"/>
    </xf>
    <xf numFmtId="0" fontId="6" fillId="0" borderId="41" xfId="0" applyNumberFormat="1" applyFont="1" applyFill="1" applyBorder="1" applyAlignment="1">
      <alignment horizontal="left" vertical="center" wrapText="1"/>
    </xf>
    <xf numFmtId="0" fontId="3" fillId="0" borderId="41" xfId="0" applyNumberFormat="1" applyFont="1" applyFill="1" applyBorder="1" applyAlignment="1">
      <alignment horizontal="center" vertical="center" wrapText="1"/>
    </xf>
    <xf numFmtId="0" fontId="4" fillId="0" borderId="41" xfId="0" applyNumberFormat="1" applyFont="1" applyFill="1" applyBorder="1" applyAlignment="1">
      <alignment horizontal="center" vertical="center" wrapText="1"/>
    </xf>
    <xf numFmtId="4" fontId="12" fillId="0" borderId="0" xfId="0" applyNumberFormat="1" applyFont="1" applyFill="1"/>
    <xf numFmtId="4" fontId="6" fillId="0" borderId="41" xfId="0" applyNumberFormat="1" applyFont="1" applyFill="1" applyBorder="1" applyAlignment="1">
      <alignment horizontal="center" vertical="center"/>
    </xf>
    <xf numFmtId="1" fontId="6" fillId="0" borderId="7" xfId="2" applyNumberFormat="1" applyFont="1" applyFill="1" applyBorder="1" applyAlignment="1" applyProtection="1">
      <alignment horizontal="right" vertical="center" wrapText="1"/>
      <protection locked="0"/>
    </xf>
    <xf numFmtId="4" fontId="6" fillId="0" borderId="7" xfId="0" applyNumberFormat="1" applyFont="1" applyFill="1" applyBorder="1" applyAlignment="1">
      <alignment horizontal="center" vertical="center"/>
    </xf>
    <xf numFmtId="2" fontId="6" fillId="0" borderId="7" xfId="2" applyNumberFormat="1" applyFont="1" applyFill="1" applyBorder="1" applyAlignment="1" applyProtection="1">
      <alignment horizontal="center" vertical="center"/>
      <protection locked="0"/>
    </xf>
    <xf numFmtId="2" fontId="6" fillId="0" borderId="38" xfId="8" applyNumberFormat="1" applyFont="1" applyFill="1" applyBorder="1" applyAlignment="1" applyProtection="1">
      <alignment horizontal="center" vertical="center"/>
      <protection locked="0"/>
    </xf>
    <xf numFmtId="0" fontId="6" fillId="0" borderId="41" xfId="0" applyFont="1" applyFill="1" applyBorder="1" applyAlignment="1">
      <alignment horizontal="center" wrapText="1"/>
    </xf>
    <xf numFmtId="0" fontId="3" fillId="0" borderId="41" xfId="3" applyFont="1" applyFill="1" applyBorder="1" applyAlignment="1">
      <alignment horizontal="center"/>
    </xf>
    <xf numFmtId="3" fontId="6" fillId="0" borderId="41" xfId="4" applyNumberFormat="1" applyFont="1" applyFill="1" applyBorder="1" applyAlignment="1" applyProtection="1">
      <alignment horizontal="center"/>
    </xf>
    <xf numFmtId="1" fontId="6" fillId="0" borderId="41" xfId="4" applyNumberFormat="1" applyFont="1" applyFill="1" applyBorder="1" applyAlignment="1" applyProtection="1">
      <alignment horizontal="center"/>
    </xf>
    <xf numFmtId="2" fontId="6" fillId="0" borderId="41" xfId="4" applyNumberFormat="1" applyFont="1" applyFill="1" applyBorder="1" applyAlignment="1" applyProtection="1">
      <alignment horizontal="center"/>
    </xf>
    <xf numFmtId="0" fontId="4" fillId="0" borderId="41" xfId="0" applyFont="1" applyFill="1" applyBorder="1" applyAlignment="1">
      <alignment horizontal="center"/>
    </xf>
    <xf numFmtId="1" fontId="6" fillId="0" borderId="41" xfId="2" applyNumberFormat="1" applyFont="1" applyFill="1" applyBorder="1" applyAlignment="1" applyProtection="1">
      <alignment horizontal="center" vertical="center"/>
      <protection locked="0"/>
    </xf>
    <xf numFmtId="0" fontId="4" fillId="0" borderId="41" xfId="0" applyFont="1" applyFill="1" applyBorder="1" applyAlignment="1">
      <alignment horizontal="center" vertical="center" wrapText="1"/>
    </xf>
    <xf numFmtId="4" fontId="6" fillId="0" borderId="43" xfId="0" applyNumberFormat="1" applyFont="1" applyFill="1" applyBorder="1" applyAlignment="1">
      <alignment horizontal="center" vertical="center"/>
    </xf>
    <xf numFmtId="4" fontId="6" fillId="0" borderId="42" xfId="0" applyNumberFormat="1" applyFont="1" applyFill="1" applyBorder="1" applyAlignment="1">
      <alignment horizontal="center" vertical="center"/>
    </xf>
    <xf numFmtId="4" fontId="6" fillId="0" borderId="31" xfId="0" applyNumberFormat="1" applyFont="1" applyFill="1" applyBorder="1" applyAlignment="1">
      <alignment horizontal="center" vertical="center"/>
    </xf>
    <xf numFmtId="2" fontId="6" fillId="0" borderId="41" xfId="2" applyNumberFormat="1" applyFont="1" applyFill="1" applyBorder="1" applyAlignment="1" applyProtection="1">
      <alignment vertical="center"/>
    </xf>
    <xf numFmtId="0" fontId="6" fillId="0" borderId="22" xfId="0" applyNumberFormat="1" applyFont="1" applyFill="1" applyBorder="1" applyAlignment="1" applyProtection="1">
      <alignment horizontal="center" vertical="center"/>
    </xf>
    <xf numFmtId="49" fontId="6" fillId="0" borderId="31" xfId="0" applyNumberFormat="1" applyFont="1" applyFill="1" applyBorder="1" applyAlignment="1">
      <alignment horizontal="left" wrapText="1"/>
    </xf>
    <xf numFmtId="1" fontId="6" fillId="0" borderId="7" xfId="2" applyNumberFormat="1" applyFont="1" applyFill="1" applyBorder="1" applyAlignment="1" applyProtection="1">
      <alignment horizontal="center" vertical="center"/>
    </xf>
    <xf numFmtId="4" fontId="6" fillId="0" borderId="7" xfId="4" applyNumberFormat="1" applyFont="1" applyFill="1" applyBorder="1" applyAlignment="1" applyProtection="1">
      <alignment vertical="center"/>
    </xf>
    <xf numFmtId="0" fontId="6" fillId="0" borderId="41" xfId="8" applyFont="1" applyFill="1" applyBorder="1" applyAlignment="1" applyProtection="1">
      <alignment vertical="center" wrapText="1"/>
    </xf>
    <xf numFmtId="1" fontId="6" fillId="0" borderId="41" xfId="2" applyNumberFormat="1" applyFont="1" applyFill="1" applyBorder="1" applyAlignment="1" applyProtection="1">
      <alignment horizontal="center" vertical="center"/>
    </xf>
    <xf numFmtId="0" fontId="4" fillId="0" borderId="41" xfId="0" applyFont="1" applyFill="1" applyBorder="1" applyAlignment="1" applyProtection="1">
      <alignment horizontal="center" vertical="center" wrapText="1"/>
    </xf>
    <xf numFmtId="0" fontId="6" fillId="0" borderId="41" xfId="0" applyNumberFormat="1" applyFont="1" applyFill="1" applyBorder="1" applyAlignment="1" applyProtection="1">
      <alignment horizontal="center" vertical="center"/>
    </xf>
    <xf numFmtId="4" fontId="3" fillId="0" borderId="41" xfId="1" applyNumberFormat="1" applyFont="1" applyFill="1" applyBorder="1" applyAlignment="1" applyProtection="1">
      <alignment horizontal="center" vertical="center" wrapText="1"/>
    </xf>
    <xf numFmtId="4" fontId="6" fillId="0" borderId="41" xfId="0" applyNumberFormat="1" applyFont="1" applyFill="1" applyBorder="1" applyAlignment="1" applyProtection="1">
      <alignment horizontal="left" vertical="center" wrapText="1"/>
    </xf>
    <xf numFmtId="4" fontId="6" fillId="0" borderId="41" xfId="0" applyNumberFormat="1" applyFont="1" applyFill="1" applyBorder="1" applyAlignment="1" applyProtection="1">
      <alignment horizontal="center" vertical="center"/>
    </xf>
    <xf numFmtId="4" fontId="6" fillId="0" borderId="41" xfId="2" applyNumberFormat="1" applyFont="1" applyFill="1" applyBorder="1" applyAlignment="1" applyProtection="1">
      <alignment vertical="center"/>
    </xf>
    <xf numFmtId="49" fontId="6" fillId="0" borderId="41" xfId="0" applyNumberFormat="1" applyFont="1" applyFill="1" applyBorder="1" applyAlignment="1" applyProtection="1">
      <alignment vertical="center" wrapText="1"/>
    </xf>
    <xf numFmtId="49" fontId="6" fillId="0" borderId="41" xfId="0" applyNumberFormat="1" applyFont="1" applyFill="1" applyBorder="1" applyAlignment="1" applyProtection="1">
      <alignment horizontal="left" wrapText="1"/>
    </xf>
    <xf numFmtId="0" fontId="6" fillId="0" borderId="42" xfId="0" applyFont="1" applyFill="1" applyBorder="1" applyAlignment="1" applyProtection="1">
      <alignment horizontal="center" vertical="center"/>
    </xf>
    <xf numFmtId="1" fontId="6" fillId="0" borderId="43" xfId="2" applyNumberFormat="1" applyFont="1" applyFill="1" applyBorder="1" applyAlignment="1" applyProtection="1">
      <alignment horizontal="left" vertical="center" wrapText="1"/>
    </xf>
    <xf numFmtId="1" fontId="6" fillId="0" borderId="43" xfId="2" applyNumberFormat="1" applyFont="1" applyFill="1" applyBorder="1" applyAlignment="1" applyProtection="1">
      <alignment horizontal="center" vertical="center"/>
    </xf>
    <xf numFmtId="169" fontId="6" fillId="0" borderId="43" xfId="2" applyNumberFormat="1" applyFont="1" applyFill="1" applyBorder="1" applyAlignment="1" applyProtection="1">
      <alignment horizontal="center" vertical="center"/>
    </xf>
    <xf numFmtId="0" fontId="6" fillId="0" borderId="42" xfId="0" applyFont="1" applyFill="1" applyBorder="1" applyAlignment="1">
      <alignment horizontal="center" vertical="center"/>
    </xf>
    <xf numFmtId="0" fontId="6" fillId="0" borderId="43" xfId="0" applyFont="1" applyFill="1" applyBorder="1" applyAlignment="1">
      <alignment horizontal="left" vertical="center" wrapText="1"/>
    </xf>
    <xf numFmtId="49" fontId="6" fillId="0" borderId="43" xfId="0" applyNumberFormat="1" applyFont="1" applyFill="1" applyBorder="1" applyAlignment="1">
      <alignment horizontal="center" vertical="center"/>
    </xf>
    <xf numFmtId="0" fontId="6" fillId="0" borderId="41" xfId="0" applyFont="1" applyFill="1" applyBorder="1" applyAlignment="1">
      <alignment horizontal="left" vertical="center" wrapText="1"/>
    </xf>
    <xf numFmtId="169" fontId="6" fillId="0" borderId="41" xfId="0" applyNumberFormat="1" applyFont="1" applyFill="1" applyBorder="1" applyAlignment="1">
      <alignment horizontal="center" vertical="center"/>
    </xf>
    <xf numFmtId="1" fontId="6" fillId="0" borderId="44" xfId="2" applyNumberFormat="1" applyFont="1" applyFill="1" applyBorder="1" applyAlignment="1" applyProtection="1">
      <alignment horizontal="center" vertical="center"/>
    </xf>
    <xf numFmtId="2" fontId="6" fillId="0" borderId="44" xfId="2" applyNumberFormat="1" applyFont="1" applyFill="1" applyBorder="1" applyAlignment="1" applyProtection="1">
      <alignment horizontal="center" vertical="center"/>
    </xf>
    <xf numFmtId="169" fontId="6" fillId="0" borderId="44" xfId="2" applyNumberFormat="1" applyFont="1" applyFill="1" applyBorder="1" applyAlignment="1" applyProtection="1">
      <alignment horizontal="center" vertical="center"/>
    </xf>
    <xf numFmtId="0" fontId="14" fillId="0" borderId="41" xfId="0" applyFont="1" applyFill="1" applyBorder="1" applyAlignment="1">
      <alignment horizontal="center" wrapText="1"/>
    </xf>
    <xf numFmtId="4" fontId="6" fillId="0" borderId="41" xfId="4" applyNumberFormat="1" applyFont="1" applyFill="1" applyBorder="1" applyAlignment="1" applyProtection="1">
      <alignment horizontal="left" wrapText="1"/>
    </xf>
    <xf numFmtId="4" fontId="4" fillId="0" borderId="41" xfId="4" applyNumberFormat="1" applyFont="1" applyFill="1" applyBorder="1" applyAlignment="1" applyProtection="1">
      <alignment horizontal="left" wrapText="1"/>
    </xf>
    <xf numFmtId="0" fontId="12" fillId="0" borderId="41" xfId="0" applyFont="1" applyFill="1" applyBorder="1" applyAlignment="1">
      <alignment wrapText="1"/>
    </xf>
    <xf numFmtId="0" fontId="18" fillId="0" borderId="41" xfId="0" applyFont="1" applyFill="1" applyBorder="1" applyAlignment="1"/>
    <xf numFmtId="168" fontId="6" fillId="0" borderId="41" xfId="6" applyNumberFormat="1" applyFont="1" applyFill="1" applyBorder="1" applyAlignment="1">
      <alignment horizontal="center" wrapText="1"/>
    </xf>
    <xf numFmtId="171" fontId="6" fillId="0" borderId="41" xfId="0" applyNumberFormat="1" applyFont="1" applyFill="1" applyBorder="1" applyAlignment="1">
      <alignment horizontal="center" wrapText="1"/>
    </xf>
    <xf numFmtId="0" fontId="6" fillId="0" borderId="41" xfId="0" applyFont="1" applyFill="1" applyBorder="1" applyAlignment="1">
      <alignment wrapText="1"/>
    </xf>
    <xf numFmtId="0" fontId="4" fillId="0" borderId="41" xfId="0" applyFont="1" applyFill="1" applyBorder="1" applyAlignment="1">
      <alignment horizontal="left" vertical="center" wrapText="1"/>
    </xf>
    <xf numFmtId="1" fontId="6" fillId="0" borderId="42" xfId="0" applyNumberFormat="1" applyFont="1" applyFill="1" applyBorder="1" applyAlignment="1">
      <alignment horizontal="center" vertical="center"/>
    </xf>
    <xf numFmtId="1" fontId="6" fillId="0" borderId="42" xfId="0" applyNumberFormat="1" applyFont="1" applyFill="1" applyBorder="1" applyAlignment="1">
      <alignment horizontal="center" vertical="center" shrinkToFit="1"/>
    </xf>
    <xf numFmtId="4" fontId="6" fillId="0" borderId="41" xfId="0" applyNumberFormat="1" applyFont="1" applyFill="1" applyBorder="1" applyAlignment="1">
      <alignment horizontal="center" vertical="center" wrapText="1"/>
    </xf>
    <xf numFmtId="3" fontId="6" fillId="0" borderId="41" xfId="0" applyNumberFormat="1" applyFont="1" applyFill="1" applyBorder="1" applyAlignment="1">
      <alignment horizontal="center" vertical="center" wrapText="1"/>
    </xf>
    <xf numFmtId="4" fontId="6" fillId="0" borderId="41" xfId="0" applyNumberFormat="1" applyFont="1" applyFill="1" applyBorder="1" applyAlignment="1">
      <alignment horizontal="center" vertical="center" wrapText="1" shrinkToFit="1"/>
    </xf>
    <xf numFmtId="4" fontId="6" fillId="0" borderId="41" xfId="0" applyNumberFormat="1" applyFont="1" applyFill="1" applyBorder="1" applyAlignment="1">
      <alignment horizontal="right" vertical="center" wrapText="1" shrinkToFit="1"/>
    </xf>
    <xf numFmtId="169" fontId="6" fillId="0" borderId="31" xfId="0" applyNumberFormat="1" applyFont="1" applyFill="1" applyBorder="1" applyAlignment="1">
      <alignment horizontal="center" vertical="center"/>
    </xf>
    <xf numFmtId="169" fontId="6" fillId="0" borderId="41" xfId="2" applyNumberFormat="1" applyFont="1" applyFill="1" applyBorder="1" applyAlignment="1" applyProtection="1">
      <alignment horizontal="center" vertical="center"/>
      <protection locked="0"/>
    </xf>
    <xf numFmtId="1" fontId="6" fillId="0" borderId="41" xfId="2" applyNumberFormat="1" applyFont="1" applyFill="1" applyBorder="1" applyAlignment="1" applyProtection="1">
      <alignment horizontal="left" vertical="center" wrapText="1"/>
      <protection locked="0"/>
    </xf>
    <xf numFmtId="49" fontId="4" fillId="0" borderId="41" xfId="0" applyNumberFormat="1" applyFont="1" applyFill="1" applyBorder="1" applyAlignment="1">
      <alignment horizontal="left" vertical="center" wrapText="1"/>
    </xf>
    <xf numFmtId="1" fontId="6" fillId="0" borderId="41" xfId="0" applyNumberFormat="1" applyFont="1" applyFill="1" applyBorder="1" applyAlignment="1">
      <alignment horizontal="center" vertical="center"/>
    </xf>
    <xf numFmtId="1" fontId="6" fillId="0" borderId="0" xfId="0" applyNumberFormat="1" applyFont="1" applyFill="1" applyBorder="1" applyAlignment="1">
      <alignment horizontal="center" vertical="center" shrinkToFit="1"/>
    </xf>
    <xf numFmtId="0" fontId="6" fillId="0" borderId="41" xfId="8" applyFont="1" applyFill="1" applyBorder="1" applyAlignment="1" applyProtection="1">
      <alignment horizontal="center" vertical="center"/>
    </xf>
    <xf numFmtId="0" fontId="6" fillId="0" borderId="41" xfId="3" applyFont="1" applyFill="1" applyBorder="1" applyAlignment="1">
      <alignment horizontal="left" vertical="center" wrapText="1"/>
    </xf>
    <xf numFmtId="170" fontId="6" fillId="0" borderId="41" xfId="3" applyNumberFormat="1" applyFont="1" applyFill="1" applyBorder="1" applyAlignment="1">
      <alignment horizontal="center" vertical="center" wrapText="1"/>
    </xf>
    <xf numFmtId="1" fontId="4" fillId="0" borderId="41" xfId="8" applyNumberFormat="1" applyFont="1" applyFill="1" applyBorder="1" applyAlignment="1" applyProtection="1">
      <alignment horizontal="center" vertical="center" wrapText="1"/>
      <protection locked="0"/>
    </xf>
    <xf numFmtId="1" fontId="4" fillId="0" borderId="41" xfId="8" applyNumberFormat="1" applyFont="1" applyFill="1" applyBorder="1" applyAlignment="1" applyProtection="1">
      <alignment horizontal="center" vertical="center"/>
      <protection locked="0"/>
    </xf>
    <xf numFmtId="173" fontId="6" fillId="0" borderId="41" xfId="0" applyNumberFormat="1" applyFont="1" applyFill="1" applyBorder="1" applyAlignment="1">
      <alignment horizontal="center" vertical="center"/>
    </xf>
    <xf numFmtId="0" fontId="6" fillId="0" borderId="36" xfId="0" applyFont="1" applyFill="1" applyBorder="1" applyAlignment="1">
      <alignment vertical="center" wrapText="1"/>
    </xf>
    <xf numFmtId="1" fontId="6" fillId="0" borderId="36" xfId="2" applyNumberFormat="1" applyFont="1" applyFill="1" applyBorder="1" applyAlignment="1" applyProtection="1">
      <alignment horizontal="center" vertical="center"/>
      <protection locked="0"/>
    </xf>
    <xf numFmtId="169" fontId="6" fillId="0" borderId="36" xfId="2" applyNumberFormat="1" applyFont="1" applyFill="1" applyBorder="1" applyAlignment="1" applyProtection="1">
      <alignment horizontal="center" vertical="center"/>
      <protection locked="0"/>
    </xf>
    <xf numFmtId="0" fontId="4" fillId="0" borderId="41" xfId="1" applyFont="1" applyFill="1" applyBorder="1" applyAlignment="1">
      <alignment horizontal="center" vertical="center" wrapText="1"/>
    </xf>
    <xf numFmtId="4" fontId="4" fillId="0" borderId="41" xfId="0" applyNumberFormat="1" applyFont="1" applyFill="1" applyBorder="1" applyAlignment="1">
      <alignment horizontal="center" vertical="center" wrapText="1"/>
    </xf>
    <xf numFmtId="170" fontId="6" fillId="0" borderId="41" xfId="0" applyNumberFormat="1" applyFont="1" applyFill="1" applyBorder="1" applyAlignment="1">
      <alignment horizontal="center" vertical="center" wrapText="1"/>
    </xf>
    <xf numFmtId="1" fontId="6" fillId="0" borderId="41" xfId="0" applyNumberFormat="1" applyFont="1" applyFill="1" applyBorder="1" applyAlignment="1">
      <alignment horizontal="center" vertical="center" shrinkToFit="1"/>
    </xf>
    <xf numFmtId="4" fontId="4" fillId="0" borderId="41" xfId="0" applyNumberFormat="1" applyFont="1" applyFill="1" applyBorder="1" applyAlignment="1">
      <alignment horizontal="right" vertical="center" shrinkToFit="1"/>
    </xf>
    <xf numFmtId="9" fontId="6" fillId="0" borderId="45" xfId="0" applyNumberFormat="1" applyFont="1" applyFill="1" applyBorder="1" applyAlignment="1">
      <alignment horizontal="center" vertical="center" wrapText="1"/>
    </xf>
    <xf numFmtId="10" fontId="6" fillId="0" borderId="45" xfId="0" applyNumberFormat="1" applyFont="1" applyFill="1" applyBorder="1" applyAlignment="1">
      <alignment horizontal="center" vertical="center" wrapText="1"/>
    </xf>
    <xf numFmtId="0" fontId="6" fillId="0" borderId="48" xfId="0" applyFont="1" applyFill="1" applyBorder="1" applyAlignment="1">
      <alignment horizontal="center" vertical="center"/>
    </xf>
    <xf numFmtId="1" fontId="6" fillId="0" borderId="22" xfId="0" applyNumberFormat="1" applyFont="1" applyFill="1" applyBorder="1" applyAlignment="1">
      <alignment horizontal="center" vertical="center" shrinkToFit="1"/>
    </xf>
    <xf numFmtId="4" fontId="4" fillId="0" borderId="41" xfId="0" applyNumberFormat="1" applyFont="1" applyFill="1" applyBorder="1" applyAlignment="1">
      <alignment horizontal="center" vertical="center"/>
    </xf>
    <xf numFmtId="1" fontId="6" fillId="0" borderId="22" xfId="0" applyNumberFormat="1" applyFont="1" applyFill="1" applyBorder="1" applyAlignment="1">
      <alignment horizontal="center" vertical="center"/>
    </xf>
    <xf numFmtId="0" fontId="6" fillId="0" borderId="0" xfId="0" applyFont="1" applyFill="1" applyAlignment="1">
      <alignment horizontal="center" vertical="top"/>
    </xf>
    <xf numFmtId="2" fontId="27" fillId="0" borderId="2" xfId="0" applyNumberFormat="1" applyFont="1" applyFill="1" applyBorder="1" applyAlignment="1">
      <alignment vertical="center" wrapText="1"/>
    </xf>
    <xf numFmtId="4" fontId="27" fillId="0" borderId="2" xfId="0" applyNumberFormat="1" applyFont="1" applyFill="1" applyBorder="1" applyAlignment="1">
      <alignment vertical="center" shrinkToFit="1"/>
    </xf>
    <xf numFmtId="2" fontId="27" fillId="0" borderId="2" xfId="0" applyNumberFormat="1" applyFont="1" applyFill="1" applyBorder="1" applyAlignment="1">
      <alignment vertical="top" wrapText="1"/>
    </xf>
    <xf numFmtId="0" fontId="27" fillId="0" borderId="2" xfId="0" applyNumberFormat="1" applyFont="1" applyFill="1" applyBorder="1" applyAlignment="1">
      <alignment vertical="top" wrapText="1"/>
    </xf>
    <xf numFmtId="2" fontId="27" fillId="0" borderId="2" xfId="0" applyNumberFormat="1" applyFont="1" applyFill="1" applyBorder="1" applyAlignment="1">
      <alignment vertical="center" shrinkToFit="1"/>
    </xf>
    <xf numFmtId="172" fontId="6" fillId="0" borderId="2" xfId="0" applyNumberFormat="1" applyFont="1" applyFill="1" applyBorder="1" applyAlignment="1">
      <alignment horizontal="right" vertical="center" shrinkToFit="1"/>
    </xf>
    <xf numFmtId="2" fontId="6" fillId="0" borderId="2" xfId="2" applyNumberFormat="1" applyFont="1" applyFill="1" applyBorder="1" applyAlignment="1" applyProtection="1">
      <alignment horizontal="right" vertical="center"/>
      <protection locked="0"/>
    </xf>
    <xf numFmtId="2" fontId="6" fillId="0" borderId="31" xfId="8" applyNumberFormat="1" applyFont="1" applyFill="1" applyBorder="1" applyAlignment="1" applyProtection="1">
      <alignment horizontal="right" vertical="center"/>
      <protection locked="0"/>
    </xf>
    <xf numFmtId="2" fontId="6" fillId="0" borderId="28" xfId="8" applyNumberFormat="1" applyFont="1" applyFill="1" applyBorder="1" applyAlignment="1" applyProtection="1">
      <alignment horizontal="right" vertical="center"/>
      <protection locked="0"/>
    </xf>
    <xf numFmtId="2" fontId="6" fillId="0" borderId="41" xfId="8" applyNumberFormat="1" applyFont="1" applyFill="1" applyBorder="1" applyAlignment="1" applyProtection="1">
      <alignment horizontal="right" vertical="center"/>
      <protection locked="0"/>
    </xf>
    <xf numFmtId="4" fontId="6" fillId="0" borderId="41" xfId="0" applyNumberFormat="1" applyFont="1" applyFill="1" applyBorder="1" applyAlignment="1">
      <alignment horizontal="right" vertical="center" wrapText="1"/>
    </xf>
    <xf numFmtId="4" fontId="6" fillId="0" borderId="28" xfId="0" applyNumberFormat="1" applyFont="1" applyFill="1" applyBorder="1" applyAlignment="1">
      <alignment horizontal="right" vertical="center"/>
    </xf>
    <xf numFmtId="2" fontId="6" fillId="0" borderId="2" xfId="8" applyNumberFormat="1" applyFont="1" applyFill="1" applyBorder="1" applyAlignment="1" applyProtection="1">
      <alignment horizontal="right" vertical="center"/>
      <protection locked="0"/>
    </xf>
    <xf numFmtId="2" fontId="6" fillId="0" borderId="12" xfId="8" applyNumberFormat="1" applyFont="1" applyFill="1" applyBorder="1" applyAlignment="1" applyProtection="1">
      <alignment horizontal="right" vertical="center"/>
      <protection locked="0"/>
    </xf>
    <xf numFmtId="4" fontId="6" fillId="0" borderId="28" xfId="11" applyNumberFormat="1" applyFont="1" applyFill="1" applyBorder="1" applyAlignment="1">
      <alignment horizontal="right" vertical="center" shrinkToFit="1"/>
    </xf>
    <xf numFmtId="2" fontId="6" fillId="0" borderId="17" xfId="8" applyNumberFormat="1" applyFont="1" applyFill="1" applyBorder="1" applyAlignment="1" applyProtection="1">
      <alignment horizontal="right" vertical="center"/>
      <protection locked="0"/>
    </xf>
    <xf numFmtId="4" fontId="6" fillId="0" borderId="2" xfId="11" applyNumberFormat="1" applyFont="1" applyFill="1" applyBorder="1" applyAlignment="1">
      <alignment horizontal="right" vertical="center" shrinkToFit="1"/>
    </xf>
    <xf numFmtId="1" fontId="4" fillId="0" borderId="41" xfId="8" applyNumberFormat="1" applyFont="1" applyFill="1" applyBorder="1" applyAlignment="1" applyProtection="1">
      <alignment horizontal="right" vertical="center"/>
      <protection locked="0"/>
    </xf>
    <xf numFmtId="4" fontId="6" fillId="0" borderId="41" xfId="11" applyNumberFormat="1" applyFont="1" applyFill="1" applyBorder="1" applyAlignment="1">
      <alignment horizontal="right" vertical="center" shrinkToFit="1"/>
    </xf>
    <xf numFmtId="2" fontId="6" fillId="0" borderId="36" xfId="2" applyNumberFormat="1" applyFont="1" applyFill="1" applyBorder="1" applyAlignment="1" applyProtection="1">
      <alignment horizontal="right" vertical="center"/>
      <protection locked="0"/>
    </xf>
    <xf numFmtId="4" fontId="6" fillId="0" borderId="42" xfId="0" applyNumberFormat="1" applyFont="1" applyFill="1" applyBorder="1" applyAlignment="1">
      <alignment horizontal="right" vertical="center" shrinkToFit="1"/>
    </xf>
    <xf numFmtId="2" fontId="6" fillId="0" borderId="41" xfId="2" applyNumberFormat="1" applyFont="1" applyFill="1" applyBorder="1" applyAlignment="1" applyProtection="1">
      <alignment horizontal="right" vertical="center"/>
      <protection locked="0"/>
    </xf>
    <xf numFmtId="2" fontId="6" fillId="0" borderId="41" xfId="0" applyNumberFormat="1" applyFont="1" applyFill="1" applyBorder="1" applyAlignment="1">
      <alignment horizontal="right" vertical="center"/>
    </xf>
    <xf numFmtId="2" fontId="6" fillId="0" borderId="7" xfId="0" applyNumberFormat="1" applyFont="1" applyFill="1" applyBorder="1" applyAlignment="1">
      <alignment horizontal="right" vertical="center"/>
    </xf>
    <xf numFmtId="2" fontId="6" fillId="0" borderId="2" xfId="0" applyNumberFormat="1" applyFont="1" applyFill="1" applyBorder="1" applyAlignment="1">
      <alignment horizontal="right" vertical="center"/>
    </xf>
    <xf numFmtId="2" fontId="6" fillId="0" borderId="31" xfId="0" applyNumberFormat="1" applyFont="1" applyFill="1" applyBorder="1" applyAlignment="1">
      <alignment horizontal="right" vertical="center"/>
    </xf>
    <xf numFmtId="2" fontId="6" fillId="0" borderId="10" xfId="0" applyNumberFormat="1" applyFont="1" applyFill="1" applyBorder="1" applyAlignment="1">
      <alignment horizontal="right" vertical="center"/>
    </xf>
    <xf numFmtId="2" fontId="6" fillId="0" borderId="43" xfId="0" applyNumberFormat="1" applyFont="1" applyFill="1" applyBorder="1" applyAlignment="1">
      <alignment horizontal="right" vertical="center"/>
    </xf>
    <xf numFmtId="2" fontId="6" fillId="0" borderId="13" xfId="8" applyNumberFormat="1" applyFont="1" applyFill="1" applyBorder="1" applyAlignment="1" applyProtection="1">
      <alignment horizontal="right" vertical="center"/>
      <protection locked="0"/>
    </xf>
    <xf numFmtId="4" fontId="6" fillId="0" borderId="10" xfId="8" applyNumberFormat="1" applyFont="1" applyFill="1" applyBorder="1" applyAlignment="1" applyProtection="1">
      <alignment horizontal="right" vertical="center"/>
      <protection locked="0"/>
    </xf>
    <xf numFmtId="4" fontId="6" fillId="0" borderId="10" xfId="0" applyNumberFormat="1" applyFont="1" applyFill="1" applyBorder="1" applyAlignment="1">
      <alignment horizontal="right" vertical="center"/>
    </xf>
    <xf numFmtId="4" fontId="6" fillId="0" borderId="2" xfId="0" applyNumberFormat="1" applyFont="1" applyFill="1" applyBorder="1" applyAlignment="1">
      <alignment horizontal="right" vertical="center"/>
    </xf>
    <xf numFmtId="4" fontId="6" fillId="0" borderId="13" xfId="0" applyNumberFormat="1" applyFont="1" applyFill="1" applyBorder="1" applyAlignment="1">
      <alignment horizontal="right" vertical="center"/>
    </xf>
    <xf numFmtId="4" fontId="6" fillId="0" borderId="42" xfId="0" applyNumberFormat="1" applyFont="1" applyFill="1" applyBorder="1" applyAlignment="1">
      <alignment horizontal="right" vertical="center"/>
    </xf>
    <xf numFmtId="4" fontId="6" fillId="0" borderId="41" xfId="0" applyNumberFormat="1" applyFont="1" applyFill="1" applyBorder="1" applyAlignment="1">
      <alignment horizontal="right" vertical="center"/>
    </xf>
    <xf numFmtId="4" fontId="6" fillId="0" borderId="31" xfId="0" applyNumberFormat="1" applyFont="1" applyFill="1" applyBorder="1" applyAlignment="1">
      <alignment horizontal="right" vertical="center"/>
    </xf>
    <xf numFmtId="2" fontId="6" fillId="0" borderId="12" xfId="2" applyNumberFormat="1" applyFont="1" applyFill="1" applyBorder="1" applyAlignment="1" applyProtection="1">
      <alignment horizontal="right" vertical="center"/>
      <protection locked="0"/>
    </xf>
    <xf numFmtId="2" fontId="6" fillId="0" borderId="10" xfId="2" applyNumberFormat="1" applyFont="1" applyFill="1" applyBorder="1" applyAlignment="1" applyProtection="1">
      <alignment horizontal="right" vertical="center"/>
      <protection locked="0"/>
    </xf>
    <xf numFmtId="4" fontId="6" fillId="0" borderId="10" xfId="0" applyNumberFormat="1" applyFont="1" applyFill="1" applyBorder="1" applyAlignment="1">
      <alignment horizontal="left" vertical="center" wrapText="1"/>
    </xf>
    <xf numFmtId="4" fontId="6" fillId="0" borderId="10" xfId="0" applyNumberFormat="1" applyFont="1" applyFill="1" applyBorder="1" applyAlignment="1">
      <alignment horizontal="right" vertical="center" wrapText="1"/>
    </xf>
    <xf numFmtId="0" fontId="6" fillId="0" borderId="10" xfId="0" applyFont="1" applyFill="1" applyBorder="1" applyAlignment="1">
      <alignment horizontal="right" vertical="center" wrapText="1"/>
    </xf>
    <xf numFmtId="4" fontId="6" fillId="0" borderId="10" xfId="0" applyNumberFormat="1" applyFont="1" applyFill="1" applyBorder="1" applyAlignment="1">
      <alignment vertical="center" wrapText="1"/>
    </xf>
    <xf numFmtId="0" fontId="6" fillId="0" borderId="41" xfId="0" applyNumberFormat="1" applyFont="1" applyFill="1" applyBorder="1" applyAlignment="1">
      <alignment horizontal="center" vertical="center"/>
    </xf>
    <xf numFmtId="4" fontId="6" fillId="0" borderId="43" xfId="0" applyNumberFormat="1" applyFont="1" applyFill="1" applyBorder="1" applyAlignment="1">
      <alignment horizontal="right" vertical="center"/>
    </xf>
    <xf numFmtId="0" fontId="6" fillId="0" borderId="7" xfId="0" applyNumberFormat="1" applyFont="1" applyFill="1" applyBorder="1" applyAlignment="1">
      <alignment horizontal="center" vertical="center"/>
    </xf>
    <xf numFmtId="0" fontId="6" fillId="0" borderId="31" xfId="0" applyFont="1" applyFill="1" applyBorder="1" applyAlignment="1">
      <alignment horizontal="left" vertical="center" wrapText="1"/>
    </xf>
    <xf numFmtId="0" fontId="6" fillId="0" borderId="41" xfId="0" applyFont="1" applyFill="1" applyBorder="1" applyAlignment="1">
      <alignment horizontal="right" vertical="center" wrapText="1"/>
    </xf>
    <xf numFmtId="4" fontId="6" fillId="0" borderId="41" xfId="0" applyNumberFormat="1" applyFont="1" applyFill="1" applyBorder="1" applyAlignment="1">
      <alignment horizontal="left" vertical="center" wrapText="1"/>
    </xf>
    <xf numFmtId="4" fontId="6" fillId="0" borderId="43" xfId="0" applyNumberFormat="1" applyFont="1" applyFill="1" applyBorder="1" applyAlignment="1">
      <alignment horizontal="right" vertical="center" wrapText="1"/>
    </xf>
    <xf numFmtId="0" fontId="6" fillId="0" borderId="31" xfId="0" applyFont="1" applyFill="1" applyBorder="1" applyAlignment="1">
      <alignment horizontal="right" vertical="center" wrapText="1"/>
    </xf>
    <xf numFmtId="1" fontId="4" fillId="0" borderId="2" xfId="8" applyNumberFormat="1" applyFont="1" applyFill="1" applyBorder="1" applyAlignment="1" applyProtection="1">
      <alignment horizontal="center" vertical="center" wrapText="1"/>
      <protection locked="0"/>
    </xf>
    <xf numFmtId="0" fontId="12" fillId="0" borderId="0" xfId="0" applyFont="1" applyFill="1" applyBorder="1" applyAlignment="1">
      <alignment horizontal="center" vertical="center"/>
    </xf>
    <xf numFmtId="1" fontId="6" fillId="0" borderId="42" xfId="0" applyNumberFormat="1" applyFont="1" applyFill="1" applyBorder="1" applyAlignment="1">
      <alignment horizontal="center" vertical="center" wrapText="1"/>
    </xf>
    <xf numFmtId="1" fontId="4" fillId="0" borderId="9" xfId="0" applyNumberFormat="1" applyFont="1" applyFill="1" applyBorder="1" applyAlignment="1">
      <alignment horizontal="center" vertical="center" wrapText="1"/>
    </xf>
    <xf numFmtId="1" fontId="4" fillId="0" borderId="44" xfId="2" applyNumberFormat="1" applyFont="1" applyFill="1" applyBorder="1" applyAlignment="1" applyProtection="1">
      <alignment horizontal="center" vertical="center" wrapText="1"/>
    </xf>
    <xf numFmtId="1" fontId="6" fillId="0" borderId="41" xfId="0" applyNumberFormat="1" applyFont="1" applyFill="1" applyBorder="1" applyAlignment="1">
      <alignment horizontal="center" vertical="center" wrapText="1"/>
    </xf>
    <xf numFmtId="0" fontId="6" fillId="0" borderId="41" xfId="0" applyFont="1" applyFill="1" applyBorder="1"/>
    <xf numFmtId="1" fontId="4" fillId="0" borderId="41" xfId="2" applyNumberFormat="1" applyFont="1" applyFill="1" applyBorder="1" applyAlignment="1" applyProtection="1">
      <alignment horizontal="left" vertical="center" wrapText="1"/>
      <protection locked="0"/>
    </xf>
    <xf numFmtId="1" fontId="6" fillId="0" borderId="9" xfId="0" applyNumberFormat="1" applyFont="1" applyFill="1" applyBorder="1" applyAlignment="1">
      <alignment horizontal="center" vertical="center" wrapText="1"/>
    </xf>
    <xf numFmtId="164" fontId="6" fillId="0" borderId="5" xfId="0" applyNumberFormat="1"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42" xfId="0" applyNumberFormat="1" applyFont="1" applyFill="1" applyBorder="1" applyAlignment="1">
      <alignment horizontal="center" vertical="center"/>
    </xf>
    <xf numFmtId="0" fontId="6" fillId="0" borderId="43" xfId="0" applyFont="1" applyFill="1" applyBorder="1" applyAlignment="1">
      <alignment horizontal="right" vertical="center" wrapText="1"/>
    </xf>
    <xf numFmtId="1" fontId="4" fillId="0" borderId="31" xfId="8" applyNumberFormat="1" applyFont="1" applyFill="1" applyBorder="1" applyAlignment="1" applyProtection="1">
      <alignment horizontal="center" vertical="center" wrapText="1"/>
      <protection locked="0"/>
    </xf>
    <xf numFmtId="1" fontId="4" fillId="0" borderId="31" xfId="8" applyNumberFormat="1" applyFont="1" applyFill="1" applyBorder="1" applyAlignment="1" applyProtection="1">
      <alignment horizontal="center" vertical="center"/>
      <protection locked="0"/>
    </xf>
    <xf numFmtId="1" fontId="6" fillId="0" borderId="50" xfId="0" applyNumberFormat="1" applyFont="1" applyFill="1" applyBorder="1" applyAlignment="1">
      <alignment horizontal="center" vertical="center"/>
    </xf>
    <xf numFmtId="1" fontId="6" fillId="0" borderId="50" xfId="0" applyNumberFormat="1" applyFont="1" applyFill="1" applyBorder="1" applyAlignment="1">
      <alignment horizontal="center" vertical="center" shrinkToFit="1"/>
    </xf>
    <xf numFmtId="2" fontId="27" fillId="0" borderId="28" xfId="0" applyNumberFormat="1" applyFont="1" applyFill="1" applyBorder="1" applyAlignment="1">
      <alignment horizontal="right" vertical="center" wrapText="1"/>
    </xf>
    <xf numFmtId="49" fontId="4" fillId="0" borderId="22" xfId="0" applyNumberFormat="1" applyFont="1" applyFill="1" applyBorder="1" applyAlignment="1">
      <alignment horizontal="center" vertical="center" wrapText="1"/>
    </xf>
    <xf numFmtId="0" fontId="14" fillId="0" borderId="40" xfId="1" applyFont="1" applyFill="1" applyBorder="1" applyAlignment="1">
      <alignment horizontal="center" vertical="center" wrapText="1"/>
    </xf>
    <xf numFmtId="0" fontId="14" fillId="0" borderId="28" xfId="1" applyFont="1" applyFill="1" applyBorder="1" applyAlignment="1">
      <alignment horizontal="center" vertical="center" wrapText="1"/>
    </xf>
    <xf numFmtId="0" fontId="3" fillId="0" borderId="9" xfId="1" applyFont="1" applyFill="1" applyBorder="1" applyAlignment="1">
      <alignment horizontal="center" vertical="center" wrapText="1"/>
    </xf>
    <xf numFmtId="10" fontId="6" fillId="0" borderId="0" xfId="0" applyNumberFormat="1" applyFont="1" applyFill="1"/>
    <xf numFmtId="3" fontId="6" fillId="0" borderId="28" xfId="0" applyNumberFormat="1" applyFont="1" applyFill="1" applyBorder="1" applyAlignment="1">
      <alignment horizontal="center" vertical="center"/>
    </xf>
    <xf numFmtId="1" fontId="6" fillId="0" borderId="26" xfId="0" applyNumberFormat="1" applyFont="1" applyFill="1" applyBorder="1" applyAlignment="1" applyProtection="1">
      <alignment horizontal="center" vertical="center" wrapText="1"/>
    </xf>
    <xf numFmtId="1" fontId="6" fillId="0" borderId="10" xfId="0" applyNumberFormat="1" applyFont="1" applyFill="1" applyBorder="1" applyAlignment="1">
      <alignment horizontal="center" vertical="center"/>
    </xf>
    <xf numFmtId="1" fontId="6" fillId="0" borderId="43" xfId="0" applyNumberFormat="1" applyFont="1" applyFill="1" applyBorder="1" applyAlignment="1">
      <alignment horizontal="center" vertical="center"/>
    </xf>
    <xf numFmtId="3" fontId="2" fillId="0" borderId="2" xfId="0" applyNumberFormat="1" applyFont="1" applyFill="1" applyBorder="1" applyAlignment="1">
      <alignment horizontal="center" vertical="center" shrinkToFit="1"/>
    </xf>
    <xf numFmtId="1" fontId="2" fillId="0" borderId="28" xfId="0" applyNumberFormat="1" applyFont="1" applyFill="1" applyBorder="1" applyAlignment="1">
      <alignment horizontal="center" vertical="center" shrinkToFit="1"/>
    </xf>
    <xf numFmtId="1" fontId="2" fillId="0" borderId="2" xfId="0" applyNumberFormat="1" applyFont="1" applyFill="1" applyBorder="1" applyAlignment="1">
      <alignment horizontal="center" vertical="center" shrinkToFit="1"/>
    </xf>
    <xf numFmtId="1" fontId="6" fillId="0" borderId="28" xfId="10" applyNumberFormat="1" applyFont="1" applyFill="1" applyBorder="1" applyAlignment="1">
      <alignment horizontal="center" vertical="center"/>
    </xf>
    <xf numFmtId="3" fontId="6" fillId="0" borderId="28" xfId="10" applyNumberFormat="1" applyFont="1" applyFill="1" applyBorder="1" applyAlignment="1">
      <alignment horizontal="center" vertical="center"/>
    </xf>
    <xf numFmtId="3" fontId="6" fillId="0" borderId="10" xfId="0" applyNumberFormat="1" applyFont="1" applyFill="1" applyBorder="1" applyAlignment="1" applyProtection="1">
      <alignment horizontal="center" vertical="center"/>
    </xf>
    <xf numFmtId="3" fontId="2" fillId="0" borderId="28" xfId="0" applyNumberFormat="1" applyFont="1" applyFill="1" applyBorder="1" applyAlignment="1">
      <alignment horizontal="center" vertical="center" shrinkToFit="1"/>
    </xf>
    <xf numFmtId="169" fontId="6" fillId="0" borderId="43" xfId="8" applyNumberFormat="1" applyFont="1" applyFill="1" applyBorder="1" applyAlignment="1" applyProtection="1">
      <alignment horizontal="center" vertical="center"/>
      <protection locked="0"/>
    </xf>
    <xf numFmtId="1" fontId="6" fillId="0" borderId="2" xfId="0" applyNumberFormat="1" applyFont="1" applyFill="1" applyBorder="1" applyAlignment="1">
      <alignment horizontal="center" vertical="center" shrinkToFit="1"/>
    </xf>
    <xf numFmtId="169" fontId="6" fillId="0" borderId="2" xfId="8" applyNumberFormat="1" applyFont="1" applyFill="1" applyBorder="1" applyAlignment="1" applyProtection="1">
      <alignment horizontal="center" vertical="center"/>
    </xf>
    <xf numFmtId="4" fontId="6" fillId="0" borderId="2" xfId="2" applyNumberFormat="1" applyFont="1" applyFill="1" applyBorder="1" applyAlignment="1" applyProtection="1">
      <alignment horizontal="center" vertical="center"/>
    </xf>
    <xf numFmtId="169" fontId="6" fillId="0" borderId="41" xfId="8" applyNumberFormat="1" applyFont="1" applyFill="1" applyBorder="1" applyAlignment="1" applyProtection="1">
      <alignment horizontal="center" vertical="center"/>
    </xf>
    <xf numFmtId="169" fontId="6" fillId="0" borderId="41" xfId="2" applyNumberFormat="1" applyFont="1" applyFill="1" applyBorder="1" applyAlignment="1" applyProtection="1">
      <alignment horizontal="center" vertical="center"/>
    </xf>
    <xf numFmtId="1" fontId="6" fillId="0" borderId="2" xfId="8" applyNumberFormat="1" applyFont="1" applyFill="1" applyBorder="1" applyAlignment="1" applyProtection="1">
      <alignment horizontal="center" vertical="center"/>
    </xf>
    <xf numFmtId="4" fontId="6" fillId="0" borderId="3" xfId="4" applyNumberFormat="1" applyFont="1" applyFill="1" applyBorder="1" applyAlignment="1" applyProtection="1">
      <alignment horizontal="center" vertical="center"/>
    </xf>
    <xf numFmtId="0" fontId="6" fillId="0" borderId="0" xfId="0" applyFont="1" applyFill="1" applyAlignment="1">
      <alignment horizontal="left" vertical="center" wrapText="1"/>
    </xf>
    <xf numFmtId="0" fontId="14" fillId="0" borderId="0" xfId="0" applyFont="1" applyFill="1" applyBorder="1" applyAlignment="1">
      <alignment vertical="top" wrapText="1"/>
    </xf>
    <xf numFmtId="0" fontId="14" fillId="0" borderId="0" xfId="0" applyFont="1" applyFill="1" applyAlignment="1">
      <alignment horizontal="left" vertical="top" wrapText="1"/>
    </xf>
    <xf numFmtId="0" fontId="14" fillId="0" borderId="0" xfId="0" applyFont="1" applyFill="1" applyAlignment="1">
      <alignment horizontal="center" vertical="top" wrapText="1"/>
    </xf>
    <xf numFmtId="0" fontId="12" fillId="0" borderId="28" xfId="0" applyFont="1" applyFill="1" applyBorder="1"/>
    <xf numFmtId="0" fontId="6" fillId="0" borderId="12" xfId="0" applyFont="1" applyFill="1" applyBorder="1" applyAlignment="1">
      <alignment horizontal="left" wrapText="1"/>
    </xf>
    <xf numFmtId="0" fontId="4" fillId="0" borderId="45" xfId="0" applyNumberFormat="1" applyFont="1" applyFill="1" applyBorder="1" applyAlignment="1">
      <alignment horizontal="right" vertical="center" wrapText="1"/>
    </xf>
    <xf numFmtId="0" fontId="6" fillId="0" borderId="45" xfId="0" applyNumberFormat="1" applyFont="1" applyFill="1" applyBorder="1" applyAlignment="1">
      <alignment horizontal="left" vertical="center" wrapText="1" indent="3"/>
    </xf>
    <xf numFmtId="0" fontId="6" fillId="0" borderId="45" xfId="0" applyNumberFormat="1" applyFont="1" applyFill="1" applyBorder="1" applyAlignment="1">
      <alignment horizontal="left" vertical="center" wrapText="1"/>
    </xf>
    <xf numFmtId="0" fontId="6" fillId="0" borderId="5" xfId="0" applyNumberFormat="1" applyFont="1" applyFill="1" applyBorder="1" applyAlignment="1">
      <alignment horizontal="left" vertical="center" wrapText="1" indent="3"/>
    </xf>
    <xf numFmtId="0" fontId="4" fillId="0" borderId="5" xfId="0" applyNumberFormat="1" applyFont="1" applyFill="1" applyBorder="1" applyAlignment="1">
      <alignment horizontal="right" vertical="center" wrapText="1"/>
    </xf>
    <xf numFmtId="0" fontId="6" fillId="0" borderId="3" xfId="0" applyNumberFormat="1" applyFont="1" applyFill="1" applyBorder="1" applyAlignment="1">
      <alignment horizontal="left" vertical="center" wrapText="1"/>
    </xf>
    <xf numFmtId="0" fontId="6" fillId="0" borderId="5" xfId="0" applyNumberFormat="1" applyFont="1" applyFill="1" applyBorder="1" applyAlignment="1">
      <alignment horizontal="left" vertical="center" wrapText="1"/>
    </xf>
    <xf numFmtId="0" fontId="6" fillId="0" borderId="2" xfId="0" applyFont="1" applyFill="1" applyBorder="1" applyAlignment="1">
      <alignment horizontal="center" vertical="center" wrapText="1"/>
    </xf>
    <xf numFmtId="0" fontId="6" fillId="0" borderId="41" xfId="0" applyFont="1" applyFill="1" applyBorder="1" applyAlignment="1">
      <alignment horizontal="center" vertical="center" wrapText="1"/>
    </xf>
    <xf numFmtId="0" fontId="6" fillId="0" borderId="42" xfId="0" applyFont="1" applyFill="1" applyBorder="1" applyAlignment="1">
      <alignment horizontal="center" vertical="center" wrapText="1"/>
    </xf>
    <xf numFmtId="0" fontId="14" fillId="0" borderId="0" xfId="0" applyFont="1" applyFill="1" applyAlignment="1">
      <alignment horizontal="center" vertical="top"/>
    </xf>
    <xf numFmtId="0" fontId="6" fillId="0" borderId="0" xfId="0" applyFont="1" applyFill="1" applyAlignment="1">
      <alignment horizontal="left" vertical="center"/>
    </xf>
    <xf numFmtId="0" fontId="6" fillId="0" borderId="0" xfId="0" applyFont="1" applyFill="1" applyBorder="1" applyAlignment="1">
      <alignment horizontal="left" vertical="center"/>
    </xf>
    <xf numFmtId="0" fontId="14" fillId="0" borderId="0" xfId="0" applyFont="1" applyFill="1" applyAlignment="1">
      <alignment horizontal="left" vertical="top"/>
    </xf>
    <xf numFmtId="0" fontId="6" fillId="0" borderId="2" xfId="0" applyFont="1" applyFill="1" applyBorder="1" applyAlignment="1" applyProtection="1">
      <alignment horizontal="center" vertical="center" wrapText="1"/>
    </xf>
    <xf numFmtId="1" fontId="6" fillId="0" borderId="26" xfId="0" applyNumberFormat="1" applyFont="1" applyFill="1" applyBorder="1" applyAlignment="1">
      <alignment horizontal="center" vertical="center" wrapText="1"/>
    </xf>
    <xf numFmtId="4" fontId="4" fillId="0" borderId="2" xfId="0" applyNumberFormat="1" applyFont="1" applyFill="1" applyBorder="1" applyAlignment="1">
      <alignment horizontal="center" vertical="center"/>
    </xf>
    <xf numFmtId="4" fontId="4" fillId="0" borderId="9" xfId="0" applyNumberFormat="1" applyFont="1" applyFill="1" applyBorder="1" applyAlignment="1">
      <alignment horizontal="center" vertical="center"/>
    </xf>
    <xf numFmtId="2" fontId="6" fillId="0" borderId="28" xfId="0" applyNumberFormat="1" applyFont="1" applyFill="1" applyBorder="1" applyAlignment="1">
      <alignment vertical="center"/>
    </xf>
    <xf numFmtId="3" fontId="4" fillId="0" borderId="28" xfId="0" applyNumberFormat="1" applyFont="1" applyFill="1" applyBorder="1" applyAlignment="1">
      <alignment horizontal="center" vertical="center" wrapText="1"/>
    </xf>
    <xf numFmtId="0" fontId="6" fillId="0" borderId="28" xfId="0" applyFont="1" applyFill="1" applyBorder="1" applyAlignment="1">
      <alignment vertical="center" wrapText="1"/>
    </xf>
    <xf numFmtId="0" fontId="12" fillId="0" borderId="0" xfId="0" applyFont="1" applyFill="1" applyBorder="1" applyAlignment="1">
      <alignment horizontal="left" vertical="center"/>
    </xf>
    <xf numFmtId="0" fontId="6" fillId="0" borderId="0" xfId="0" applyFont="1" applyFill="1" applyBorder="1" applyAlignment="1">
      <alignment vertical="top"/>
    </xf>
    <xf numFmtId="4" fontId="6" fillId="0" borderId="28" xfId="0" applyNumberFormat="1" applyFont="1" applyFill="1" applyBorder="1" applyAlignment="1">
      <alignment horizontal="left" vertical="center" shrinkToFit="1"/>
    </xf>
    <xf numFmtId="1" fontId="3" fillId="0" borderId="28" xfId="10" applyNumberFormat="1" applyFont="1" applyFill="1" applyBorder="1" applyAlignment="1">
      <alignment horizontal="left" wrapText="1"/>
    </xf>
    <xf numFmtId="1" fontId="3" fillId="0" borderId="28" xfId="10" applyNumberFormat="1" applyFont="1" applyFill="1" applyBorder="1" applyAlignment="1">
      <alignment horizontal="left" vertical="center" wrapText="1"/>
    </xf>
    <xf numFmtId="170" fontId="4" fillId="0" borderId="2" xfId="0" applyNumberFormat="1" applyFont="1" applyFill="1" applyBorder="1" applyAlignment="1">
      <alignment horizontal="right" vertical="center" shrinkToFit="1"/>
    </xf>
    <xf numFmtId="170" fontId="6" fillId="0" borderId="2" xfId="0" applyNumberFormat="1" applyFont="1" applyFill="1" applyBorder="1" applyAlignment="1">
      <alignment horizontal="right" vertical="center" shrinkToFit="1"/>
    </xf>
    <xf numFmtId="49" fontId="4" fillId="0" borderId="9" xfId="0" applyNumberFormat="1" applyFont="1" applyFill="1" applyBorder="1" applyAlignment="1">
      <alignment horizontal="center" vertical="center" wrapText="1"/>
    </xf>
    <xf numFmtId="0" fontId="6" fillId="0" borderId="27" xfId="0" applyNumberFormat="1" applyFont="1" applyFill="1" applyBorder="1" applyAlignment="1">
      <alignment horizontal="left" vertical="center" wrapText="1"/>
    </xf>
    <xf numFmtId="0" fontId="6" fillId="0" borderId="28" xfId="0" applyNumberFormat="1" applyFont="1" applyFill="1" applyBorder="1" applyAlignment="1">
      <alignment horizontal="center" vertical="center" wrapText="1"/>
    </xf>
    <xf numFmtId="0" fontId="14" fillId="0" borderId="7" xfId="1" applyFont="1" applyFill="1" applyBorder="1" applyAlignment="1">
      <alignment horizontal="center" vertical="center" wrapText="1"/>
    </xf>
    <xf numFmtId="0" fontId="6" fillId="0" borderId="52" xfId="0" applyNumberFormat="1" applyFont="1" applyFill="1" applyBorder="1" applyAlignment="1">
      <alignment horizontal="left" vertical="center" wrapText="1"/>
    </xf>
    <xf numFmtId="0" fontId="6" fillId="0" borderId="7" xfId="0" applyNumberFormat="1" applyFont="1" applyFill="1" applyBorder="1" applyAlignment="1">
      <alignment horizontal="center" vertical="center" wrapText="1"/>
    </xf>
    <xf numFmtId="0" fontId="14" fillId="0" borderId="0" xfId="0" applyFont="1" applyFill="1" applyAlignment="1">
      <alignment horizontal="center" vertical="top"/>
    </xf>
    <xf numFmtId="0" fontId="6" fillId="0" borderId="0" xfId="0" applyFont="1" applyFill="1" applyAlignment="1">
      <alignment horizontal="left" vertical="center"/>
    </xf>
    <xf numFmtId="0" fontId="14" fillId="0" borderId="0" xfId="0" applyFont="1" applyFill="1" applyAlignment="1">
      <alignment horizontal="left" vertical="top"/>
    </xf>
    <xf numFmtId="49" fontId="6" fillId="0" borderId="49" xfId="0" applyNumberFormat="1" applyFont="1" applyFill="1" applyBorder="1" applyAlignment="1">
      <alignment horizontal="center" vertical="center" wrapText="1"/>
    </xf>
    <xf numFmtId="1" fontId="6" fillId="0" borderId="26" xfId="0" applyNumberFormat="1" applyFont="1" applyFill="1" applyBorder="1" applyAlignment="1">
      <alignment horizontal="center" vertical="center" wrapText="1"/>
    </xf>
    <xf numFmtId="1" fontId="6" fillId="0" borderId="16" xfId="0" applyNumberFormat="1" applyFont="1" applyFill="1" applyBorder="1" applyAlignment="1">
      <alignment horizontal="center" vertical="center" wrapText="1"/>
    </xf>
    <xf numFmtId="49" fontId="4" fillId="0" borderId="49" xfId="0" applyNumberFormat="1" applyFont="1" applyFill="1" applyBorder="1" applyAlignment="1">
      <alignment horizontal="center" vertical="center" wrapText="1"/>
    </xf>
    <xf numFmtId="1" fontId="4" fillId="0" borderId="49" xfId="0" applyNumberFormat="1" applyFont="1" applyFill="1" applyBorder="1" applyAlignment="1">
      <alignment horizontal="center" vertical="center" wrapText="1"/>
    </xf>
    <xf numFmtId="0" fontId="6" fillId="0" borderId="0" xfId="0" applyFont="1" applyFill="1" applyAlignment="1"/>
    <xf numFmtId="1" fontId="4" fillId="0" borderId="34" xfId="2" applyNumberFormat="1" applyFont="1" applyFill="1" applyBorder="1" applyAlignment="1" applyProtection="1">
      <alignment vertical="center"/>
    </xf>
    <xf numFmtId="4" fontId="6" fillId="0" borderId="28" xfId="0" applyNumberFormat="1" applyFont="1" applyFill="1" applyBorder="1" applyAlignment="1">
      <alignment vertical="center" wrapText="1" shrinkToFit="1"/>
    </xf>
    <xf numFmtId="0" fontId="12" fillId="0" borderId="0" xfId="0" applyFont="1" applyFill="1" applyAlignment="1"/>
    <xf numFmtId="1" fontId="6" fillId="0" borderId="7" xfId="0" applyNumberFormat="1" applyFont="1" applyFill="1" applyBorder="1" applyAlignment="1">
      <alignment vertical="center" shrinkToFit="1"/>
    </xf>
    <xf numFmtId="0" fontId="6" fillId="0" borderId="7" xfId="0" applyFont="1" applyFill="1" applyBorder="1" applyAlignment="1" applyProtection="1">
      <alignment vertical="center" wrapText="1"/>
    </xf>
    <xf numFmtId="0" fontId="6" fillId="0" borderId="8" xfId="0" applyFont="1" applyFill="1" applyBorder="1" applyAlignment="1" applyProtection="1">
      <alignment horizontal="center" vertical="center" wrapText="1"/>
    </xf>
    <xf numFmtId="1" fontId="6" fillId="0" borderId="7" xfId="0" applyNumberFormat="1" applyFont="1" applyFill="1" applyBorder="1" applyAlignment="1">
      <alignment horizontal="center" vertical="center" wrapText="1"/>
    </xf>
    <xf numFmtId="1" fontId="6" fillId="0" borderId="54" xfId="8" applyNumberFormat="1" applyFont="1" applyFill="1" applyBorder="1" applyAlignment="1" applyProtection="1">
      <alignment horizontal="left" vertical="center" wrapText="1"/>
      <protection locked="0"/>
    </xf>
    <xf numFmtId="1" fontId="4" fillId="0" borderId="54" xfId="8" applyNumberFormat="1" applyFont="1" applyFill="1" applyBorder="1" applyAlignment="1" applyProtection="1">
      <alignment horizontal="center" vertical="center" wrapText="1"/>
      <protection locked="0"/>
    </xf>
    <xf numFmtId="0" fontId="4" fillId="0" borderId="28" xfId="7" applyFont="1" applyFill="1" applyBorder="1" applyAlignment="1" applyProtection="1">
      <alignment horizontal="center" vertical="center" wrapText="1"/>
      <protection locked="0"/>
    </xf>
    <xf numFmtId="0" fontId="4" fillId="0" borderId="27" xfId="0" applyNumberFormat="1" applyFont="1" applyFill="1" applyBorder="1" applyAlignment="1">
      <alignment horizontal="center" vertical="center" wrapText="1"/>
    </xf>
    <xf numFmtId="49" fontId="6" fillId="0" borderId="42" xfId="0" applyNumberFormat="1" applyFont="1" applyFill="1" applyBorder="1" applyAlignment="1">
      <alignment horizontal="left" vertical="center" wrapText="1"/>
    </xf>
    <xf numFmtId="1" fontId="4" fillId="0" borderId="54" xfId="2" applyNumberFormat="1" applyFont="1" applyFill="1" applyBorder="1" applyAlignment="1" applyProtection="1">
      <alignment horizontal="center" vertical="center" wrapText="1"/>
    </xf>
    <xf numFmtId="0" fontId="4" fillId="0" borderId="42" xfId="0" applyFont="1" applyFill="1" applyBorder="1" applyAlignment="1">
      <alignment horizontal="center" vertical="center" wrapText="1"/>
    </xf>
    <xf numFmtId="0" fontId="4" fillId="0" borderId="28" xfId="0" applyNumberFormat="1" applyFont="1" applyFill="1" applyBorder="1" applyAlignment="1">
      <alignment horizontal="left" vertical="center" wrapText="1"/>
    </xf>
    <xf numFmtId="0" fontId="24" fillId="0" borderId="0" xfId="0" applyFont="1" applyFill="1" applyBorder="1" applyAlignment="1">
      <alignment horizontal="center" vertical="center" wrapText="1"/>
    </xf>
    <xf numFmtId="1" fontId="4" fillId="0" borderId="28" xfId="0" applyNumberFormat="1" applyFont="1" applyFill="1" applyBorder="1" applyAlignment="1">
      <alignment horizontal="center" vertical="center" wrapText="1"/>
    </xf>
    <xf numFmtId="0" fontId="4" fillId="0" borderId="28" xfId="0" applyFont="1" applyFill="1" applyBorder="1" applyAlignment="1" applyProtection="1">
      <alignment horizontal="center" vertical="center" wrapText="1"/>
    </xf>
    <xf numFmtId="0" fontId="4" fillId="0" borderId="56" xfId="8" applyFont="1" applyFill="1" applyBorder="1" applyAlignment="1" applyProtection="1">
      <alignment horizontal="center" vertical="center" wrapText="1"/>
    </xf>
    <xf numFmtId="0" fontId="4" fillId="0" borderId="56" xfId="0" applyFont="1" applyFill="1" applyBorder="1" applyAlignment="1" applyProtection="1">
      <alignment horizontal="center" vertical="center" wrapText="1"/>
    </xf>
    <xf numFmtId="0" fontId="9" fillId="0" borderId="57" xfId="1" applyFont="1" applyFill="1" applyBorder="1" applyAlignment="1" applyProtection="1">
      <alignment horizontal="center" vertical="center" wrapText="1"/>
    </xf>
    <xf numFmtId="0" fontId="4" fillId="0" borderId="57" xfId="8" applyFont="1" applyFill="1" applyBorder="1" applyAlignment="1" applyProtection="1">
      <alignment horizontal="center" vertical="center" wrapText="1"/>
    </xf>
    <xf numFmtId="0" fontId="3" fillId="0" borderId="57" xfId="1" applyFont="1" applyFill="1" applyBorder="1" applyAlignment="1" applyProtection="1">
      <alignment horizontal="center" vertical="center" wrapText="1"/>
    </xf>
    <xf numFmtId="0" fontId="6" fillId="0" borderId="57" xfId="0" applyFont="1" applyFill="1" applyBorder="1" applyAlignment="1" applyProtection="1">
      <alignment horizontal="center" vertical="center" wrapText="1"/>
    </xf>
    <xf numFmtId="1" fontId="6" fillId="0" borderId="54" xfId="2" applyNumberFormat="1" applyFont="1" applyFill="1" applyBorder="1" applyAlignment="1" applyProtection="1">
      <alignment horizontal="center" vertical="center" wrapText="1"/>
    </xf>
    <xf numFmtId="0" fontId="6" fillId="0" borderId="54" xfId="0" applyFont="1" applyFill="1" applyBorder="1" applyAlignment="1" applyProtection="1">
      <alignment horizontal="center" vertical="center" wrapText="1"/>
    </xf>
    <xf numFmtId="0" fontId="6" fillId="0" borderId="58" xfId="0" applyFont="1" applyFill="1" applyBorder="1" applyAlignment="1" applyProtection="1">
      <alignment horizontal="center" vertical="center" wrapText="1"/>
    </xf>
    <xf numFmtId="0" fontId="6" fillId="0" borderId="57" xfId="0" applyFont="1" applyFill="1" applyBorder="1" applyAlignment="1" applyProtection="1">
      <alignment vertical="center" wrapText="1"/>
    </xf>
    <xf numFmtId="1" fontId="6" fillId="0" borderId="57" xfId="2" applyNumberFormat="1" applyFont="1" applyFill="1" applyBorder="1" applyAlignment="1" applyProtection="1">
      <alignment horizontal="left" vertical="center" wrapText="1"/>
    </xf>
    <xf numFmtId="1" fontId="4" fillId="0" borderId="57" xfId="2" applyNumberFormat="1" applyFont="1" applyFill="1" applyBorder="1" applyAlignment="1" applyProtection="1">
      <alignment horizontal="center" vertical="center" wrapText="1"/>
    </xf>
    <xf numFmtId="1" fontId="4" fillId="0" borderId="0" xfId="2" applyNumberFormat="1" applyFont="1" applyFill="1" applyBorder="1" applyAlignment="1" applyProtection="1">
      <alignment horizontal="center" vertical="center" wrapText="1"/>
    </xf>
    <xf numFmtId="1" fontId="4" fillId="0" borderId="57" xfId="2" applyNumberFormat="1" applyFont="1" applyFill="1" applyBorder="1" applyAlignment="1" applyProtection="1">
      <alignment horizontal="center" vertical="center" wrapText="1"/>
      <protection locked="0"/>
    </xf>
    <xf numFmtId="0" fontId="12" fillId="0" borderId="57" xfId="0" applyFont="1" applyFill="1" applyBorder="1" applyAlignment="1">
      <alignment wrapText="1"/>
    </xf>
    <xf numFmtId="0" fontId="18" fillId="0" borderId="57" xfId="0" applyFont="1" applyFill="1" applyBorder="1" applyAlignment="1">
      <alignment horizontal="center" wrapText="1"/>
    </xf>
    <xf numFmtId="49" fontId="6" fillId="0" borderId="57" xfId="0" applyNumberFormat="1" applyFont="1" applyFill="1" applyBorder="1" applyAlignment="1">
      <alignment horizontal="left" vertical="center" wrapText="1"/>
    </xf>
    <xf numFmtId="2" fontId="4" fillId="0" borderId="28" xfId="0" applyNumberFormat="1" applyFont="1" applyFill="1" applyBorder="1" applyAlignment="1">
      <alignment horizontal="center" wrapText="1"/>
    </xf>
    <xf numFmtId="0" fontId="4" fillId="0" borderId="28" xfId="3" applyFont="1" applyFill="1" applyBorder="1" applyAlignment="1">
      <alignment horizontal="center" vertical="center" wrapText="1"/>
    </xf>
    <xf numFmtId="4" fontId="4" fillId="0" borderId="28" xfId="4" applyNumberFormat="1" applyFont="1" applyFill="1" applyBorder="1" applyAlignment="1" applyProtection="1">
      <alignment horizontal="left" wrapText="1"/>
    </xf>
    <xf numFmtId="0" fontId="18" fillId="0" borderId="28" xfId="0" applyFont="1" applyFill="1" applyBorder="1" applyAlignment="1"/>
    <xf numFmtId="1" fontId="6" fillId="0" borderId="50" xfId="0" applyNumberFormat="1"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0" borderId="57" xfId="0" applyFont="1" applyFill="1" applyBorder="1" applyAlignment="1">
      <alignment horizontal="center" vertical="center" wrapText="1"/>
    </xf>
    <xf numFmtId="1" fontId="4" fillId="0" borderId="57" xfId="8" applyNumberFormat="1" applyFont="1" applyFill="1" applyBorder="1" applyAlignment="1" applyProtection="1">
      <alignment horizontal="center" vertical="center" wrapText="1"/>
      <protection locked="0"/>
    </xf>
    <xf numFmtId="49" fontId="6" fillId="0" borderId="59" xfId="0" applyNumberFormat="1" applyFont="1" applyFill="1" applyBorder="1" applyAlignment="1">
      <alignment horizontal="left" vertical="center" wrapText="1"/>
    </xf>
    <xf numFmtId="0" fontId="4" fillId="0" borderId="57" xfId="0" applyFont="1" applyFill="1" applyBorder="1" applyAlignment="1">
      <alignment horizontal="center"/>
    </xf>
    <xf numFmtId="1" fontId="4" fillId="0" borderId="57" xfId="2" applyNumberFormat="1" applyFont="1" applyFill="1" applyBorder="1" applyAlignment="1" applyProtection="1">
      <alignment horizontal="left" vertical="center" wrapText="1"/>
      <protection locked="0"/>
    </xf>
    <xf numFmtId="49" fontId="4" fillId="0" borderId="57" xfId="0" applyNumberFormat="1" applyFont="1" applyFill="1" applyBorder="1" applyAlignment="1">
      <alignment horizontal="left" vertical="center" wrapText="1"/>
    </xf>
    <xf numFmtId="0" fontId="4" fillId="0" borderId="57" xfId="0" applyFont="1" applyFill="1" applyBorder="1" applyAlignment="1">
      <alignment horizontal="left" vertical="center" wrapText="1"/>
    </xf>
    <xf numFmtId="0" fontId="4" fillId="0" borderId="7" xfId="0" applyFont="1" applyFill="1" applyBorder="1" applyAlignment="1">
      <alignment horizontal="center"/>
    </xf>
    <xf numFmtId="1" fontId="4" fillId="0" borderId="0" xfId="2" applyNumberFormat="1" applyFont="1" applyFill="1" applyBorder="1" applyAlignment="1" applyProtection="1">
      <alignment horizontal="center" vertical="center" wrapText="1"/>
      <protection locked="0"/>
    </xf>
    <xf numFmtId="0" fontId="4" fillId="0" borderId="61" xfId="0" applyFont="1" applyFill="1" applyBorder="1" applyAlignment="1">
      <alignment horizontal="center"/>
    </xf>
    <xf numFmtId="0" fontId="4" fillId="0" borderId="60" xfId="0" applyFont="1" applyFill="1" applyBorder="1" applyAlignment="1">
      <alignment horizontal="center"/>
    </xf>
    <xf numFmtId="0" fontId="6" fillId="0" borderId="60" xfId="0" applyFont="1" applyFill="1" applyBorder="1" applyAlignment="1">
      <alignment horizontal="left" vertical="center" wrapText="1"/>
    </xf>
    <xf numFmtId="1" fontId="4" fillId="0" borderId="31" xfId="2" applyNumberFormat="1" applyFont="1" applyFill="1" applyBorder="1" applyAlignment="1" applyProtection="1">
      <alignment horizontal="center" vertical="center" wrapText="1"/>
      <protection locked="0"/>
    </xf>
    <xf numFmtId="0" fontId="4" fillId="0" borderId="0" xfId="0" applyFont="1" applyFill="1" applyBorder="1" applyAlignment="1">
      <alignment horizontal="center"/>
    </xf>
    <xf numFmtId="0" fontId="4" fillId="0" borderId="60" xfId="0" applyFont="1" applyFill="1" applyBorder="1" applyAlignment="1">
      <alignment horizontal="center" wrapText="1"/>
    </xf>
    <xf numFmtId="49" fontId="6" fillId="0" borderId="62" xfId="0" applyNumberFormat="1" applyFont="1" applyFill="1" applyBorder="1" applyAlignment="1">
      <alignment horizontal="left" vertical="center" wrapText="1"/>
    </xf>
    <xf numFmtId="49" fontId="4" fillId="0" borderId="35" xfId="0" applyNumberFormat="1" applyFont="1" applyFill="1" applyBorder="1" applyAlignment="1">
      <alignment horizontal="center" vertical="center" wrapText="1"/>
    </xf>
    <xf numFmtId="49" fontId="6" fillId="0" borderId="57" xfId="0" applyNumberFormat="1" applyFont="1" applyFill="1" applyBorder="1" applyAlignment="1">
      <alignment vertical="center" wrapText="1"/>
    </xf>
    <xf numFmtId="49" fontId="6" fillId="0" borderId="51" xfId="0" applyNumberFormat="1" applyFont="1" applyFill="1" applyBorder="1" applyAlignment="1">
      <alignment horizontal="center" vertical="center" wrapText="1"/>
    </xf>
    <xf numFmtId="0" fontId="4" fillId="0" borderId="56" xfId="10" applyFont="1" applyFill="1" applyBorder="1" applyAlignment="1">
      <alignment horizontal="center" wrapText="1"/>
    </xf>
    <xf numFmtId="0" fontId="6" fillId="0" borderId="56" xfId="10" applyFont="1" applyFill="1" applyBorder="1" applyAlignment="1">
      <alignment horizontal="center" wrapText="1"/>
    </xf>
    <xf numFmtId="0" fontId="6" fillId="0" borderId="51" xfId="10" applyFont="1" applyFill="1" applyBorder="1" applyAlignment="1">
      <alignment horizontal="center" wrapText="1"/>
    </xf>
    <xf numFmtId="49" fontId="2" fillId="0" borderId="57" xfId="0" applyNumberFormat="1" applyFont="1" applyFill="1" applyBorder="1" applyAlignment="1">
      <alignment horizontal="left" vertical="center" wrapText="1"/>
    </xf>
    <xf numFmtId="0" fontId="6" fillId="0" borderId="51" xfId="0" applyFont="1" applyFill="1" applyBorder="1" applyAlignment="1">
      <alignment horizontal="center" vertical="center" wrapText="1"/>
    </xf>
    <xf numFmtId="1" fontId="4" fillId="0" borderId="64" xfId="0" applyNumberFormat="1" applyFont="1" applyFill="1" applyBorder="1" applyAlignment="1">
      <alignment horizontal="center" vertical="center" wrapText="1"/>
    </xf>
    <xf numFmtId="49" fontId="4" fillId="0" borderId="56" xfId="0" applyNumberFormat="1" applyFont="1" applyFill="1" applyBorder="1" applyAlignment="1">
      <alignment horizontal="center" vertical="center" wrapText="1"/>
    </xf>
    <xf numFmtId="49" fontId="6" fillId="0" borderId="56" xfId="0" applyNumberFormat="1" applyFont="1" applyFill="1" applyBorder="1" applyAlignment="1">
      <alignment horizontal="center" vertical="center" wrapText="1"/>
    </xf>
    <xf numFmtId="49" fontId="2" fillId="0" borderId="62" xfId="0" applyNumberFormat="1" applyFont="1" applyFill="1" applyBorder="1" applyAlignment="1">
      <alignment horizontal="left" vertical="center" wrapText="1"/>
    </xf>
    <xf numFmtId="0" fontId="6" fillId="0" borderId="53" xfId="0" applyFont="1" applyFill="1" applyBorder="1" applyAlignment="1" applyProtection="1">
      <alignment horizontal="center" vertical="center" wrapText="1"/>
    </xf>
    <xf numFmtId="0" fontId="33" fillId="0" borderId="0" xfId="0" applyFont="1" applyFill="1"/>
    <xf numFmtId="4" fontId="6" fillId="0" borderId="60" xfId="0" applyNumberFormat="1" applyFont="1" applyFill="1" applyBorder="1" applyAlignment="1">
      <alignment horizontal="left" vertical="center" wrapText="1"/>
    </xf>
    <xf numFmtId="0" fontId="34" fillId="0" borderId="60" xfId="0" applyFont="1" applyFill="1" applyBorder="1" applyAlignment="1">
      <alignment horizontal="left" vertical="center" wrapText="1"/>
    </xf>
    <xf numFmtId="4" fontId="6" fillId="0" borderId="60" xfId="0" applyNumberFormat="1" applyFont="1" applyFill="1" applyBorder="1" applyAlignment="1">
      <alignment horizontal="right" vertical="center" wrapText="1" shrinkToFit="1"/>
    </xf>
    <xf numFmtId="0" fontId="34" fillId="0" borderId="60" xfId="0" applyFont="1" applyFill="1" applyBorder="1" applyAlignment="1">
      <alignment horizontal="center" vertical="center"/>
    </xf>
    <xf numFmtId="0" fontId="35" fillId="0" borderId="60" xfId="1" applyFont="1" applyFill="1" applyBorder="1" applyAlignment="1">
      <alignment horizontal="center" vertical="center" wrapText="1"/>
    </xf>
    <xf numFmtId="0" fontId="34" fillId="0" borderId="7" xfId="0" applyFont="1" applyFill="1" applyBorder="1" applyAlignment="1">
      <alignment horizontal="left" vertical="center" wrapText="1"/>
    </xf>
    <xf numFmtId="0" fontId="34" fillId="0" borderId="7" xfId="0" applyFont="1" applyFill="1" applyBorder="1" applyAlignment="1">
      <alignment horizontal="center" vertical="center" wrapText="1"/>
    </xf>
    <xf numFmtId="0" fontId="14" fillId="0" borderId="60" xfId="1" applyFont="1" applyFill="1" applyBorder="1" applyAlignment="1">
      <alignment horizontal="center" vertical="center" wrapText="1"/>
    </xf>
    <xf numFmtId="1" fontId="6" fillId="0" borderId="0" xfId="8" applyNumberFormat="1" applyFont="1" applyFill="1" applyBorder="1" applyAlignment="1" applyProtection="1">
      <alignment horizontal="left" vertical="center" wrapText="1"/>
      <protection locked="0"/>
    </xf>
    <xf numFmtId="4" fontId="6" fillId="0" borderId="60" xfId="0" applyNumberFormat="1" applyFont="1" applyFill="1" applyBorder="1" applyAlignment="1">
      <alignment horizontal="right" vertical="center" shrinkToFit="1"/>
    </xf>
    <xf numFmtId="0" fontId="34" fillId="0" borderId="7" xfId="0" applyFont="1" applyFill="1" applyBorder="1" applyAlignment="1">
      <alignment horizontal="center" vertical="center"/>
    </xf>
    <xf numFmtId="4" fontId="34" fillId="0" borderId="7" xfId="0" applyNumberFormat="1" applyFont="1" applyFill="1" applyBorder="1" applyAlignment="1">
      <alignment horizontal="center" vertical="center" wrapText="1"/>
    </xf>
    <xf numFmtId="4" fontId="34" fillId="0" borderId="28" xfId="0" applyNumberFormat="1" applyFont="1" applyFill="1" applyBorder="1" applyAlignment="1" applyProtection="1">
      <alignment horizontal="center" vertical="center"/>
    </xf>
    <xf numFmtId="1" fontId="6" fillId="0" borderId="65" xfId="8" applyNumberFormat="1" applyFont="1" applyFill="1" applyBorder="1" applyAlignment="1" applyProtection="1">
      <alignment horizontal="left" vertical="center" wrapText="1"/>
      <protection locked="0"/>
    </xf>
    <xf numFmtId="1" fontId="6" fillId="0" borderId="66" xfId="8" applyNumberFormat="1" applyFont="1" applyFill="1" applyBorder="1" applyAlignment="1" applyProtection="1">
      <alignment horizontal="left" vertical="center" wrapText="1"/>
      <protection locked="0"/>
    </xf>
    <xf numFmtId="0" fontId="34" fillId="0" borderId="2" xfId="0" applyFont="1" applyFill="1" applyBorder="1" applyAlignment="1">
      <alignment horizontal="center" vertical="center"/>
    </xf>
    <xf numFmtId="0" fontId="35" fillId="0" borderId="28" xfId="1" applyFont="1" applyFill="1" applyBorder="1" applyAlignment="1">
      <alignment horizontal="center" vertical="center" wrapText="1"/>
    </xf>
    <xf numFmtId="3" fontId="38" fillId="0" borderId="2" xfId="0" applyNumberFormat="1" applyFont="1" applyFill="1" applyBorder="1" applyAlignment="1">
      <alignment horizontal="center" vertical="center" shrinkToFit="1"/>
    </xf>
    <xf numFmtId="0" fontId="6" fillId="0" borderId="66" xfId="0" applyFont="1" applyFill="1" applyBorder="1" applyAlignment="1">
      <alignment horizontal="left" vertical="center" wrapText="1"/>
    </xf>
    <xf numFmtId="49" fontId="2" fillId="0" borderId="66" xfId="0" applyNumberFormat="1" applyFont="1" applyFill="1" applyBorder="1" applyAlignment="1">
      <alignment horizontal="center" vertical="center"/>
    </xf>
    <xf numFmtId="3" fontId="38" fillId="0" borderId="66" xfId="0" applyNumberFormat="1" applyFont="1" applyFill="1" applyBorder="1" applyAlignment="1">
      <alignment horizontal="center" vertical="center" shrinkToFit="1"/>
    </xf>
    <xf numFmtId="2" fontId="27" fillId="0" borderId="66" xfId="0" applyNumberFormat="1" applyFont="1" applyFill="1" applyBorder="1" applyAlignment="1">
      <alignment vertical="center" wrapText="1"/>
    </xf>
    <xf numFmtId="4" fontId="2" fillId="0" borderId="66" xfId="0" applyNumberFormat="1" applyFont="1" applyFill="1" applyBorder="1" applyAlignment="1">
      <alignment horizontal="right" vertical="center" shrinkToFit="1"/>
    </xf>
    <xf numFmtId="0" fontId="38" fillId="0" borderId="66" xfId="0" applyFont="1" applyFill="1" applyBorder="1" applyAlignment="1">
      <alignment horizontal="center" vertical="center"/>
    </xf>
    <xf numFmtId="0" fontId="39" fillId="0" borderId="66" xfId="1" applyFont="1" applyFill="1" applyBorder="1" applyAlignment="1">
      <alignment horizontal="center" vertical="center" wrapText="1"/>
    </xf>
    <xf numFmtId="49" fontId="38" fillId="0" borderId="66" xfId="0" applyNumberFormat="1" applyFont="1" applyFill="1" applyBorder="1" applyAlignment="1">
      <alignment horizontal="left" vertical="center" wrapText="1"/>
    </xf>
    <xf numFmtId="49" fontId="38" fillId="0" borderId="66" xfId="0" applyNumberFormat="1" applyFont="1" applyFill="1" applyBorder="1" applyAlignment="1">
      <alignment vertical="center" wrapText="1"/>
    </xf>
    <xf numFmtId="49" fontId="38" fillId="0" borderId="66" xfId="0" applyNumberFormat="1" applyFont="1" applyFill="1" applyBorder="1" applyAlignment="1">
      <alignment horizontal="center" vertical="center"/>
    </xf>
    <xf numFmtId="3" fontId="2" fillId="0" borderId="66" xfId="0" applyNumberFormat="1" applyFont="1" applyFill="1" applyBorder="1" applyAlignment="1">
      <alignment horizontal="center" vertical="center" shrinkToFit="1"/>
    </xf>
    <xf numFmtId="0" fontId="14" fillId="0" borderId="0" xfId="0" applyFont="1" applyFill="1" applyAlignment="1">
      <alignment horizontal="center" vertical="top"/>
    </xf>
    <xf numFmtId="0" fontId="6" fillId="0" borderId="0" xfId="0" applyFont="1" applyFill="1" applyAlignment="1">
      <alignment horizontal="center"/>
    </xf>
    <xf numFmtId="0" fontId="12" fillId="0" borderId="0" xfId="0" applyFont="1" applyFill="1" applyAlignment="1">
      <alignment horizontal="center"/>
    </xf>
    <xf numFmtId="3" fontId="34" fillId="3" borderId="2" xfId="0" applyNumberFormat="1" applyFont="1" applyFill="1" applyBorder="1" applyAlignment="1">
      <alignment horizontal="center" vertical="center" shrinkToFit="1"/>
    </xf>
    <xf numFmtId="0" fontId="2" fillId="0" borderId="66" xfId="0" applyFont="1" applyFill="1" applyBorder="1" applyAlignment="1">
      <alignment horizontal="center" vertical="center"/>
    </xf>
    <xf numFmtId="0" fontId="14" fillId="0" borderId="66" xfId="1" applyFont="1" applyFill="1" applyBorder="1" applyAlignment="1">
      <alignment horizontal="center" vertical="center" wrapText="1"/>
    </xf>
    <xf numFmtId="49" fontId="6" fillId="0" borderId="61" xfId="0" applyNumberFormat="1" applyFont="1" applyFill="1" applyBorder="1" applyAlignment="1">
      <alignment vertical="center" wrapText="1"/>
    </xf>
    <xf numFmtId="49" fontId="6" fillId="0" borderId="32" xfId="0" applyNumberFormat="1" applyFont="1" applyFill="1" applyBorder="1" applyAlignment="1">
      <alignment vertical="center" wrapText="1"/>
    </xf>
    <xf numFmtId="49" fontId="6" fillId="0" borderId="66" xfId="0" applyNumberFormat="1" applyFont="1" applyFill="1" applyBorder="1" applyAlignment="1">
      <alignment horizontal="center" vertical="center"/>
    </xf>
    <xf numFmtId="3" fontId="6" fillId="0" borderId="66" xfId="0" applyNumberFormat="1" applyFont="1" applyFill="1" applyBorder="1" applyAlignment="1">
      <alignment horizontal="center" vertical="center" shrinkToFit="1"/>
    </xf>
    <xf numFmtId="0" fontId="38" fillId="0" borderId="7" xfId="0" applyFont="1" applyFill="1" applyBorder="1" applyAlignment="1">
      <alignment horizontal="left" vertical="center" wrapText="1"/>
    </xf>
    <xf numFmtId="0" fontId="38" fillId="0" borderId="60" xfId="0" applyFont="1" applyFill="1" applyBorder="1" applyAlignment="1">
      <alignment horizontal="left" vertical="center" wrapText="1"/>
    </xf>
    <xf numFmtId="49" fontId="38" fillId="0" borderId="2" xfId="0" applyNumberFormat="1" applyFont="1" applyFill="1" applyBorder="1" applyAlignment="1">
      <alignment horizontal="center" vertical="center"/>
    </xf>
    <xf numFmtId="4" fontId="38" fillId="0" borderId="66" xfId="0" applyNumberFormat="1" applyFont="1" applyFill="1" applyBorder="1" applyAlignment="1">
      <alignment horizontal="right" vertical="center" shrinkToFit="1"/>
    </xf>
    <xf numFmtId="0" fontId="40" fillId="0" borderId="0" xfId="0" applyFont="1" applyFill="1"/>
    <xf numFmtId="0" fontId="38" fillId="0" borderId="7" xfId="0" applyFont="1" applyBorder="1" applyAlignment="1">
      <alignment horizontal="left" vertical="center" wrapText="1"/>
    </xf>
    <xf numFmtId="0" fontId="38" fillId="0" borderId="7" xfId="0" applyFont="1" applyBorder="1" applyAlignment="1">
      <alignment horizontal="center" vertical="center" wrapText="1"/>
    </xf>
    <xf numFmtId="0" fontId="38" fillId="0" borderId="7" xfId="0" applyFont="1" applyFill="1" applyBorder="1" applyAlignment="1">
      <alignment horizontal="center" vertical="center" wrapText="1"/>
    </xf>
    <xf numFmtId="0" fontId="39" fillId="0" borderId="28" xfId="1" applyFont="1" applyFill="1" applyBorder="1" applyAlignment="1">
      <alignment horizontal="center" vertical="center" wrapText="1"/>
    </xf>
    <xf numFmtId="0" fontId="3" fillId="0" borderId="66" xfId="1" applyFont="1" applyFill="1" applyBorder="1" applyAlignment="1">
      <alignment horizontal="center" vertical="center" wrapText="1"/>
    </xf>
    <xf numFmtId="0" fontId="34" fillId="0" borderId="7" xfId="0" applyFont="1" applyBorder="1" applyAlignment="1">
      <alignment horizontal="left" vertical="center" wrapText="1"/>
    </xf>
    <xf numFmtId="0" fontId="34" fillId="0" borderId="7" xfId="0" applyFont="1" applyBorder="1" applyAlignment="1">
      <alignment horizontal="center" vertical="center" wrapText="1"/>
    </xf>
    <xf numFmtId="49" fontId="37" fillId="0" borderId="2" xfId="0" applyNumberFormat="1" applyFont="1" applyFill="1" applyBorder="1" applyAlignment="1">
      <alignment vertical="center" wrapText="1"/>
    </xf>
    <xf numFmtId="49" fontId="6" fillId="0" borderId="66" xfId="0" applyNumberFormat="1" applyFont="1" applyFill="1" applyBorder="1" applyAlignment="1">
      <alignment vertical="center" wrapText="1"/>
    </xf>
    <xf numFmtId="49" fontId="34" fillId="0" borderId="2" xfId="0" applyNumberFormat="1" applyFont="1" applyFill="1" applyBorder="1" applyAlignment="1">
      <alignment horizontal="center" vertical="center"/>
    </xf>
    <xf numFmtId="3" fontId="37" fillId="0" borderId="2" xfId="0" applyNumberFormat="1" applyFont="1" applyFill="1" applyBorder="1" applyAlignment="1">
      <alignment horizontal="center" vertical="center" shrinkToFit="1"/>
    </xf>
    <xf numFmtId="3" fontId="6" fillId="2" borderId="2" xfId="0" applyNumberFormat="1" applyFont="1" applyFill="1" applyBorder="1" applyAlignment="1">
      <alignment horizontal="center" vertical="center" shrinkToFit="1"/>
    </xf>
    <xf numFmtId="3" fontId="37" fillId="0" borderId="66" xfId="0" applyNumberFormat="1" applyFont="1" applyFill="1" applyBorder="1" applyAlignment="1">
      <alignment horizontal="center" vertical="center" shrinkToFit="1"/>
    </xf>
    <xf numFmtId="4" fontId="6" fillId="0" borderId="66" xfId="0" applyNumberFormat="1" applyFont="1" applyFill="1" applyBorder="1" applyAlignment="1">
      <alignment horizontal="right" vertical="center" shrinkToFit="1"/>
    </xf>
    <xf numFmtId="0" fontId="34" fillId="0" borderId="66" xfId="0" applyFont="1" applyFill="1" applyBorder="1" applyAlignment="1">
      <alignment horizontal="center" vertical="center"/>
    </xf>
    <xf numFmtId="4" fontId="34" fillId="0" borderId="66" xfId="0" applyNumberFormat="1" applyFont="1" applyFill="1" applyBorder="1" applyAlignment="1">
      <alignment horizontal="right" vertical="center" shrinkToFit="1"/>
    </xf>
    <xf numFmtId="0" fontId="37" fillId="0" borderId="66" xfId="0" applyFont="1" applyFill="1" applyBorder="1" applyAlignment="1">
      <alignment horizontal="center" vertical="center"/>
    </xf>
    <xf numFmtId="0" fontId="36" fillId="0" borderId="28" xfId="1" applyFont="1" applyFill="1" applyBorder="1" applyAlignment="1">
      <alignment horizontal="center" vertical="center" wrapText="1"/>
    </xf>
    <xf numFmtId="49" fontId="37" fillId="0" borderId="66" xfId="0" applyNumberFormat="1" applyFont="1" applyFill="1" applyBorder="1" applyAlignment="1">
      <alignment vertical="center" wrapText="1"/>
    </xf>
    <xf numFmtId="0" fontId="37" fillId="0" borderId="60" xfId="0" applyFont="1" applyFill="1" applyBorder="1" applyAlignment="1">
      <alignment horizontal="left" vertical="center" wrapText="1"/>
    </xf>
    <xf numFmtId="49" fontId="37" fillId="0" borderId="2" xfId="0" applyNumberFormat="1" applyFont="1" applyFill="1" applyBorder="1" applyAlignment="1">
      <alignment horizontal="center" vertical="center"/>
    </xf>
    <xf numFmtId="4" fontId="37" fillId="0" borderId="66" xfId="0" applyNumberFormat="1" applyFont="1" applyFill="1" applyBorder="1" applyAlignment="1">
      <alignment horizontal="right" vertical="center" shrinkToFit="1"/>
    </xf>
    <xf numFmtId="0" fontId="41" fillId="0" borderId="0" xfId="0" applyFont="1" applyFill="1"/>
    <xf numFmtId="0" fontId="36" fillId="0" borderId="66" xfId="1" applyFont="1" applyFill="1" applyBorder="1" applyAlignment="1">
      <alignment horizontal="center" vertical="center" wrapText="1"/>
    </xf>
    <xf numFmtId="0" fontId="37" fillId="0" borderId="66" xfId="0" applyFont="1" applyFill="1" applyBorder="1" applyAlignment="1">
      <alignment horizontal="left" vertical="center" wrapText="1"/>
    </xf>
    <xf numFmtId="49" fontId="37" fillId="0" borderId="66" xfId="0" applyNumberFormat="1" applyFont="1" applyFill="1" applyBorder="1" applyAlignment="1">
      <alignment horizontal="center" vertical="center"/>
    </xf>
    <xf numFmtId="49" fontId="6" fillId="0" borderId="51" xfId="0" applyNumberFormat="1" applyFont="1" applyFill="1" applyBorder="1" applyAlignment="1">
      <alignment vertical="center" wrapText="1"/>
    </xf>
    <xf numFmtId="49" fontId="6" fillId="0" borderId="0" xfId="0" applyNumberFormat="1" applyFont="1" applyFill="1" applyBorder="1" applyAlignment="1">
      <alignment vertical="center" wrapText="1"/>
    </xf>
    <xf numFmtId="0" fontId="35" fillId="0" borderId="66" xfId="1" applyFont="1" applyFill="1" applyBorder="1" applyAlignment="1">
      <alignment horizontal="center" vertical="center" wrapText="1"/>
    </xf>
    <xf numFmtId="0" fontId="6" fillId="0" borderId="62" xfId="0" applyFont="1" applyFill="1" applyBorder="1" applyAlignment="1">
      <alignment horizontal="center" vertical="center"/>
    </xf>
    <xf numFmtId="0" fontId="14" fillId="0" borderId="62" xfId="1" applyFont="1" applyFill="1" applyBorder="1" applyAlignment="1">
      <alignment horizontal="center" vertical="center" wrapText="1"/>
    </xf>
    <xf numFmtId="0" fontId="6" fillId="0" borderId="62" xfId="0" applyFont="1" applyFill="1" applyBorder="1" applyAlignment="1">
      <alignment horizontal="left" vertical="center" wrapText="1"/>
    </xf>
    <xf numFmtId="49" fontId="6" fillId="0" borderId="62" xfId="0" applyNumberFormat="1" applyFont="1" applyFill="1" applyBorder="1" applyAlignment="1">
      <alignment horizontal="center" vertical="center"/>
    </xf>
    <xf numFmtId="3" fontId="6" fillId="0" borderId="62" xfId="0" applyNumberFormat="1" applyFont="1" applyFill="1" applyBorder="1" applyAlignment="1">
      <alignment horizontal="center" vertical="center" shrinkToFit="1"/>
    </xf>
    <xf numFmtId="4" fontId="6" fillId="0" borderId="62" xfId="0" applyNumberFormat="1" applyFont="1" applyFill="1" applyBorder="1" applyAlignment="1">
      <alignment horizontal="right" vertical="center" shrinkToFit="1"/>
    </xf>
    <xf numFmtId="0" fontId="34" fillId="0" borderId="66" xfId="1" applyFont="1" applyFill="1" applyBorder="1" applyAlignment="1">
      <alignment horizontal="center" vertical="center" wrapText="1"/>
    </xf>
    <xf numFmtId="0" fontId="41" fillId="0" borderId="66" xfId="0" applyFont="1" applyFill="1" applyBorder="1" applyAlignment="1">
      <alignment horizontal="center" wrapText="1"/>
    </xf>
    <xf numFmtId="4" fontId="34" fillId="0" borderId="66" xfId="0" applyNumberFormat="1" applyFont="1" applyFill="1" applyBorder="1" applyAlignment="1">
      <alignment horizontal="center" vertical="center"/>
    </xf>
    <xf numFmtId="2" fontId="34" fillId="0" borderId="66" xfId="2" applyNumberFormat="1" applyFont="1" applyFill="1" applyBorder="1" applyAlignment="1" applyProtection="1">
      <alignment horizontal="center" vertical="center"/>
      <protection locked="0"/>
    </xf>
    <xf numFmtId="2" fontId="34" fillId="0" borderId="66" xfId="8" applyNumberFormat="1" applyFont="1" applyFill="1" applyBorder="1" applyAlignment="1" applyProtection="1">
      <alignment horizontal="center" vertical="center"/>
      <protection locked="0"/>
    </xf>
    <xf numFmtId="0" fontId="33" fillId="0" borderId="66" xfId="0" applyFont="1" applyFill="1" applyBorder="1" applyAlignment="1">
      <alignment wrapText="1"/>
    </xf>
    <xf numFmtId="1" fontId="34" fillId="0" borderId="66" xfId="2" applyNumberFormat="1" applyFont="1" applyFill="1" applyBorder="1" applyAlignment="1" applyProtection="1">
      <alignment horizontal="center" vertical="center"/>
      <protection locked="0"/>
    </xf>
    <xf numFmtId="2" fontId="34" fillId="0" borderId="62" xfId="8" applyNumberFormat="1" applyFont="1" applyFill="1" applyBorder="1" applyAlignment="1" applyProtection="1">
      <alignment horizontal="center" vertical="center"/>
      <protection locked="0"/>
    </xf>
    <xf numFmtId="0" fontId="34" fillId="0" borderId="66" xfId="0" applyFont="1" applyFill="1" applyBorder="1" applyAlignment="1">
      <alignment horizontal="center" wrapText="1"/>
    </xf>
    <xf numFmtId="0" fontId="34" fillId="0" borderId="66" xfId="3" applyFont="1" applyFill="1" applyBorder="1" applyAlignment="1">
      <alignment horizontal="center"/>
    </xf>
    <xf numFmtId="0" fontId="37" fillId="0" borderId="66" xfId="0" applyFont="1" applyFill="1" applyBorder="1" applyAlignment="1">
      <alignment horizontal="center"/>
    </xf>
    <xf numFmtId="3" fontId="34" fillId="0" borderId="66" xfId="4" applyNumberFormat="1" applyFont="1" applyFill="1" applyBorder="1" applyAlignment="1" applyProtection="1">
      <alignment horizontal="center"/>
    </xf>
    <xf numFmtId="2" fontId="34" fillId="0" borderId="66" xfId="4" applyNumberFormat="1" applyFont="1" applyFill="1" applyBorder="1" applyAlignment="1" applyProtection="1">
      <alignment horizontal="center"/>
    </xf>
    <xf numFmtId="2" fontId="34" fillId="0" borderId="62" xfId="4" applyNumberFormat="1" applyFont="1" applyFill="1" applyBorder="1" applyAlignment="1" applyProtection="1">
      <alignment horizontal="center"/>
    </xf>
    <xf numFmtId="0" fontId="37" fillId="0" borderId="66" xfId="0" applyFont="1" applyFill="1" applyBorder="1" applyAlignment="1">
      <alignment horizontal="center" vertical="center" wrapText="1"/>
    </xf>
    <xf numFmtId="0" fontId="34" fillId="0" borderId="66" xfId="0" applyFont="1" applyFill="1" applyBorder="1" applyAlignment="1">
      <alignment horizontal="left" wrapText="1"/>
    </xf>
    <xf numFmtId="1" fontId="34" fillId="0" borderId="66" xfId="4" applyNumberFormat="1" applyFont="1" applyFill="1" applyBorder="1" applyAlignment="1" applyProtection="1">
      <alignment horizontal="center"/>
    </xf>
    <xf numFmtId="0" fontId="37" fillId="0" borderId="0" xfId="0" applyFont="1" applyFill="1" applyBorder="1" applyAlignment="1">
      <alignment horizontal="center" vertical="center" wrapText="1"/>
    </xf>
    <xf numFmtId="0" fontId="43" fillId="0" borderId="66" xfId="3" applyFont="1" applyFill="1" applyBorder="1" applyAlignment="1">
      <alignment horizontal="center"/>
    </xf>
    <xf numFmtId="0" fontId="35" fillId="0" borderId="66" xfId="0" applyFont="1" applyFill="1" applyBorder="1" applyAlignment="1">
      <alignment horizontal="center" wrapText="1"/>
    </xf>
    <xf numFmtId="0" fontId="6" fillId="0" borderId="66" xfId="0" applyFont="1" applyFill="1" applyBorder="1" applyAlignment="1">
      <alignment horizontal="left" vertical="justify" wrapText="1"/>
    </xf>
    <xf numFmtId="0" fontId="6" fillId="0" borderId="66" xfId="0" applyFont="1" applyFill="1" applyBorder="1" applyAlignment="1">
      <alignment horizontal="center" vertical="center" wrapText="1"/>
    </xf>
    <xf numFmtId="2" fontId="6" fillId="0" borderId="66" xfId="0" applyNumberFormat="1" applyFont="1" applyFill="1" applyBorder="1" applyAlignment="1">
      <alignment horizontal="center" vertical="center"/>
    </xf>
    <xf numFmtId="2" fontId="6" fillId="0" borderId="66" xfId="2" applyNumberFormat="1" applyFont="1" applyFill="1" applyBorder="1" applyAlignment="1" applyProtection="1">
      <alignment horizontal="center" vertical="center"/>
    </xf>
    <xf numFmtId="1" fontId="42" fillId="0" borderId="66" xfId="2" applyNumberFormat="1" applyFont="1" applyFill="1" applyBorder="1" applyAlignment="1" applyProtection="1">
      <alignment horizontal="center" vertical="center" wrapText="1"/>
    </xf>
    <xf numFmtId="0" fontId="34" fillId="0" borderId="66" xfId="0" applyFont="1" applyFill="1" applyBorder="1" applyAlignment="1" applyProtection="1">
      <alignment horizontal="center" vertical="center"/>
    </xf>
    <xf numFmtId="0" fontId="43" fillId="0" borderId="66" xfId="1" applyFont="1" applyFill="1" applyBorder="1" applyAlignment="1" applyProtection="1">
      <alignment horizontal="center" vertical="center" wrapText="1"/>
    </xf>
    <xf numFmtId="1" fontId="37" fillId="0" borderId="66" xfId="2" applyNumberFormat="1" applyFont="1" applyFill="1" applyBorder="1" applyAlignment="1" applyProtection="1">
      <alignment horizontal="center" vertical="center" wrapText="1"/>
    </xf>
    <xf numFmtId="0" fontId="34" fillId="0" borderId="66" xfId="0" applyFont="1" applyFill="1" applyBorder="1" applyAlignment="1">
      <alignment horizontal="center" vertical="center" wrapText="1"/>
    </xf>
    <xf numFmtId="2" fontId="34" fillId="0" borderId="66" xfId="0" applyNumberFormat="1" applyFont="1" applyFill="1" applyBorder="1" applyAlignment="1">
      <alignment horizontal="center" vertical="center"/>
    </xf>
    <xf numFmtId="2" fontId="34" fillId="0" borderId="66" xfId="2" applyNumberFormat="1" applyFont="1" applyFill="1" applyBorder="1" applyAlignment="1" applyProtection="1">
      <alignment horizontal="center" vertical="center"/>
    </xf>
    <xf numFmtId="4" fontId="34" fillId="0" borderId="66" xfId="0" applyNumberFormat="1" applyFont="1" applyFill="1" applyBorder="1" applyAlignment="1" applyProtection="1">
      <alignment horizontal="right" vertical="center" shrinkToFit="1"/>
    </xf>
    <xf numFmtId="0" fontId="34" fillId="0" borderId="66" xfId="0" applyFont="1" applyFill="1" applyBorder="1" applyAlignment="1" applyProtection="1">
      <alignment horizontal="center" vertical="center" wrapText="1"/>
    </xf>
    <xf numFmtId="0" fontId="34" fillId="0" borderId="66" xfId="0" applyFont="1" applyFill="1" applyBorder="1" applyAlignment="1" applyProtection="1">
      <alignment vertical="center" wrapText="1"/>
    </xf>
    <xf numFmtId="0" fontId="34" fillId="0" borderId="0" xfId="0" applyFont="1" applyFill="1" applyBorder="1" applyAlignment="1" applyProtection="1">
      <alignment vertical="center" wrapText="1"/>
    </xf>
    <xf numFmtId="2" fontId="34" fillId="0" borderId="7" xfId="0" applyNumberFormat="1" applyFont="1" applyFill="1" applyBorder="1" applyAlignment="1">
      <alignment horizontal="center" vertical="center"/>
    </xf>
    <xf numFmtId="2" fontId="34" fillId="0" borderId="31" xfId="2" applyNumberFormat="1" applyFont="1" applyFill="1" applyBorder="1" applyAlignment="1" applyProtection="1">
      <alignment horizontal="center" vertical="center"/>
    </xf>
    <xf numFmtId="1" fontId="34" fillId="0" borderId="62" xfId="2" applyNumberFormat="1" applyFont="1" applyFill="1" applyBorder="1" applyAlignment="1" applyProtection="1">
      <alignment horizontal="left" vertical="center" wrapText="1"/>
    </xf>
    <xf numFmtId="0" fontId="34" fillId="0" borderId="22" xfId="0" applyFont="1" applyFill="1" applyBorder="1" applyAlignment="1">
      <alignment horizontal="left" vertical="center" wrapText="1"/>
    </xf>
    <xf numFmtId="0" fontId="34" fillId="0" borderId="11" xfId="0" applyFont="1" applyFill="1" applyBorder="1" applyAlignment="1">
      <alignment horizontal="center" vertical="center" wrapText="1"/>
    </xf>
    <xf numFmtId="2" fontId="34" fillId="0" borderId="22" xfId="0" applyNumberFormat="1" applyFont="1" applyFill="1" applyBorder="1" applyAlignment="1">
      <alignment horizontal="center" vertical="center"/>
    </xf>
    <xf numFmtId="2" fontId="34" fillId="0" borderId="36" xfId="2" applyNumberFormat="1" applyFont="1" applyFill="1" applyBorder="1" applyAlignment="1" applyProtection="1">
      <alignment horizontal="center" vertical="center"/>
    </xf>
    <xf numFmtId="1" fontId="34" fillId="0" borderId="66" xfId="2" applyNumberFormat="1" applyFont="1" applyFill="1" applyBorder="1" applyAlignment="1" applyProtection="1">
      <alignment horizontal="left" vertical="center" wrapText="1"/>
    </xf>
    <xf numFmtId="0" fontId="34" fillId="0" borderId="66" xfId="0" applyFont="1" applyFill="1" applyBorder="1" applyAlignment="1">
      <alignment horizontal="left" vertical="center" wrapText="1"/>
    </xf>
    <xf numFmtId="1" fontId="34" fillId="0" borderId="66" xfId="0" applyNumberFormat="1" applyFont="1" applyFill="1" applyBorder="1" applyAlignment="1">
      <alignment horizontal="center" vertical="center"/>
    </xf>
    <xf numFmtId="1" fontId="37" fillId="2" borderId="66" xfId="2" applyNumberFormat="1" applyFont="1" applyFill="1" applyBorder="1" applyAlignment="1" applyProtection="1">
      <alignment horizontal="center" vertical="center" wrapText="1"/>
    </xf>
    <xf numFmtId="0" fontId="34" fillId="0" borderId="61" xfId="0" applyFont="1" applyFill="1" applyBorder="1" applyAlignment="1">
      <alignment horizontal="center" vertical="center" wrapText="1"/>
    </xf>
    <xf numFmtId="2" fontId="34" fillId="0" borderId="67" xfId="2" applyNumberFormat="1" applyFont="1" applyFill="1" applyBorder="1" applyAlignment="1" applyProtection="1">
      <alignment horizontal="center" vertical="center"/>
    </xf>
    <xf numFmtId="1" fontId="34" fillId="0" borderId="67" xfId="2" applyNumberFormat="1" applyFont="1" applyFill="1" applyBorder="1" applyAlignment="1" applyProtection="1">
      <alignment horizontal="left" vertical="center" wrapText="1"/>
    </xf>
    <xf numFmtId="2" fontId="34" fillId="0" borderId="62" xfId="0" applyNumberFormat="1" applyFont="1" applyFill="1" applyBorder="1" applyAlignment="1">
      <alignment horizontal="center" vertical="center"/>
    </xf>
    <xf numFmtId="2" fontId="34" fillId="0" borderId="65" xfId="2" applyNumberFormat="1" applyFont="1" applyFill="1" applyBorder="1" applyAlignment="1" applyProtection="1">
      <alignment horizontal="center" vertical="center"/>
    </xf>
    <xf numFmtId="1" fontId="34" fillId="0" borderId="65" xfId="2" applyNumberFormat="1" applyFont="1" applyFill="1" applyBorder="1" applyAlignment="1" applyProtection="1">
      <alignment horizontal="left" vertical="center" wrapText="1"/>
    </xf>
    <xf numFmtId="0" fontId="34" fillId="0" borderId="30" xfId="0" applyFont="1" applyFill="1" applyBorder="1" applyAlignment="1">
      <alignment horizontal="center" vertical="center" wrapText="1"/>
    </xf>
    <xf numFmtId="1" fontId="42" fillId="0" borderId="31" xfId="2" applyNumberFormat="1" applyFont="1" applyFill="1" applyBorder="1" applyAlignment="1" applyProtection="1">
      <alignment horizontal="center" vertical="center" wrapText="1"/>
    </xf>
    <xf numFmtId="1" fontId="34" fillId="0" borderId="66" xfId="2" applyNumberFormat="1" applyFont="1" applyFill="1" applyBorder="1" applyAlignment="1" applyProtection="1">
      <alignment horizontal="center" vertical="center"/>
    </xf>
    <xf numFmtId="169" fontId="34" fillId="0" borderId="66" xfId="2" applyNumberFormat="1" applyFont="1" applyFill="1" applyBorder="1" applyAlignment="1" applyProtection="1">
      <alignment horizontal="center" vertical="center"/>
    </xf>
    <xf numFmtId="0" fontId="34" fillId="0" borderId="68" xfId="0" applyFont="1" applyFill="1" applyBorder="1" applyAlignment="1">
      <alignment horizontal="left" vertical="center" wrapText="1"/>
    </xf>
    <xf numFmtId="2" fontId="34" fillId="0" borderId="54" xfId="2" applyNumberFormat="1" applyFont="1" applyFill="1" applyBorder="1" applyAlignment="1" applyProtection="1">
      <alignment horizontal="center" vertical="center"/>
    </xf>
    <xf numFmtId="0" fontId="34" fillId="0" borderId="68" xfId="0" applyFont="1" applyFill="1" applyBorder="1" applyAlignment="1" applyProtection="1">
      <alignment horizontal="center" vertical="center"/>
    </xf>
    <xf numFmtId="1" fontId="37" fillId="0" borderId="66" xfId="2" applyNumberFormat="1" applyFont="1" applyFill="1" applyBorder="1" applyAlignment="1" applyProtection="1">
      <alignment horizontal="left" vertical="center" wrapText="1"/>
    </xf>
    <xf numFmtId="0" fontId="34" fillId="0" borderId="66" xfId="0" applyFont="1" applyFill="1" applyBorder="1" applyAlignment="1">
      <alignment vertical="center" wrapText="1"/>
    </xf>
    <xf numFmtId="0" fontId="14" fillId="0" borderId="0" xfId="0" applyFont="1" applyFill="1" applyAlignment="1">
      <alignment horizontal="center" vertical="top"/>
    </xf>
    <xf numFmtId="0" fontId="6" fillId="0" borderId="0" xfId="0" applyFont="1" applyFill="1" applyAlignment="1">
      <alignment horizontal="left" vertical="center"/>
    </xf>
    <xf numFmtId="0" fontId="14" fillId="0" borderId="0" xfId="0" applyFont="1" applyFill="1" applyAlignment="1">
      <alignment horizontal="left" vertical="top"/>
    </xf>
    <xf numFmtId="0" fontId="6" fillId="0" borderId="0" xfId="0" applyFont="1" applyFill="1" applyAlignment="1">
      <alignment horizontal="center"/>
    </xf>
    <xf numFmtId="1" fontId="44" fillId="0" borderId="67" xfId="2" applyNumberFormat="1" applyFont="1" applyFill="1" applyBorder="1" applyAlignment="1" applyProtection="1">
      <alignment horizontal="left" vertical="center" wrapText="1"/>
    </xf>
    <xf numFmtId="0" fontId="44" fillId="0" borderId="68" xfId="0" applyFont="1" applyFill="1" applyBorder="1" applyAlignment="1">
      <alignment horizontal="left" vertical="center" wrapText="1"/>
    </xf>
    <xf numFmtId="1" fontId="37" fillId="0" borderId="67" xfId="2" applyNumberFormat="1" applyFont="1" applyFill="1" applyBorder="1" applyAlignment="1" applyProtection="1">
      <alignment horizontal="center" vertical="center"/>
    </xf>
    <xf numFmtId="2" fontId="37" fillId="0" borderId="67" xfId="2" applyNumberFormat="1" applyFont="1" applyFill="1" applyBorder="1" applyAlignment="1" applyProtection="1">
      <alignment horizontal="center" vertical="center"/>
    </xf>
    <xf numFmtId="4" fontId="4" fillId="0" borderId="66" xfId="0" applyNumberFormat="1" applyFont="1" applyFill="1" applyBorder="1" applyAlignment="1">
      <alignment horizontal="center" vertical="center"/>
    </xf>
    <xf numFmtId="0" fontId="32" fillId="0" borderId="66" xfId="0" applyFont="1" applyFill="1" applyBorder="1"/>
    <xf numFmtId="0" fontId="6" fillId="0" borderId="66" xfId="0" applyNumberFormat="1" applyFont="1" applyFill="1" applyBorder="1" applyAlignment="1">
      <alignment horizontal="center" vertical="center" wrapText="1"/>
    </xf>
    <xf numFmtId="0" fontId="45" fillId="0" borderId="41" xfId="0" applyFont="1" applyFill="1" applyBorder="1"/>
    <xf numFmtId="0" fontId="34" fillId="0" borderId="2" xfId="0" applyFont="1" applyFill="1" applyBorder="1" applyAlignment="1">
      <alignment horizontal="center" vertical="center" wrapText="1"/>
    </xf>
    <xf numFmtId="4" fontId="34" fillId="0" borderId="2" xfId="0" applyNumberFormat="1" applyFont="1" applyFill="1" applyBorder="1" applyAlignment="1">
      <alignment horizontal="center" vertical="center"/>
    </xf>
    <xf numFmtId="4" fontId="34" fillId="0" borderId="2" xfId="0" applyNumberFormat="1" applyFont="1" applyFill="1" applyBorder="1" applyAlignment="1">
      <alignment horizontal="right" vertical="center" wrapText="1" shrinkToFit="1"/>
    </xf>
    <xf numFmtId="0" fontId="34" fillId="0" borderId="0" xfId="0" applyFont="1" applyAlignment="1">
      <alignment wrapText="1"/>
    </xf>
    <xf numFmtId="1" fontId="34" fillId="0" borderId="10" xfId="8" applyNumberFormat="1" applyFont="1" applyFill="1" applyBorder="1" applyAlignment="1" applyProtection="1">
      <alignment horizontal="center" vertical="center"/>
      <protection locked="0"/>
    </xf>
    <xf numFmtId="4" fontId="34" fillId="0" borderId="66" xfId="0" applyNumberFormat="1" applyFont="1" applyFill="1" applyBorder="1" applyAlignment="1">
      <alignment horizontal="right" vertical="center" wrapText="1" shrinkToFit="1"/>
    </xf>
    <xf numFmtId="0" fontId="34" fillId="0" borderId="66" xfId="0" applyFont="1" applyBorder="1" applyAlignment="1">
      <alignment wrapText="1"/>
    </xf>
    <xf numFmtId="3" fontId="34" fillId="0" borderId="28" xfId="0" applyNumberFormat="1" applyFont="1" applyFill="1" applyBorder="1" applyAlignment="1">
      <alignment horizontal="center" vertical="center" wrapText="1"/>
    </xf>
    <xf numFmtId="170" fontId="34" fillId="0" borderId="28" xfId="0" applyNumberFormat="1" applyFont="1" applyFill="1" applyBorder="1" applyAlignment="1">
      <alignment horizontal="center" vertical="center" wrapText="1"/>
    </xf>
    <xf numFmtId="170" fontId="37" fillId="0" borderId="28" xfId="0" applyNumberFormat="1" applyFont="1" applyFill="1" applyBorder="1" applyAlignment="1">
      <alignment horizontal="center" vertical="center" wrapText="1"/>
    </xf>
    <xf numFmtId="172" fontId="34" fillId="0" borderId="7" xfId="0" applyNumberFormat="1" applyFont="1" applyFill="1" applyBorder="1" applyAlignment="1">
      <alignment horizontal="center" vertical="center" wrapText="1"/>
    </xf>
    <xf numFmtId="173" fontId="34" fillId="0" borderId="7" xfId="0" applyNumberFormat="1" applyFont="1" applyFill="1" applyBorder="1" applyAlignment="1">
      <alignment horizontal="center" vertical="center" wrapText="1"/>
    </xf>
    <xf numFmtId="170" fontId="34" fillId="0" borderId="60" xfId="0" applyNumberFormat="1" applyFont="1" applyFill="1" applyBorder="1" applyAlignment="1">
      <alignment horizontal="center" vertical="center" wrapText="1"/>
    </xf>
    <xf numFmtId="173" fontId="34" fillId="0" borderId="60" xfId="0" applyNumberFormat="1" applyFont="1" applyFill="1" applyBorder="1" applyAlignment="1">
      <alignment horizontal="center" vertical="center" wrapText="1"/>
    </xf>
    <xf numFmtId="173" fontId="34" fillId="0" borderId="28" xfId="0" applyNumberFormat="1" applyFont="1" applyFill="1" applyBorder="1" applyAlignment="1">
      <alignment horizontal="center" vertical="center" wrapText="1"/>
    </xf>
    <xf numFmtId="4" fontId="34" fillId="0" borderId="28" xfId="0" applyNumberFormat="1" applyFont="1" applyFill="1" applyBorder="1" applyAlignment="1">
      <alignment horizontal="center" vertical="center" wrapText="1"/>
    </xf>
    <xf numFmtId="170" fontId="34" fillId="0" borderId="2" xfId="0" applyNumberFormat="1" applyFont="1" applyFill="1" applyBorder="1" applyAlignment="1">
      <alignment horizontal="center" vertical="center" wrapText="1"/>
    </xf>
    <xf numFmtId="3" fontId="34" fillId="0" borderId="7" xfId="0" applyNumberFormat="1" applyFont="1" applyFill="1" applyBorder="1" applyAlignment="1">
      <alignment horizontal="center" vertical="center" wrapText="1"/>
    </xf>
    <xf numFmtId="0" fontId="34" fillId="0" borderId="2" xfId="0" applyFont="1" applyFill="1" applyBorder="1" applyAlignment="1">
      <alignment horizontal="left" vertical="center" wrapText="1"/>
    </xf>
    <xf numFmtId="3" fontId="34" fillId="0" borderId="60" xfId="0" applyNumberFormat="1" applyFont="1" applyFill="1" applyBorder="1" applyAlignment="1">
      <alignment horizontal="center" vertical="center" wrapText="1"/>
    </xf>
    <xf numFmtId="0" fontId="34" fillId="0" borderId="0" xfId="0" applyFont="1" applyFill="1"/>
    <xf numFmtId="4" fontId="34" fillId="0" borderId="60" xfId="0" applyNumberFormat="1" applyFont="1" applyFill="1" applyBorder="1" applyAlignment="1">
      <alignment horizontal="center" vertical="center" wrapText="1"/>
    </xf>
    <xf numFmtId="172" fontId="34" fillId="0" borderId="60" xfId="0" applyNumberFormat="1" applyFont="1" applyFill="1" applyBorder="1" applyAlignment="1">
      <alignment horizontal="center" vertical="center" wrapText="1"/>
    </xf>
    <xf numFmtId="2" fontId="6" fillId="0" borderId="67" xfId="2" applyNumberFormat="1" applyFont="1" applyFill="1" applyBorder="1" applyAlignment="1" applyProtection="1">
      <alignment horizontal="center" vertical="center"/>
    </xf>
    <xf numFmtId="4" fontId="6" fillId="0" borderId="66" xfId="0" applyNumberFormat="1" applyFont="1" applyFill="1" applyBorder="1" applyAlignment="1" applyProtection="1">
      <alignment horizontal="right" vertical="center" shrinkToFit="1"/>
    </xf>
    <xf numFmtId="0" fontId="34" fillId="0" borderId="27" xfId="0" applyFont="1" applyFill="1" applyBorder="1" applyAlignment="1">
      <alignment horizontal="center" vertical="center" wrapText="1"/>
    </xf>
    <xf numFmtId="2" fontId="34" fillId="0" borderId="28" xfId="0" applyNumberFormat="1" applyFont="1" applyFill="1" applyBorder="1" applyAlignment="1">
      <alignment horizontal="center" vertical="center"/>
    </xf>
    <xf numFmtId="2" fontId="6" fillId="0" borderId="0" xfId="2" applyNumberFormat="1" applyFont="1" applyFill="1" applyBorder="1" applyAlignment="1" applyProtection="1">
      <alignment horizontal="center" vertical="center"/>
    </xf>
    <xf numFmtId="4" fontId="6" fillId="0" borderId="69" xfId="0" applyNumberFormat="1" applyFont="1" applyFill="1" applyBorder="1" applyAlignment="1" applyProtection="1">
      <alignment horizontal="right" vertical="center" shrinkToFit="1"/>
    </xf>
    <xf numFmtId="0" fontId="14" fillId="0" borderId="0" xfId="0" applyFont="1" applyFill="1" applyAlignment="1">
      <alignment horizontal="center" vertical="top"/>
    </xf>
    <xf numFmtId="0" fontId="6" fillId="0" borderId="0" xfId="0" applyFont="1" applyFill="1" applyAlignment="1">
      <alignment horizontal="left" vertical="center"/>
    </xf>
    <xf numFmtId="0" fontId="14" fillId="0" borderId="0" xfId="0" applyFont="1" applyFill="1" applyAlignment="1">
      <alignment horizontal="left" vertical="top"/>
    </xf>
    <xf numFmtId="0" fontId="6" fillId="0" borderId="0" xfId="0" applyFont="1" applyFill="1" applyAlignment="1">
      <alignment horizontal="left" vertical="top"/>
    </xf>
    <xf numFmtId="49" fontId="6" fillId="0" borderId="49" xfId="0" applyNumberFormat="1" applyFont="1" applyFill="1" applyBorder="1" applyAlignment="1">
      <alignment horizontal="center" vertical="center" wrapText="1"/>
    </xf>
    <xf numFmtId="1" fontId="6" fillId="0" borderId="16" xfId="0" applyNumberFormat="1" applyFont="1" applyFill="1" applyBorder="1" applyAlignment="1">
      <alignment horizontal="center" vertical="center" wrapText="1"/>
    </xf>
    <xf numFmtId="49" fontId="4" fillId="0" borderId="49" xfId="0" applyNumberFormat="1" applyFont="1" applyFill="1" applyBorder="1" applyAlignment="1">
      <alignment horizontal="center" vertical="center" wrapText="1"/>
    </xf>
    <xf numFmtId="0" fontId="6" fillId="0" borderId="0" xfId="0" applyFont="1" applyFill="1" applyAlignment="1">
      <alignment horizontal="center"/>
    </xf>
    <xf numFmtId="0" fontId="12" fillId="0" borderId="0" xfId="0" applyFont="1" applyFill="1" applyAlignment="1">
      <alignment horizontal="center"/>
    </xf>
    <xf numFmtId="0" fontId="6" fillId="0" borderId="69" xfId="0" applyFont="1" applyFill="1" applyBorder="1" applyAlignment="1">
      <alignment horizontal="center" vertical="center"/>
    </xf>
    <xf numFmtId="0" fontId="14" fillId="0" borderId="69" xfId="1" applyFont="1" applyFill="1" applyBorder="1" applyAlignment="1">
      <alignment horizontal="center" vertical="center" wrapText="1"/>
    </xf>
    <xf numFmtId="0" fontId="6" fillId="0" borderId="69" xfId="0" applyFont="1" applyFill="1" applyBorder="1" applyAlignment="1">
      <alignment horizontal="left" vertical="center" wrapText="1"/>
    </xf>
    <xf numFmtId="49" fontId="6" fillId="0" borderId="69" xfId="0" applyNumberFormat="1" applyFont="1" applyFill="1" applyBorder="1" applyAlignment="1">
      <alignment horizontal="center" vertical="center"/>
    </xf>
    <xf numFmtId="4" fontId="6" fillId="0" borderId="69" xfId="0" applyNumberFormat="1" applyFont="1" applyFill="1" applyBorder="1" applyAlignment="1">
      <alignment horizontal="right" vertical="center" shrinkToFit="1"/>
    </xf>
    <xf numFmtId="4" fontId="2" fillId="0" borderId="69" xfId="0" applyNumberFormat="1" applyFont="1" applyFill="1" applyBorder="1" applyAlignment="1">
      <alignment horizontal="right" vertical="center" shrinkToFit="1"/>
    </xf>
    <xf numFmtId="49" fontId="46" fillId="0" borderId="28" xfId="0" applyNumberFormat="1" applyFont="1" applyFill="1" applyBorder="1" applyAlignment="1">
      <alignment horizontal="center" vertical="center"/>
    </xf>
    <xf numFmtId="0" fontId="34" fillId="0" borderId="28" xfId="0" applyFont="1" applyFill="1" applyBorder="1" applyAlignment="1">
      <alignment horizontal="center" vertical="center"/>
    </xf>
    <xf numFmtId="4" fontId="34" fillId="0" borderId="69" xfId="0" applyNumberFormat="1" applyFont="1" applyFill="1" applyBorder="1" applyAlignment="1">
      <alignment horizontal="right" vertical="center" shrinkToFit="1"/>
    </xf>
    <xf numFmtId="4" fontId="38" fillId="0" borderId="69" xfId="0" applyNumberFormat="1" applyFont="1" applyFill="1" applyBorder="1" applyAlignment="1">
      <alignment horizontal="right" vertical="center" shrinkToFit="1"/>
    </xf>
    <xf numFmtId="0" fontId="47" fillId="0" borderId="0" xfId="0" applyFont="1" applyFill="1"/>
    <xf numFmtId="0" fontId="35" fillId="0" borderId="69" xfId="1" applyFont="1" applyFill="1" applyBorder="1" applyAlignment="1">
      <alignment horizontal="center" vertical="center" wrapText="1"/>
    </xf>
    <xf numFmtId="0" fontId="34" fillId="0" borderId="28" xfId="1" applyFont="1" applyFill="1" applyBorder="1" applyAlignment="1">
      <alignment horizontal="center" vertical="center" wrapText="1"/>
    </xf>
    <xf numFmtId="0" fontId="46" fillId="0" borderId="70" xfId="0" applyFont="1" applyFill="1" applyBorder="1"/>
    <xf numFmtId="0" fontId="46" fillId="0" borderId="70" xfId="0" applyFont="1" applyFill="1" applyBorder="1" applyAlignment="1">
      <alignment horizontal="center" vertical="center"/>
    </xf>
    <xf numFmtId="0" fontId="48" fillId="0" borderId="0" xfId="0" applyFont="1" applyFill="1"/>
    <xf numFmtId="0" fontId="46" fillId="0" borderId="70" xfId="0" applyFont="1" applyFill="1" applyBorder="1" applyAlignment="1">
      <alignment wrapText="1"/>
    </xf>
    <xf numFmtId="49" fontId="6" fillId="0" borderId="69" xfId="0" applyNumberFormat="1" applyFont="1" applyFill="1" applyBorder="1" applyAlignment="1">
      <alignment horizontal="left" vertical="center" wrapText="1"/>
    </xf>
    <xf numFmtId="0" fontId="46" fillId="0" borderId="70" xfId="0" applyFont="1" applyFill="1" applyBorder="1" applyAlignment="1">
      <alignment vertical="center"/>
    </xf>
    <xf numFmtId="0" fontId="46" fillId="0" borderId="69" xfId="0" applyFont="1" applyFill="1" applyBorder="1" applyAlignment="1">
      <alignment vertical="center"/>
    </xf>
    <xf numFmtId="0" fontId="46" fillId="0" borderId="69" xfId="0" applyFont="1" applyFill="1" applyBorder="1" applyAlignment="1">
      <alignment horizontal="center" vertical="center"/>
    </xf>
    <xf numFmtId="0" fontId="46" fillId="0" borderId="69" xfId="8" applyFont="1" applyFill="1" applyBorder="1" applyAlignment="1">
      <alignment horizontal="center" vertical="center"/>
    </xf>
    <xf numFmtId="0" fontId="46" fillId="0" borderId="69" xfId="0" applyFont="1" applyFill="1" applyBorder="1" applyAlignment="1">
      <alignment horizontal="center"/>
    </xf>
    <xf numFmtId="0" fontId="46" fillId="0" borderId="69" xfId="0" applyFont="1" applyFill="1" applyBorder="1" applyAlignment="1">
      <alignment vertical="center" wrapText="1"/>
    </xf>
    <xf numFmtId="0" fontId="46" fillId="0" borderId="69" xfId="0" applyFont="1" applyFill="1" applyBorder="1" applyAlignment="1">
      <alignment horizontal="center" wrapText="1"/>
    </xf>
    <xf numFmtId="0" fontId="34" fillId="0" borderId="69" xfId="0" applyFont="1" applyFill="1" applyBorder="1" applyAlignment="1">
      <alignment horizontal="center" vertical="center"/>
    </xf>
    <xf numFmtId="4" fontId="38" fillId="0" borderId="28" xfId="0" applyNumberFormat="1" applyFont="1" applyFill="1" applyBorder="1" applyAlignment="1">
      <alignment horizontal="right" vertical="center" shrinkToFit="1"/>
    </xf>
    <xf numFmtId="4" fontId="34" fillId="0" borderId="69" xfId="0" applyNumberFormat="1" applyFont="1" applyFill="1" applyBorder="1" applyAlignment="1">
      <alignment horizontal="center" vertical="center" shrinkToFit="1"/>
    </xf>
    <xf numFmtId="3" fontId="34" fillId="0" borderId="69" xfId="0" applyNumberFormat="1" applyFont="1" applyFill="1" applyBorder="1" applyAlignment="1">
      <alignment horizontal="center" vertical="center" shrinkToFit="1"/>
    </xf>
    <xf numFmtId="4" fontId="34" fillId="0" borderId="28" xfId="0" applyNumberFormat="1" applyFont="1" applyFill="1" applyBorder="1" applyAlignment="1">
      <alignment horizontal="center" vertical="center" shrinkToFit="1"/>
    </xf>
    <xf numFmtId="0" fontId="46" fillId="0" borderId="60" xfId="0" applyFont="1" applyFill="1" applyBorder="1" applyAlignment="1">
      <alignment horizontal="left" vertical="center" wrapText="1"/>
    </xf>
    <xf numFmtId="4" fontId="34" fillId="0" borderId="7" xfId="0" applyNumberFormat="1" applyFont="1" applyFill="1" applyBorder="1" applyAlignment="1">
      <alignment horizontal="right" vertical="center"/>
    </xf>
    <xf numFmtId="4" fontId="34" fillId="0" borderId="7" xfId="0" applyNumberFormat="1" applyFont="1" applyFill="1" applyBorder="1" applyAlignment="1">
      <alignment horizontal="right" vertical="center" wrapText="1" shrinkToFit="1"/>
    </xf>
    <xf numFmtId="0" fontId="34" fillId="0" borderId="68" xfId="0" applyFont="1" applyFill="1" applyBorder="1" applyAlignment="1">
      <alignment horizontal="center" vertical="center"/>
    </xf>
    <xf numFmtId="0" fontId="35" fillId="0" borderId="68" xfId="1" applyFont="1" applyFill="1" applyBorder="1" applyAlignment="1">
      <alignment horizontal="center" vertical="center" wrapText="1"/>
    </xf>
    <xf numFmtId="0" fontId="34" fillId="0" borderId="68" xfId="0" applyFont="1" applyFill="1" applyBorder="1" applyAlignment="1">
      <alignment horizontal="center" vertical="center" wrapText="1"/>
    </xf>
    <xf numFmtId="4" fontId="34" fillId="0" borderId="68" xfId="0" applyNumberFormat="1" applyFont="1" applyFill="1" applyBorder="1" applyAlignment="1">
      <alignment horizontal="right" vertical="center"/>
    </xf>
    <xf numFmtId="4" fontId="34" fillId="0" borderId="68" xfId="0" applyNumberFormat="1" applyFont="1" applyFill="1" applyBorder="1" applyAlignment="1">
      <alignment horizontal="right" vertical="center" wrapText="1" shrinkToFit="1"/>
    </xf>
    <xf numFmtId="2" fontId="34" fillId="0" borderId="68" xfId="0" applyNumberFormat="1" applyFont="1" applyFill="1" applyBorder="1" applyAlignment="1">
      <alignment horizontal="center" vertical="center"/>
    </xf>
    <xf numFmtId="0" fontId="34" fillId="0" borderId="0" xfId="0" applyFont="1" applyFill="1" applyAlignment="1">
      <alignment horizontal="center" vertical="center"/>
    </xf>
    <xf numFmtId="2" fontId="34" fillId="0" borderId="60" xfId="0" applyNumberFormat="1" applyFont="1" applyFill="1" applyBorder="1" applyAlignment="1">
      <alignment horizontal="center" vertical="center"/>
    </xf>
    <xf numFmtId="0" fontId="49" fillId="0" borderId="0" xfId="0" applyFont="1" applyFill="1"/>
    <xf numFmtId="0" fontId="50" fillId="0" borderId="0" xfId="0" applyFont="1" applyFill="1"/>
    <xf numFmtId="4" fontId="6" fillId="0" borderId="60" xfId="0" applyNumberFormat="1" applyFont="1" applyFill="1" applyBorder="1" applyAlignment="1">
      <alignment horizontal="center" vertical="center" wrapText="1"/>
    </xf>
    <xf numFmtId="4" fontId="6" fillId="0" borderId="69" xfId="0" applyNumberFormat="1" applyFont="1" applyFill="1" applyBorder="1" applyAlignment="1">
      <alignment horizontal="center" vertical="center" shrinkToFit="1"/>
    </xf>
    <xf numFmtId="49" fontId="34" fillId="0" borderId="66" xfId="0" applyNumberFormat="1" applyFont="1" applyFill="1" applyBorder="1" applyAlignment="1">
      <alignment vertical="center" wrapText="1"/>
    </xf>
    <xf numFmtId="49" fontId="34" fillId="0" borderId="66" xfId="0" applyNumberFormat="1" applyFont="1" applyFill="1" applyBorder="1" applyAlignment="1">
      <alignment horizontal="center" vertical="center"/>
    </xf>
    <xf numFmtId="4" fontId="34" fillId="0" borderId="66" xfId="0" applyNumberFormat="1" applyFont="1" applyFill="1" applyBorder="1" applyAlignment="1">
      <alignment horizontal="center" vertical="center" shrinkToFit="1"/>
    </xf>
    <xf numFmtId="0" fontId="37" fillId="0" borderId="0" xfId="0" applyFont="1" applyAlignment="1">
      <alignment horizontal="left" vertical="center"/>
    </xf>
    <xf numFmtId="0" fontId="34" fillId="0" borderId="66" xfId="0" applyFont="1" applyBorder="1"/>
    <xf numFmtId="0" fontId="34" fillId="0" borderId="41" xfId="0" applyFont="1" applyFill="1" applyBorder="1" applyAlignment="1">
      <alignment horizontal="center" vertical="center"/>
    </xf>
    <xf numFmtId="49" fontId="34" fillId="0" borderId="3" xfId="0" applyNumberFormat="1" applyFont="1" applyFill="1" applyBorder="1" applyAlignment="1">
      <alignment horizontal="center" vertical="center"/>
    </xf>
    <xf numFmtId="0" fontId="4" fillId="0" borderId="46" xfId="0" applyNumberFormat="1" applyFont="1" applyFill="1" applyBorder="1" applyAlignment="1">
      <alignment horizontal="right" vertical="center" wrapText="1"/>
    </xf>
    <xf numFmtId="0" fontId="4" fillId="0" borderId="45" xfId="0" applyNumberFormat="1" applyFont="1" applyFill="1" applyBorder="1" applyAlignment="1">
      <alignment horizontal="right" vertical="center" wrapText="1"/>
    </xf>
    <xf numFmtId="0" fontId="11" fillId="0" borderId="0" xfId="0" applyFont="1" applyFill="1" applyAlignment="1">
      <alignment horizontal="center"/>
    </xf>
    <xf numFmtId="0" fontId="12" fillId="0" borderId="48" xfId="0" applyFont="1" applyFill="1" applyBorder="1" applyAlignment="1">
      <alignment horizontal="left" vertical="center"/>
    </xf>
    <xf numFmtId="0" fontId="6" fillId="0" borderId="3" xfId="0" applyNumberFormat="1" applyFont="1" applyFill="1" applyBorder="1" applyAlignment="1">
      <alignment horizontal="left" vertical="center" wrapText="1" indent="3"/>
    </xf>
    <xf numFmtId="0" fontId="6" fillId="0" borderId="5" xfId="0" applyNumberFormat="1" applyFont="1" applyFill="1" applyBorder="1" applyAlignment="1">
      <alignment horizontal="left" vertical="center" wrapText="1" indent="3"/>
    </xf>
    <xf numFmtId="0" fontId="6" fillId="0" borderId="46" xfId="0" applyNumberFormat="1" applyFont="1" applyFill="1" applyBorder="1" applyAlignment="1">
      <alignment horizontal="left" vertical="center" wrapText="1" indent="3"/>
    </xf>
    <xf numFmtId="0" fontId="6" fillId="0" borderId="45" xfId="0" applyNumberFormat="1" applyFont="1" applyFill="1" applyBorder="1" applyAlignment="1">
      <alignment horizontal="left" vertical="center" wrapText="1" indent="3"/>
    </xf>
    <xf numFmtId="0" fontId="6" fillId="0" borderId="46" xfId="0" applyNumberFormat="1" applyFont="1" applyFill="1" applyBorder="1" applyAlignment="1">
      <alignment horizontal="right" vertical="center" wrapText="1"/>
    </xf>
    <xf numFmtId="0" fontId="6" fillId="0" borderId="45" xfId="0" applyNumberFormat="1" applyFont="1" applyFill="1" applyBorder="1" applyAlignment="1">
      <alignment horizontal="right" vertical="center" wrapText="1"/>
    </xf>
    <xf numFmtId="0" fontId="6" fillId="0" borderId="46" xfId="0" applyNumberFormat="1" applyFont="1" applyFill="1" applyBorder="1" applyAlignment="1">
      <alignment horizontal="left" vertical="center" wrapText="1"/>
    </xf>
    <xf numFmtId="0" fontId="6" fillId="0" borderId="45" xfId="0" applyNumberFormat="1" applyFont="1" applyFill="1" applyBorder="1" applyAlignment="1">
      <alignment horizontal="left" vertical="center" wrapText="1"/>
    </xf>
    <xf numFmtId="0" fontId="12" fillId="0" borderId="1" xfId="0" applyFont="1" applyFill="1" applyBorder="1" applyAlignment="1">
      <alignment horizontal="left" vertical="center"/>
    </xf>
    <xf numFmtId="0" fontId="4" fillId="0" borderId="3" xfId="0" applyNumberFormat="1" applyFont="1" applyFill="1" applyBorder="1" applyAlignment="1">
      <alignment horizontal="right" vertical="center" wrapText="1"/>
    </xf>
    <xf numFmtId="0" fontId="4" fillId="0" borderId="5" xfId="0" applyNumberFormat="1" applyFont="1" applyFill="1" applyBorder="1" applyAlignment="1">
      <alignment horizontal="right" vertical="center" wrapText="1"/>
    </xf>
    <xf numFmtId="0" fontId="6" fillId="0" borderId="3" xfId="0" applyNumberFormat="1" applyFont="1" applyFill="1" applyBorder="1" applyAlignment="1">
      <alignment horizontal="right" vertical="center" wrapText="1"/>
    </xf>
    <xf numFmtId="0" fontId="6" fillId="0" borderId="5" xfId="0" applyNumberFormat="1" applyFont="1" applyFill="1" applyBorder="1" applyAlignment="1">
      <alignment horizontal="right" vertical="center" wrapText="1"/>
    </xf>
    <xf numFmtId="0" fontId="6" fillId="0" borderId="3" xfId="0" applyNumberFormat="1" applyFont="1" applyFill="1" applyBorder="1" applyAlignment="1">
      <alignment horizontal="left" vertical="center" wrapText="1"/>
    </xf>
    <xf numFmtId="0" fontId="6" fillId="0" borderId="5" xfId="0" applyNumberFormat="1" applyFont="1" applyFill="1" applyBorder="1" applyAlignment="1">
      <alignment horizontal="left" vertical="center" wrapText="1"/>
    </xf>
    <xf numFmtId="0" fontId="4" fillId="0" borderId="4" xfId="0" applyNumberFormat="1" applyFont="1" applyFill="1" applyBorder="1" applyAlignment="1">
      <alignment horizontal="right" vertical="center" wrapText="1"/>
    </xf>
    <xf numFmtId="0" fontId="6" fillId="0" borderId="4" xfId="0" applyNumberFormat="1" applyFont="1" applyFill="1" applyBorder="1" applyAlignment="1">
      <alignment horizontal="right" vertical="center" wrapText="1"/>
    </xf>
    <xf numFmtId="0" fontId="20" fillId="0" borderId="3" xfId="0" applyNumberFormat="1" applyFont="1" applyFill="1" applyBorder="1" applyAlignment="1">
      <alignment horizontal="right" vertical="center" wrapText="1"/>
    </xf>
    <xf numFmtId="0" fontId="20" fillId="0" borderId="4" xfId="0" applyNumberFormat="1" applyFont="1" applyFill="1" applyBorder="1" applyAlignment="1">
      <alignment horizontal="right" vertical="center" wrapText="1"/>
    </xf>
    <xf numFmtId="0" fontId="20" fillId="0" borderId="5" xfId="0" applyNumberFormat="1" applyFont="1" applyFill="1" applyBorder="1" applyAlignment="1">
      <alignment horizontal="right" vertical="center" wrapText="1"/>
    </xf>
    <xf numFmtId="0" fontId="6" fillId="0" borderId="2" xfId="0" applyFont="1" applyFill="1" applyBorder="1" applyAlignment="1">
      <alignment horizontal="center" vertical="center" wrapText="1"/>
    </xf>
    <xf numFmtId="0" fontId="6" fillId="0" borderId="46" xfId="0" applyFont="1" applyFill="1" applyBorder="1" applyAlignment="1">
      <alignment horizontal="center" vertical="center" wrapText="1"/>
    </xf>
    <xf numFmtId="0" fontId="6" fillId="0" borderId="47" xfId="0" applyFont="1" applyFill="1" applyBorder="1" applyAlignment="1">
      <alignment horizontal="center" vertical="center" wrapText="1"/>
    </xf>
    <xf numFmtId="0" fontId="6" fillId="0" borderId="45" xfId="0" applyFont="1" applyFill="1" applyBorder="1" applyAlignment="1">
      <alignment horizontal="center" vertical="center" wrapText="1"/>
    </xf>
    <xf numFmtId="0" fontId="6" fillId="0" borderId="42"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41" xfId="0" applyFont="1" applyFill="1" applyBorder="1" applyAlignment="1">
      <alignment horizontal="center" vertical="center" wrapText="1"/>
    </xf>
    <xf numFmtId="0" fontId="3" fillId="0" borderId="42"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11" fillId="0" borderId="48" xfId="0" applyFont="1" applyFill="1" applyBorder="1" applyAlignment="1">
      <alignment horizontal="center"/>
    </xf>
    <xf numFmtId="0" fontId="14" fillId="0" borderId="0" xfId="0" applyFont="1" applyFill="1" applyAlignment="1">
      <alignment horizontal="center" vertical="top"/>
    </xf>
    <xf numFmtId="0" fontId="12" fillId="0" borderId="4" xfId="0" applyFont="1" applyFill="1" applyBorder="1" applyAlignment="1">
      <alignment horizontal="left" vertical="center"/>
    </xf>
    <xf numFmtId="0" fontId="6" fillId="0" borderId="0" xfId="0" applyFont="1" applyFill="1" applyAlignment="1">
      <alignment horizontal="left" vertical="center"/>
    </xf>
    <xf numFmtId="0" fontId="6" fillId="0" borderId="0" xfId="0" applyFont="1" applyFill="1" applyBorder="1" applyAlignment="1">
      <alignment horizontal="left" vertical="center"/>
    </xf>
    <xf numFmtId="0" fontId="14" fillId="0" borderId="0" xfId="0" applyFont="1" applyFill="1" applyAlignment="1">
      <alignment horizontal="left" vertical="top"/>
    </xf>
    <xf numFmtId="0" fontId="6" fillId="0" borderId="27" xfId="0" applyNumberFormat="1" applyFont="1" applyFill="1" applyBorder="1" applyAlignment="1">
      <alignment horizontal="right" vertical="center" wrapText="1"/>
    </xf>
    <xf numFmtId="0" fontId="6" fillId="0" borderId="47" xfId="0" applyNumberFormat="1" applyFont="1" applyFill="1" applyBorder="1" applyAlignment="1">
      <alignment horizontal="right" vertical="center" wrapText="1"/>
    </xf>
    <xf numFmtId="0" fontId="6" fillId="0" borderId="42" xfId="0" applyFont="1" applyFill="1" applyBorder="1" applyAlignment="1" applyProtection="1">
      <alignment horizontal="center" vertical="center" wrapText="1"/>
    </xf>
    <xf numFmtId="0" fontId="6" fillId="0" borderId="7" xfId="0" applyFont="1" applyFill="1" applyBorder="1" applyAlignment="1" applyProtection="1">
      <alignment horizontal="center" vertical="center" wrapText="1"/>
    </xf>
    <xf numFmtId="0" fontId="13" fillId="0" borderId="1" xfId="0" applyFont="1" applyFill="1" applyBorder="1" applyAlignment="1">
      <alignment horizontal="center"/>
    </xf>
    <xf numFmtId="0" fontId="13" fillId="0" borderId="48" xfId="0" applyFont="1" applyFill="1" applyBorder="1" applyAlignment="1">
      <alignment horizontal="center"/>
    </xf>
    <xf numFmtId="0" fontId="4" fillId="0" borderId="46" xfId="0" applyFont="1" applyFill="1" applyBorder="1" applyAlignment="1">
      <alignment horizontal="right" vertical="center"/>
    </xf>
    <xf numFmtId="0" fontId="4" fillId="0" borderId="47" xfId="0" applyFont="1" applyFill="1" applyBorder="1" applyAlignment="1">
      <alignment horizontal="right" vertical="center"/>
    </xf>
    <xf numFmtId="0" fontId="4" fillId="0" borderId="55" xfId="0" applyFont="1" applyFill="1" applyBorder="1" applyAlignment="1">
      <alignment horizontal="right" vertical="center"/>
    </xf>
    <xf numFmtId="0" fontId="6" fillId="0" borderId="28" xfId="0" applyFont="1" applyFill="1" applyBorder="1" applyAlignment="1" applyProtection="1">
      <alignment horizontal="center" vertical="center" wrapText="1"/>
    </xf>
    <xf numFmtId="0" fontId="6" fillId="0" borderId="62" xfId="0" applyFont="1" applyFill="1" applyBorder="1" applyAlignment="1" applyProtection="1">
      <alignment horizontal="center" vertical="center" wrapText="1"/>
    </xf>
    <xf numFmtId="0" fontId="6" fillId="0" borderId="0" xfId="0" applyFont="1" applyFill="1" applyAlignment="1">
      <alignment horizontal="left" vertical="top"/>
    </xf>
    <xf numFmtId="0" fontId="4" fillId="0" borderId="28" xfId="0" applyFont="1" applyFill="1" applyBorder="1" applyAlignment="1">
      <alignment horizontal="right" vertical="center"/>
    </xf>
    <xf numFmtId="0" fontId="4" fillId="0" borderId="63" xfId="0" applyFont="1" applyFill="1" applyBorder="1" applyAlignment="1">
      <alignment horizontal="right" vertical="center"/>
    </xf>
    <xf numFmtId="0" fontId="6" fillId="0" borderId="2" xfId="0" applyFont="1" applyFill="1" applyBorder="1" applyAlignment="1" applyProtection="1">
      <alignment horizontal="center" vertical="center" wrapText="1"/>
    </xf>
    <xf numFmtId="0" fontId="30" fillId="0" borderId="0" xfId="0" applyFont="1" applyFill="1" applyAlignment="1">
      <alignment horizontal="center" vertical="center" wrapText="1"/>
    </xf>
    <xf numFmtId="0" fontId="4" fillId="0" borderId="3" xfId="0" applyFont="1" applyFill="1" applyBorder="1" applyAlignment="1">
      <alignment horizontal="right" vertical="center"/>
    </xf>
    <xf numFmtId="0" fontId="4" fillId="0" borderId="4" xfId="0" applyFont="1" applyFill="1" applyBorder="1" applyAlignment="1">
      <alignment horizontal="right" vertical="center"/>
    </xf>
    <xf numFmtId="49" fontId="6" fillId="0" borderId="26" xfId="0" applyNumberFormat="1" applyFont="1" applyFill="1" applyBorder="1" applyAlignment="1">
      <alignment horizontal="center" vertical="center" wrapText="1"/>
    </xf>
    <xf numFmtId="49" fontId="6" fillId="0" borderId="16" xfId="0" applyNumberFormat="1" applyFont="1" applyFill="1" applyBorder="1" applyAlignment="1">
      <alignment horizontal="center" vertical="center" wrapText="1"/>
    </xf>
    <xf numFmtId="49" fontId="6" fillId="0" borderId="18" xfId="0" applyNumberFormat="1" applyFont="1" applyFill="1" applyBorder="1" applyAlignment="1">
      <alignment horizontal="center" vertical="center" wrapText="1"/>
    </xf>
    <xf numFmtId="49" fontId="6" fillId="0" borderId="49" xfId="0" applyNumberFormat="1" applyFont="1" applyFill="1" applyBorder="1" applyAlignment="1">
      <alignment horizontal="center" vertical="center" wrapText="1"/>
    </xf>
    <xf numFmtId="1" fontId="6" fillId="0" borderId="26" xfId="0" applyNumberFormat="1" applyFont="1" applyFill="1" applyBorder="1" applyAlignment="1">
      <alignment horizontal="center" vertical="center" wrapText="1"/>
    </xf>
    <xf numFmtId="1" fontId="6" fillId="0" borderId="16" xfId="0" applyNumberFormat="1" applyFont="1" applyFill="1" applyBorder="1" applyAlignment="1">
      <alignment horizontal="center" vertical="center" wrapText="1"/>
    </xf>
    <xf numFmtId="49" fontId="4" fillId="0" borderId="18" xfId="0" applyNumberFormat="1" applyFont="1" applyFill="1" applyBorder="1" applyAlignment="1">
      <alignment horizontal="center" vertical="center" wrapText="1"/>
    </xf>
    <xf numFmtId="49" fontId="4" fillId="0" borderId="49" xfId="0" applyNumberFormat="1" applyFont="1" applyFill="1" applyBorder="1" applyAlignment="1">
      <alignment horizontal="center" vertical="center" wrapText="1"/>
    </xf>
    <xf numFmtId="49" fontId="4" fillId="0" borderId="27" xfId="0" applyNumberFormat="1" applyFont="1" applyFill="1" applyBorder="1" applyAlignment="1">
      <alignment horizontal="center" vertical="center" wrapText="1"/>
    </xf>
    <xf numFmtId="49" fontId="4" fillId="0" borderId="32" xfId="0" applyNumberFormat="1" applyFont="1" applyFill="1" applyBorder="1" applyAlignment="1">
      <alignment horizontal="center" vertical="center" wrapText="1"/>
    </xf>
    <xf numFmtId="0" fontId="6" fillId="0" borderId="30" xfId="0" applyFont="1" applyFill="1" applyBorder="1" applyAlignment="1" applyProtection="1">
      <alignment horizontal="center" vertical="center" wrapText="1"/>
    </xf>
    <xf numFmtId="0" fontId="6" fillId="0" borderId="51" xfId="0" applyFont="1" applyFill="1" applyBorder="1" applyAlignment="1" applyProtection="1">
      <alignment horizontal="center" vertical="center" wrapText="1"/>
    </xf>
    <xf numFmtId="0" fontId="6" fillId="0" borderId="52" xfId="0" applyFont="1" applyFill="1" applyBorder="1" applyAlignment="1" applyProtection="1">
      <alignment horizontal="center" vertical="center" wrapText="1"/>
    </xf>
    <xf numFmtId="0" fontId="6" fillId="0" borderId="35" xfId="0" applyFont="1" applyFill="1" applyBorder="1" applyAlignment="1" applyProtection="1">
      <alignment horizontal="center" vertical="center" wrapText="1"/>
    </xf>
    <xf numFmtId="49" fontId="6" fillId="0" borderId="27" xfId="0" applyNumberFormat="1" applyFont="1" applyFill="1" applyBorder="1" applyAlignment="1">
      <alignment horizontal="center" vertical="center" wrapText="1"/>
    </xf>
    <xf numFmtId="49" fontId="6" fillId="0" borderId="32" xfId="0" applyNumberFormat="1" applyFont="1" applyFill="1" applyBorder="1" applyAlignment="1">
      <alignment horizontal="center" vertical="center" wrapText="1"/>
    </xf>
    <xf numFmtId="49" fontId="4" fillId="0" borderId="61" xfId="0" applyNumberFormat="1" applyFont="1" applyFill="1" applyBorder="1" applyAlignment="1">
      <alignment horizontal="center" vertical="center" wrapText="1"/>
    </xf>
    <xf numFmtId="1" fontId="4" fillId="0" borderId="18" xfId="0" applyNumberFormat="1" applyFont="1" applyFill="1" applyBorder="1" applyAlignment="1">
      <alignment horizontal="center" vertical="center" wrapText="1"/>
    </xf>
    <xf numFmtId="1" fontId="4" fillId="0" borderId="49" xfId="0" applyNumberFormat="1" applyFont="1" applyFill="1" applyBorder="1" applyAlignment="1">
      <alignment horizontal="center" vertical="center" wrapText="1"/>
    </xf>
    <xf numFmtId="0" fontId="6" fillId="0" borderId="26" xfId="0" applyFont="1" applyFill="1" applyBorder="1" applyAlignment="1">
      <alignment horizontal="center" vertical="center" wrapText="1"/>
    </xf>
    <xf numFmtId="0" fontId="6" fillId="0" borderId="16" xfId="0" applyFont="1" applyFill="1" applyBorder="1" applyAlignment="1">
      <alignment horizontal="center" vertical="center" wrapText="1"/>
    </xf>
    <xf numFmtId="0" fontId="4" fillId="0" borderId="27" xfId="10" applyFont="1" applyFill="1" applyBorder="1" applyAlignment="1">
      <alignment horizontal="center" wrapText="1"/>
    </xf>
    <xf numFmtId="0" fontId="4" fillId="0" borderId="32" xfId="10" applyFont="1" applyFill="1" applyBorder="1" applyAlignment="1">
      <alignment horizontal="center" wrapText="1"/>
    </xf>
    <xf numFmtId="0" fontId="6" fillId="0" borderId="26" xfId="10" applyFont="1" applyFill="1" applyBorder="1" applyAlignment="1">
      <alignment horizontal="center" wrapText="1"/>
    </xf>
    <xf numFmtId="0" fontId="6" fillId="0" borderId="16" xfId="10" applyFont="1" applyFill="1" applyBorder="1" applyAlignment="1">
      <alignment horizontal="center" wrapText="1"/>
    </xf>
    <xf numFmtId="0" fontId="6" fillId="0" borderId="27" xfId="10" applyFont="1" applyFill="1" applyBorder="1" applyAlignment="1">
      <alignment horizontal="center" wrapText="1"/>
    </xf>
    <xf numFmtId="0" fontId="6" fillId="0" borderId="32" xfId="10" applyFont="1" applyFill="1" applyBorder="1" applyAlignment="1">
      <alignment horizontal="center" wrapText="1"/>
    </xf>
    <xf numFmtId="0" fontId="6" fillId="0" borderId="0" xfId="0" applyFont="1" applyFill="1" applyAlignment="1">
      <alignment horizontal="center"/>
    </xf>
    <xf numFmtId="0" fontId="6" fillId="0" borderId="48" xfId="0" applyFont="1" applyFill="1" applyBorder="1" applyAlignment="1">
      <alignment horizontal="center"/>
    </xf>
    <xf numFmtId="0" fontId="12" fillId="0" borderId="0" xfId="0" applyFont="1" applyFill="1" applyAlignment="1">
      <alignment horizontal="center"/>
    </xf>
    <xf numFmtId="0" fontId="12" fillId="0" borderId="48" xfId="0" applyFont="1" applyFill="1" applyBorder="1" applyAlignment="1">
      <alignment horizontal="center"/>
    </xf>
    <xf numFmtId="0" fontId="11" fillId="0" borderId="1" xfId="0" applyFont="1" applyFill="1" applyBorder="1" applyAlignment="1">
      <alignment horizontal="center"/>
    </xf>
  </cellXfs>
  <cellStyles count="17">
    <cellStyle name="Excel Built-in Normal" xfId="8"/>
    <cellStyle name="Excel Built-in Normal 1" xfId="2"/>
    <cellStyle name="Hyperlink" xfId="14" builtinId="8"/>
    <cellStyle name="Normal" xfId="0" builtinId="0"/>
    <cellStyle name="Normal 10" xfId="10"/>
    <cellStyle name="Normal 2" xfId="5"/>
    <cellStyle name="Normal 5" xfId="16"/>
    <cellStyle name="Normal_2009-08-20_BKUS_20.korpuss_Tame_PASUT. 2" xfId="11"/>
    <cellStyle name="Normal_2009-29-07 Tame_Cesu cietums_DARBA VARIANTS" xfId="13"/>
    <cellStyle name="Normal_Kazino kazino tauers klub" xfId="6"/>
    <cellStyle name="Normal_lokalas tames forma2" xfId="1"/>
    <cellStyle name="Normal_SandisP_rem_07" xfId="7"/>
    <cellStyle name="Parastais 4" xfId="9"/>
    <cellStyle name="Parasts 2" xfId="15"/>
    <cellStyle name="Style 1" xfId="3"/>
    <cellStyle name="Обычный_33. OZOLNIEKU NOVADA DOME_OZO SKOLA_TELPU, GAITENU, KAPNU TELPU REMONTS_TAME_VADIMS_2011_02_25_melnraksts" xfId="12"/>
    <cellStyle name="Обычный_33. OZOLNIEKU NOVADA DOME_OZO SKOLA_TELPU, GAITENU, KAPNU TELPU REMONTS_TAME_VADIMS_2011_02_25_melnraksts_09. ELITE BRAIN_ZIKI_KUTS BUVNIECIBA_TAME_2013_08_01+EL labots" xfId="4"/>
  </cellStyles>
  <dxfs count="2">
    <dxf>
      <font>
        <condense val="0"/>
        <extend val="0"/>
        <color indexed="9"/>
      </font>
    </dxf>
    <dxf>
      <font>
        <condense val="0"/>
        <extend val="0"/>
        <color indexed="9"/>
      </font>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printerSettings" Target="../printerSettings/printerSettings16.bin"/><Relationship Id="rId2" Type="http://schemas.openxmlformats.org/officeDocument/2006/relationships/hyperlink" Target="mailto:maris.krumins@nams.arch.lv" TargetMode="External"/><Relationship Id="rId1" Type="http://schemas.openxmlformats.org/officeDocument/2006/relationships/hyperlink" Target="tel:+371%2026%20525%20003" TargetMode="External"/></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pageSetUpPr fitToPage="1"/>
  </sheetPr>
  <dimension ref="A1:D222"/>
  <sheetViews>
    <sheetView showZeros="0" topLeftCell="A9" zoomScaleNormal="100" workbookViewId="0">
      <selection activeCell="J25" sqref="J25"/>
    </sheetView>
  </sheetViews>
  <sheetFormatPr defaultColWidth="9.140625" defaultRowHeight="15" outlineLevelRow="1" outlineLevelCol="1"/>
  <cols>
    <col min="1" max="1" width="13.28515625" style="44" customWidth="1"/>
    <col min="2" max="2" width="47.7109375" style="44" customWidth="1"/>
    <col min="3" max="3" width="9.140625" style="44" hidden="1" customWidth="1" outlineLevel="1"/>
    <col min="4" max="4" width="20.7109375" style="44" customWidth="1" collapsed="1"/>
    <col min="5" max="16384" width="9.140625" style="44"/>
  </cols>
  <sheetData>
    <row r="1" spans="1:4">
      <c r="D1" s="140" t="s">
        <v>18</v>
      </c>
    </row>
    <row r="2" spans="1:4">
      <c r="D2" s="140"/>
    </row>
    <row r="3" spans="1:4">
      <c r="D3" s="141" t="s">
        <v>77</v>
      </c>
    </row>
    <row r="4" spans="1:4">
      <c r="D4" s="142" t="s">
        <v>19</v>
      </c>
    </row>
    <row r="6" spans="1:4">
      <c r="D6" s="140" t="s">
        <v>20</v>
      </c>
    </row>
    <row r="7" spans="1:4">
      <c r="D7" s="140"/>
    </row>
    <row r="8" spans="1:4">
      <c r="D8" s="140" t="s">
        <v>235</v>
      </c>
    </row>
    <row r="9" spans="1:4">
      <c r="D9" s="140"/>
    </row>
    <row r="10" spans="1:4">
      <c r="D10" s="140"/>
    </row>
    <row r="11" spans="1:4" ht="20.25">
      <c r="A11" s="985" t="s">
        <v>1935</v>
      </c>
      <c r="B11" s="985"/>
      <c r="C11" s="985"/>
      <c r="D11" s="985"/>
    </row>
    <row r="13" spans="1:4">
      <c r="B13" s="14"/>
      <c r="C13" s="14"/>
      <c r="D13" s="14"/>
    </row>
    <row r="14" spans="1:4">
      <c r="A14" s="14" t="s">
        <v>1</v>
      </c>
      <c r="B14" s="986" t="str">
        <f>'KOPT kopā '!B16:D16</f>
        <v>Jauna skolas ēka Ādažos I.; II.; III. Kārtas</v>
      </c>
      <c r="C14" s="986"/>
      <c r="D14" s="986"/>
    </row>
    <row r="15" spans="1:4">
      <c r="A15" s="14" t="s">
        <v>2</v>
      </c>
      <c r="B15" s="986" t="str">
        <f>'KOPT kopā '!B17:D17</f>
        <v>Jauna skolas ēka Ādažos</v>
      </c>
      <c r="C15" s="986"/>
      <c r="D15" s="986"/>
    </row>
    <row r="16" spans="1:4">
      <c r="A16" s="14" t="s">
        <v>1934</v>
      </c>
      <c r="B16" s="986" t="str">
        <f>'KOPT kopā '!B18:D18</f>
        <v>Attekas iela 16, Ādaži, Ādažu novads</v>
      </c>
      <c r="C16" s="986"/>
      <c r="D16" s="986"/>
    </row>
    <row r="17" spans="1:4">
      <c r="A17" s="14" t="s">
        <v>4</v>
      </c>
      <c r="B17" s="986" t="str">
        <f>'KOPT kopā '!B19:D19</f>
        <v>16-26</v>
      </c>
      <c r="C17" s="986"/>
      <c r="D17" s="986"/>
    </row>
    <row r="18" spans="1:4">
      <c r="A18" s="14"/>
      <c r="B18" s="14"/>
      <c r="C18" s="14"/>
      <c r="D18" s="14"/>
    </row>
    <row r="19" spans="1:4">
      <c r="A19" s="14"/>
      <c r="B19" s="14"/>
      <c r="C19" s="14"/>
      <c r="D19" s="146" t="str">
        <f>'KOPT (PASŪTĪTĀJA) 1'!D19</f>
        <v>Tāme sastādīta 2017.gada 29. septembrī</v>
      </c>
    </row>
    <row r="21" spans="1:4" ht="25.5">
      <c r="A21" s="635" t="s">
        <v>5</v>
      </c>
      <c r="B21" s="635" t="s">
        <v>21</v>
      </c>
      <c r="C21" s="636"/>
      <c r="D21" s="636" t="s">
        <v>22</v>
      </c>
    </row>
    <row r="22" spans="1:4" ht="15.75" thickBot="1">
      <c r="A22" s="128"/>
      <c r="B22" s="129"/>
      <c r="C22" s="129"/>
      <c r="D22" s="131"/>
    </row>
    <row r="23" spans="1:4" ht="15.75" thickTop="1">
      <c r="A23" s="412">
        <f>1</f>
        <v>1</v>
      </c>
      <c r="B23" s="440" t="str">
        <f>'KOPT kopā '!B26</f>
        <v>Jauna skolas ēka Ādažos I.kārta</v>
      </c>
      <c r="C23" s="438" t="s">
        <v>1914</v>
      </c>
      <c r="D23" s="411">
        <f>'KOPT kopā '!D26</f>
        <v>0</v>
      </c>
    </row>
    <row r="24" spans="1:4">
      <c r="A24" s="412">
        <f>1+A23</f>
        <v>2</v>
      </c>
      <c r="B24" s="440" t="s">
        <v>2023</v>
      </c>
      <c r="C24" s="438" t="s">
        <v>1915</v>
      </c>
      <c r="D24" s="411">
        <v>670090.06999999995</v>
      </c>
    </row>
    <row r="25" spans="1:4" ht="15.75" thickBot="1">
      <c r="A25" s="412">
        <f t="shared" ref="A25" si="0">1+A24</f>
        <v>3</v>
      </c>
      <c r="B25" s="440" t="s">
        <v>1961</v>
      </c>
      <c r="C25" s="438" t="s">
        <v>1916</v>
      </c>
      <c r="D25" s="411">
        <v>1228241.74</v>
      </c>
    </row>
    <row r="26" spans="1:4" ht="15.75" thickTop="1">
      <c r="A26" s="77"/>
      <c r="B26" s="135"/>
      <c r="C26" s="135"/>
      <c r="D26" s="82"/>
    </row>
    <row r="27" spans="1:4">
      <c r="A27" s="983" t="s">
        <v>1917</v>
      </c>
      <c r="B27" s="984"/>
      <c r="C27" s="627"/>
      <c r="D27" s="521">
        <f>SUM(D23:D26)</f>
        <v>1898331.81</v>
      </c>
    </row>
    <row r="28" spans="1:4">
      <c r="A28" s="14"/>
      <c r="B28" s="14"/>
      <c r="C28" s="14"/>
      <c r="D28" s="14"/>
    </row>
    <row r="29" spans="1:4">
      <c r="A29" s="991" t="s">
        <v>2027</v>
      </c>
      <c r="B29" s="992"/>
      <c r="C29" s="522">
        <v>0.03</v>
      </c>
      <c r="D29" s="411">
        <f>ROUND(D27*C29,2)</f>
        <v>56949.95</v>
      </c>
    </row>
    <row r="30" spans="1:4" hidden="1" outlineLevel="1">
      <c r="A30" s="983" t="s">
        <v>75</v>
      </c>
      <c r="B30" s="984"/>
      <c r="C30" s="627"/>
      <c r="D30" s="521">
        <f>D27+D29</f>
        <v>1955281.76</v>
      </c>
    </row>
    <row r="31" spans="1:4" collapsed="1">
      <c r="A31" s="991" t="s">
        <v>2026</v>
      </c>
      <c r="B31" s="992"/>
      <c r="C31" s="522">
        <v>0.21</v>
      </c>
      <c r="D31" s="411">
        <f>ROUND(D30*C31,2)</f>
        <v>410609.17</v>
      </c>
    </row>
    <row r="32" spans="1:4">
      <c r="A32" s="983" t="s">
        <v>25</v>
      </c>
      <c r="B32" s="984"/>
      <c r="C32" s="627"/>
      <c r="D32" s="521">
        <f>D27+D29+D31</f>
        <v>2365890.9300000002</v>
      </c>
    </row>
    <row r="33" spans="1:4" outlineLevel="1">
      <c r="A33" s="993" t="s">
        <v>26</v>
      </c>
      <c r="B33" s="994"/>
      <c r="C33" s="629"/>
      <c r="D33" s="411"/>
    </row>
    <row r="34" spans="1:4" ht="15" customHeight="1" outlineLevel="1">
      <c r="A34" s="987" t="s">
        <v>2036</v>
      </c>
      <c r="B34" s="988"/>
      <c r="C34" s="523">
        <v>2.5000000000000001E-2</v>
      </c>
      <c r="D34" s="411">
        <f>ROUND(D27*C34,2)</f>
        <v>47458.3</v>
      </c>
    </row>
    <row r="35" spans="1:4" ht="15" customHeight="1" outlineLevel="1">
      <c r="A35" s="987" t="s">
        <v>2037</v>
      </c>
      <c r="B35" s="988"/>
      <c r="C35" s="523">
        <v>1.4999999999999999E-2</v>
      </c>
      <c r="D35" s="411">
        <f>ROUND(D27*C35,2)</f>
        <v>28474.98</v>
      </c>
    </row>
    <row r="36" spans="1:4" outlineLevel="1">
      <c r="A36" s="989" t="s">
        <v>27</v>
      </c>
      <c r="B36" s="990"/>
      <c r="C36" s="628"/>
      <c r="D36" s="411">
        <v>0</v>
      </c>
    </row>
    <row r="37" spans="1:4" outlineLevel="1">
      <c r="A37" s="989" t="s">
        <v>28</v>
      </c>
      <c r="B37" s="990"/>
      <c r="C37" s="628"/>
      <c r="D37" s="411">
        <v>0</v>
      </c>
    </row>
    <row r="38" spans="1:4" outlineLevel="1">
      <c r="A38" s="983" t="s">
        <v>9</v>
      </c>
      <c r="B38" s="984"/>
      <c r="C38" s="627"/>
      <c r="D38" s="521">
        <f>D34+D35+D36+D37</f>
        <v>75933.279999999999</v>
      </c>
    </row>
    <row r="39" spans="1:4">
      <c r="A39" s="147"/>
      <c r="B39" s="147"/>
      <c r="C39" s="147"/>
      <c r="D39" s="132"/>
    </row>
    <row r="40" spans="1:4">
      <c r="A40" s="14"/>
      <c r="B40" s="14"/>
      <c r="C40" s="14"/>
      <c r="D40" s="14"/>
    </row>
    <row r="41" spans="1:4">
      <c r="A41" s="14" t="s">
        <v>10</v>
      </c>
      <c r="B41" s="639" t="str">
        <f>KOPS1!$B$71</f>
        <v>_________________ Olga  Jasāne /29.09.2017./</v>
      </c>
      <c r="C41" s="639"/>
    </row>
    <row r="42" spans="1:4">
      <c r="A42" s="14"/>
      <c r="B42" s="640" t="s">
        <v>13</v>
      </c>
      <c r="C42" s="640"/>
      <c r="D42" s="14"/>
    </row>
    <row r="43" spans="1:4">
      <c r="A43" s="14"/>
      <c r="B43" s="637"/>
      <c r="C43" s="637"/>
      <c r="D43" s="14"/>
    </row>
    <row r="44" spans="1:4">
      <c r="A44" s="14" t="s">
        <v>12</v>
      </c>
      <c r="B44" s="639" t="str">
        <f>KOPS1!$B$73</f>
        <v>20-5021</v>
      </c>
      <c r="C44" s="639"/>
      <c r="D44" s="14"/>
    </row>
    <row r="45" spans="1:4">
      <c r="A45" s="14"/>
      <c r="B45" s="14"/>
      <c r="C45" s="14"/>
      <c r="D45" s="14"/>
    </row>
    <row r="46" spans="1:4">
      <c r="A46" s="14"/>
      <c r="B46" s="14"/>
      <c r="C46" s="14"/>
      <c r="D46" s="14"/>
    </row>
    <row r="47" spans="1:4">
      <c r="A47" s="638" t="str">
        <f>"Pārbaudīja: "&amp;KOPS1!$F$71</f>
        <v>Pārbaudīja: _________________ Aleksejs Providenko /29.09.2017./</v>
      </c>
      <c r="B47" s="87"/>
      <c r="C47" s="88"/>
      <c r="D47" s="88"/>
    </row>
    <row r="48" spans="1:4">
      <c r="A48" s="14"/>
      <c r="B48" s="640" t="s">
        <v>13</v>
      </c>
      <c r="C48" s="640"/>
      <c r="D48" s="640"/>
    </row>
    <row r="49" spans="1:4">
      <c r="A49" s="14" t="str">
        <f>"Sertifikāta Nr.: "&amp;KOPS1!$F$73</f>
        <v>Sertifikāta Nr.: 5-00770</v>
      </c>
      <c r="B49" s="14"/>
      <c r="D49" s="14"/>
    </row>
    <row r="50" spans="1:4">
      <c r="A50" s="14"/>
      <c r="B50" s="14"/>
      <c r="C50" s="14"/>
      <c r="D50" s="14"/>
    </row>
    <row r="51" spans="1:4" hidden="1">
      <c r="A51" s="14"/>
      <c r="B51" s="14"/>
      <c r="C51" s="14"/>
      <c r="D51" s="14"/>
    </row>
    <row r="52" spans="1:4" hidden="1">
      <c r="A52" s="14" t="s">
        <v>29</v>
      </c>
      <c r="B52" s="524"/>
      <c r="C52" s="149"/>
      <c r="D52" s="14"/>
    </row>
    <row r="53" spans="1:4" hidden="1">
      <c r="A53" s="14"/>
      <c r="B53" s="640" t="s">
        <v>13</v>
      </c>
      <c r="C53" s="640"/>
      <c r="D53" s="14"/>
    </row>
    <row r="54" spans="1:4" hidden="1">
      <c r="A54" s="14"/>
      <c r="B54" s="14"/>
      <c r="C54" s="14"/>
      <c r="D54" s="14"/>
    </row>
    <row r="55" spans="1:4">
      <c r="A55" s="14"/>
      <c r="B55" s="14"/>
      <c r="C55" s="14"/>
      <c r="D55" s="14"/>
    </row>
    <row r="56" spans="1:4">
      <c r="A56" s="14"/>
      <c r="B56" s="14"/>
      <c r="C56" s="14"/>
      <c r="D56" s="14"/>
    </row>
    <row r="57" spans="1:4">
      <c r="A57" s="14"/>
      <c r="B57" s="14"/>
      <c r="C57" s="14"/>
      <c r="D57" s="14"/>
    </row>
    <row r="58" spans="1:4">
      <c r="A58" s="14"/>
      <c r="B58" s="14"/>
      <c r="C58" s="14"/>
      <c r="D58" s="14"/>
    </row>
    <row r="59" spans="1:4">
      <c r="A59" s="14"/>
      <c r="B59" s="14"/>
      <c r="C59" s="14"/>
      <c r="D59" s="14"/>
    </row>
    <row r="60" spans="1:4">
      <c r="A60" s="14"/>
      <c r="B60" s="14"/>
      <c r="C60" s="14"/>
      <c r="D60" s="14"/>
    </row>
    <row r="61" spans="1:4">
      <c r="A61" s="14"/>
      <c r="B61" s="14"/>
      <c r="C61" s="14"/>
      <c r="D61" s="14"/>
    </row>
    <row r="62" spans="1:4">
      <c r="A62" s="14"/>
      <c r="B62" s="14"/>
      <c r="C62" s="14"/>
      <c r="D62" s="14"/>
    </row>
    <row r="63" spans="1:4">
      <c r="A63" s="14"/>
      <c r="B63" s="14"/>
      <c r="C63" s="14"/>
      <c r="D63" s="14"/>
    </row>
    <row r="64" spans="1:4">
      <c r="A64" s="14"/>
      <c r="B64" s="14"/>
      <c r="C64" s="14"/>
      <c r="D64" s="14"/>
    </row>
    <row r="65" spans="1:4">
      <c r="A65" s="14"/>
      <c r="B65" s="14"/>
      <c r="C65" s="14"/>
      <c r="D65" s="14"/>
    </row>
    <row r="66" spans="1:4">
      <c r="A66" s="14"/>
      <c r="B66" s="14"/>
      <c r="C66" s="14"/>
      <c r="D66" s="14"/>
    </row>
    <row r="67" spans="1:4">
      <c r="A67" s="14"/>
      <c r="B67" s="14"/>
      <c r="C67" s="14"/>
      <c r="D67" s="14"/>
    </row>
    <row r="68" spans="1:4">
      <c r="A68" s="14"/>
      <c r="B68" s="14"/>
      <c r="C68" s="14"/>
      <c r="D68" s="14"/>
    </row>
    <row r="69" spans="1:4">
      <c r="A69" s="14"/>
      <c r="B69" s="14"/>
      <c r="C69" s="14"/>
      <c r="D69" s="14"/>
    </row>
    <row r="70" spans="1:4">
      <c r="A70" s="14"/>
      <c r="B70" s="14"/>
      <c r="C70" s="14"/>
      <c r="D70" s="14"/>
    </row>
    <row r="71" spans="1:4">
      <c r="A71" s="14"/>
      <c r="B71" s="14"/>
      <c r="C71" s="14"/>
      <c r="D71" s="14"/>
    </row>
    <row r="72" spans="1:4">
      <c r="A72" s="14"/>
      <c r="B72" s="14"/>
      <c r="C72" s="14"/>
      <c r="D72" s="14"/>
    </row>
    <row r="73" spans="1:4">
      <c r="A73" s="14"/>
      <c r="B73" s="14"/>
      <c r="C73" s="14"/>
      <c r="D73" s="14"/>
    </row>
    <row r="74" spans="1:4">
      <c r="A74" s="14"/>
      <c r="B74" s="14"/>
      <c r="C74" s="14"/>
      <c r="D74" s="14"/>
    </row>
    <row r="75" spans="1:4">
      <c r="A75" s="14"/>
      <c r="B75" s="14"/>
      <c r="C75" s="14"/>
      <c r="D75" s="14"/>
    </row>
    <row r="76" spans="1:4">
      <c r="A76" s="14"/>
      <c r="B76" s="14"/>
      <c r="C76" s="14"/>
      <c r="D76" s="14"/>
    </row>
    <row r="77" spans="1:4">
      <c r="A77" s="14"/>
      <c r="B77" s="14"/>
      <c r="C77" s="14"/>
      <c r="D77" s="14"/>
    </row>
    <row r="78" spans="1:4">
      <c r="A78" s="14"/>
      <c r="B78" s="14"/>
      <c r="C78" s="14"/>
      <c r="D78" s="14"/>
    </row>
    <row r="79" spans="1:4">
      <c r="A79" s="14"/>
      <c r="B79" s="14"/>
      <c r="C79" s="14"/>
      <c r="D79" s="14"/>
    </row>
    <row r="80" spans="1:4">
      <c r="A80" s="14"/>
      <c r="B80" s="14"/>
      <c r="C80" s="14"/>
      <c r="D80" s="14"/>
    </row>
    <row r="81" spans="1:4">
      <c r="A81" s="14"/>
      <c r="B81" s="14"/>
      <c r="C81" s="14"/>
      <c r="D81" s="14"/>
    </row>
    <row r="82" spans="1:4">
      <c r="A82" s="14"/>
      <c r="B82" s="14"/>
      <c r="C82" s="14"/>
      <c r="D82" s="14"/>
    </row>
    <row r="83" spans="1:4">
      <c r="A83" s="14"/>
      <c r="B83" s="14"/>
      <c r="C83" s="14"/>
      <c r="D83" s="14"/>
    </row>
    <row r="84" spans="1:4">
      <c r="A84" s="14"/>
      <c r="B84" s="14"/>
      <c r="C84" s="14"/>
      <c r="D84" s="14"/>
    </row>
    <row r="85" spans="1:4">
      <c r="A85" s="14"/>
      <c r="B85" s="14"/>
      <c r="C85" s="14"/>
      <c r="D85" s="14"/>
    </row>
    <row r="86" spans="1:4">
      <c r="A86" s="14"/>
      <c r="B86" s="14"/>
      <c r="C86" s="14"/>
      <c r="D86" s="14"/>
    </row>
    <row r="87" spans="1:4">
      <c r="A87" s="14"/>
      <c r="B87" s="14"/>
      <c r="C87" s="14"/>
      <c r="D87" s="14"/>
    </row>
    <row r="88" spans="1:4">
      <c r="A88" s="14"/>
      <c r="B88" s="14"/>
      <c r="C88" s="14"/>
      <c r="D88" s="14"/>
    </row>
    <row r="89" spans="1:4">
      <c r="A89" s="14"/>
      <c r="B89" s="14"/>
      <c r="C89" s="14"/>
      <c r="D89" s="14"/>
    </row>
    <row r="90" spans="1:4">
      <c r="A90" s="14"/>
      <c r="B90" s="14"/>
      <c r="C90" s="14"/>
      <c r="D90" s="14"/>
    </row>
    <row r="91" spans="1:4">
      <c r="A91" s="14"/>
      <c r="B91" s="14"/>
      <c r="C91" s="14"/>
      <c r="D91" s="14"/>
    </row>
    <row r="92" spans="1:4">
      <c r="A92" s="14"/>
      <c r="B92" s="14"/>
      <c r="C92" s="14"/>
      <c r="D92" s="14"/>
    </row>
    <row r="93" spans="1:4">
      <c r="A93" s="14"/>
      <c r="B93" s="14"/>
      <c r="C93" s="14"/>
      <c r="D93" s="14"/>
    </row>
    <row r="94" spans="1:4">
      <c r="A94" s="14"/>
      <c r="B94" s="14"/>
      <c r="C94" s="14"/>
      <c r="D94" s="14"/>
    </row>
    <row r="95" spans="1:4">
      <c r="A95" s="14"/>
      <c r="B95" s="14"/>
      <c r="C95" s="14"/>
      <c r="D95" s="14"/>
    </row>
    <row r="96" spans="1:4">
      <c r="A96" s="14"/>
      <c r="B96" s="14"/>
      <c r="C96" s="14"/>
      <c r="D96" s="14"/>
    </row>
    <row r="97" spans="1:4">
      <c r="A97" s="14"/>
      <c r="B97" s="14"/>
      <c r="C97" s="14"/>
      <c r="D97" s="14"/>
    </row>
    <row r="98" spans="1:4">
      <c r="A98" s="14"/>
      <c r="B98" s="14"/>
      <c r="C98" s="14"/>
      <c r="D98" s="14"/>
    </row>
    <row r="99" spans="1:4">
      <c r="A99" s="14"/>
      <c r="B99" s="14"/>
      <c r="C99" s="14"/>
      <c r="D99" s="14"/>
    </row>
    <row r="100" spans="1:4">
      <c r="A100" s="14"/>
      <c r="B100" s="14"/>
      <c r="C100" s="14"/>
      <c r="D100" s="14"/>
    </row>
    <row r="101" spans="1:4">
      <c r="A101" s="14"/>
      <c r="B101" s="14"/>
      <c r="C101" s="14"/>
      <c r="D101" s="14"/>
    </row>
    <row r="102" spans="1:4">
      <c r="A102" s="14"/>
      <c r="B102" s="14"/>
      <c r="C102" s="14"/>
      <c r="D102" s="14"/>
    </row>
    <row r="103" spans="1:4">
      <c r="A103" s="14"/>
      <c r="B103" s="14"/>
      <c r="C103" s="14"/>
      <c r="D103" s="14"/>
    </row>
    <row r="104" spans="1:4">
      <c r="A104" s="14"/>
      <c r="B104" s="14"/>
      <c r="C104" s="14"/>
      <c r="D104" s="14"/>
    </row>
    <row r="105" spans="1:4">
      <c r="A105" s="14"/>
      <c r="B105" s="14"/>
      <c r="C105" s="14"/>
      <c r="D105" s="14"/>
    </row>
    <row r="106" spans="1:4">
      <c r="A106" s="14"/>
      <c r="B106" s="14"/>
      <c r="C106" s="14"/>
      <c r="D106" s="14"/>
    </row>
    <row r="107" spans="1:4">
      <c r="A107" s="14"/>
      <c r="B107" s="14"/>
      <c r="C107" s="14"/>
      <c r="D107" s="14"/>
    </row>
    <row r="108" spans="1:4">
      <c r="A108" s="14"/>
      <c r="B108" s="14"/>
      <c r="C108" s="14"/>
      <c r="D108" s="14"/>
    </row>
    <row r="109" spans="1:4">
      <c r="A109" s="14"/>
      <c r="B109" s="14"/>
      <c r="C109" s="14"/>
      <c r="D109" s="14"/>
    </row>
    <row r="110" spans="1:4">
      <c r="A110" s="14"/>
      <c r="B110" s="14"/>
      <c r="C110" s="14"/>
      <c r="D110" s="14"/>
    </row>
    <row r="111" spans="1:4">
      <c r="A111" s="14"/>
      <c r="B111" s="14"/>
      <c r="C111" s="14"/>
      <c r="D111" s="14"/>
    </row>
    <row r="112" spans="1:4">
      <c r="A112" s="14"/>
      <c r="B112" s="14"/>
      <c r="C112" s="14"/>
      <c r="D112" s="14"/>
    </row>
    <row r="113" spans="1:4">
      <c r="A113" s="14"/>
      <c r="B113" s="14"/>
      <c r="C113" s="14"/>
      <c r="D113" s="14"/>
    </row>
    <row r="114" spans="1:4">
      <c r="A114" s="14"/>
      <c r="B114" s="14"/>
      <c r="C114" s="14"/>
      <c r="D114" s="14"/>
    </row>
    <row r="115" spans="1:4">
      <c r="A115" s="14"/>
      <c r="B115" s="14"/>
      <c r="C115" s="14"/>
      <c r="D115" s="14"/>
    </row>
    <row r="116" spans="1:4">
      <c r="A116" s="14"/>
      <c r="B116" s="14"/>
      <c r="C116" s="14"/>
      <c r="D116" s="14"/>
    </row>
    <row r="117" spans="1:4">
      <c r="A117" s="14"/>
      <c r="B117" s="14"/>
      <c r="C117" s="14"/>
      <c r="D117" s="14"/>
    </row>
    <row r="118" spans="1:4">
      <c r="A118" s="14"/>
      <c r="B118" s="14"/>
      <c r="C118" s="14"/>
      <c r="D118" s="14"/>
    </row>
    <row r="119" spans="1:4">
      <c r="A119" s="14"/>
      <c r="B119" s="14"/>
      <c r="C119" s="14"/>
      <c r="D119" s="14"/>
    </row>
    <row r="120" spans="1:4">
      <c r="A120" s="14"/>
      <c r="B120" s="14"/>
      <c r="C120" s="14"/>
      <c r="D120" s="14"/>
    </row>
    <row r="121" spans="1:4">
      <c r="A121" s="14"/>
      <c r="B121" s="14"/>
      <c r="C121" s="14"/>
      <c r="D121" s="14"/>
    </row>
    <row r="122" spans="1:4">
      <c r="A122" s="14"/>
      <c r="B122" s="14"/>
      <c r="C122" s="14"/>
      <c r="D122" s="14"/>
    </row>
    <row r="123" spans="1:4">
      <c r="A123" s="14"/>
      <c r="B123" s="14"/>
      <c r="C123" s="14"/>
      <c r="D123" s="14"/>
    </row>
    <row r="124" spans="1:4">
      <c r="A124" s="14"/>
      <c r="B124" s="14"/>
      <c r="C124" s="14"/>
      <c r="D124" s="14"/>
    </row>
    <row r="125" spans="1:4">
      <c r="A125" s="14"/>
      <c r="B125" s="14"/>
      <c r="C125" s="14"/>
      <c r="D125" s="14"/>
    </row>
    <row r="126" spans="1:4">
      <c r="A126" s="14"/>
      <c r="B126" s="14"/>
      <c r="C126" s="14"/>
      <c r="D126" s="14"/>
    </row>
    <row r="127" spans="1:4">
      <c r="A127" s="14"/>
      <c r="B127" s="14"/>
      <c r="C127" s="14"/>
      <c r="D127" s="14"/>
    </row>
    <row r="128" spans="1:4">
      <c r="A128" s="14"/>
      <c r="B128" s="14"/>
      <c r="C128" s="14"/>
      <c r="D128" s="14"/>
    </row>
    <row r="129" spans="1:4">
      <c r="A129" s="14"/>
      <c r="B129" s="14"/>
      <c r="C129" s="14"/>
      <c r="D129" s="14"/>
    </row>
    <row r="130" spans="1:4">
      <c r="A130" s="14"/>
      <c r="B130" s="14"/>
      <c r="C130" s="14"/>
      <c r="D130" s="14"/>
    </row>
    <row r="131" spans="1:4">
      <c r="A131" s="14"/>
      <c r="B131" s="14"/>
      <c r="C131" s="14"/>
      <c r="D131" s="14"/>
    </row>
    <row r="132" spans="1:4">
      <c r="A132" s="14"/>
      <c r="B132" s="14"/>
      <c r="C132" s="14"/>
      <c r="D132" s="14"/>
    </row>
    <row r="133" spans="1:4">
      <c r="A133" s="14"/>
      <c r="B133" s="14"/>
      <c r="C133" s="14"/>
      <c r="D133" s="14"/>
    </row>
    <row r="134" spans="1:4">
      <c r="A134" s="14"/>
      <c r="B134" s="14"/>
      <c r="C134" s="14"/>
      <c r="D134" s="14"/>
    </row>
    <row r="135" spans="1:4">
      <c r="A135" s="14"/>
      <c r="B135" s="14"/>
      <c r="C135" s="14"/>
      <c r="D135" s="14"/>
    </row>
    <row r="136" spans="1:4">
      <c r="A136" s="14"/>
      <c r="B136" s="14"/>
      <c r="C136" s="14"/>
      <c r="D136" s="14"/>
    </row>
    <row r="137" spans="1:4">
      <c r="A137" s="14"/>
      <c r="B137" s="14"/>
      <c r="C137" s="14"/>
      <c r="D137" s="14"/>
    </row>
    <row r="138" spans="1:4">
      <c r="A138" s="14"/>
      <c r="B138" s="14"/>
      <c r="C138" s="14"/>
      <c r="D138" s="14"/>
    </row>
    <row r="139" spans="1:4">
      <c r="A139" s="14"/>
      <c r="B139" s="14"/>
      <c r="C139" s="14"/>
      <c r="D139" s="14"/>
    </row>
    <row r="140" spans="1:4">
      <c r="A140" s="14"/>
      <c r="B140" s="14"/>
      <c r="C140" s="14"/>
      <c r="D140" s="14"/>
    </row>
    <row r="141" spans="1:4">
      <c r="A141" s="14"/>
      <c r="B141" s="14"/>
      <c r="C141" s="14"/>
      <c r="D141" s="14"/>
    </row>
    <row r="142" spans="1:4">
      <c r="A142" s="14"/>
      <c r="B142" s="14"/>
      <c r="C142" s="14"/>
      <c r="D142" s="14"/>
    </row>
    <row r="143" spans="1:4">
      <c r="A143" s="14"/>
      <c r="B143" s="14"/>
      <c r="C143" s="14"/>
      <c r="D143" s="14"/>
    </row>
    <row r="144" spans="1:4">
      <c r="A144" s="14"/>
      <c r="B144" s="14"/>
      <c r="C144" s="14"/>
      <c r="D144" s="14"/>
    </row>
    <row r="145" spans="1:4">
      <c r="A145" s="14"/>
      <c r="B145" s="14"/>
      <c r="C145" s="14"/>
      <c r="D145" s="14"/>
    </row>
    <row r="146" spans="1:4">
      <c r="A146" s="14"/>
      <c r="B146" s="14"/>
      <c r="C146" s="14"/>
      <c r="D146" s="14"/>
    </row>
    <row r="147" spans="1:4">
      <c r="A147" s="14"/>
      <c r="B147" s="14"/>
      <c r="C147" s="14"/>
      <c r="D147" s="14"/>
    </row>
    <row r="148" spans="1:4">
      <c r="A148" s="14"/>
      <c r="B148" s="14"/>
      <c r="C148" s="14"/>
      <c r="D148" s="14"/>
    </row>
    <row r="149" spans="1:4">
      <c r="A149" s="14"/>
      <c r="B149" s="14"/>
      <c r="C149" s="14"/>
      <c r="D149" s="14"/>
    </row>
    <row r="150" spans="1:4">
      <c r="A150" s="14"/>
      <c r="B150" s="14"/>
      <c r="C150" s="14"/>
      <c r="D150" s="14"/>
    </row>
    <row r="151" spans="1:4">
      <c r="A151" s="14"/>
      <c r="B151" s="14"/>
      <c r="C151" s="14"/>
      <c r="D151" s="14"/>
    </row>
    <row r="152" spans="1:4">
      <c r="A152" s="14"/>
      <c r="B152" s="14"/>
      <c r="C152" s="14"/>
      <c r="D152" s="14"/>
    </row>
    <row r="153" spans="1:4">
      <c r="A153" s="14"/>
      <c r="B153" s="14"/>
      <c r="C153" s="14"/>
      <c r="D153" s="14"/>
    </row>
    <row r="154" spans="1:4">
      <c r="A154" s="14"/>
      <c r="B154" s="14"/>
      <c r="C154" s="14"/>
      <c r="D154" s="14"/>
    </row>
    <row r="155" spans="1:4">
      <c r="A155" s="14"/>
      <c r="B155" s="14"/>
      <c r="C155" s="14"/>
      <c r="D155" s="14"/>
    </row>
    <row r="156" spans="1:4">
      <c r="A156" s="14"/>
      <c r="B156" s="14"/>
      <c r="C156" s="14"/>
      <c r="D156" s="14"/>
    </row>
    <row r="157" spans="1:4">
      <c r="A157" s="14"/>
      <c r="B157" s="14"/>
      <c r="C157" s="14"/>
      <c r="D157" s="14"/>
    </row>
    <row r="158" spans="1:4">
      <c r="A158" s="14"/>
      <c r="B158" s="14"/>
      <c r="C158" s="14"/>
      <c r="D158" s="14"/>
    </row>
    <row r="159" spans="1:4">
      <c r="A159" s="14"/>
      <c r="B159" s="14"/>
      <c r="C159" s="14"/>
      <c r="D159" s="14"/>
    </row>
    <row r="160" spans="1:4">
      <c r="A160" s="14"/>
      <c r="B160" s="14"/>
      <c r="C160" s="14"/>
      <c r="D160" s="14"/>
    </row>
    <row r="161" spans="1:4">
      <c r="A161" s="14"/>
      <c r="B161" s="14"/>
      <c r="C161" s="14"/>
      <c r="D161" s="14"/>
    </row>
    <row r="162" spans="1:4">
      <c r="A162" s="14"/>
      <c r="B162" s="14"/>
      <c r="C162" s="14"/>
      <c r="D162" s="14"/>
    </row>
    <row r="163" spans="1:4">
      <c r="A163" s="14"/>
      <c r="B163" s="14"/>
      <c r="C163" s="14"/>
      <c r="D163" s="14"/>
    </row>
    <row r="164" spans="1:4">
      <c r="A164" s="14"/>
      <c r="B164" s="14"/>
      <c r="C164" s="14"/>
      <c r="D164" s="14"/>
    </row>
    <row r="165" spans="1:4">
      <c r="A165" s="14"/>
      <c r="B165" s="14"/>
      <c r="C165" s="14"/>
      <c r="D165" s="14"/>
    </row>
    <row r="166" spans="1:4">
      <c r="A166" s="14"/>
      <c r="B166" s="14"/>
      <c r="C166" s="14"/>
      <c r="D166" s="14"/>
    </row>
    <row r="167" spans="1:4">
      <c r="A167" s="14"/>
      <c r="B167" s="14"/>
      <c r="C167" s="14"/>
      <c r="D167" s="14"/>
    </row>
    <row r="168" spans="1:4">
      <c r="A168" s="14"/>
      <c r="B168" s="14"/>
      <c r="C168" s="14"/>
      <c r="D168" s="14"/>
    </row>
    <row r="169" spans="1:4">
      <c r="A169" s="14"/>
      <c r="B169" s="14"/>
      <c r="C169" s="14"/>
      <c r="D169" s="14"/>
    </row>
    <row r="170" spans="1:4">
      <c r="A170" s="14"/>
      <c r="B170" s="14"/>
      <c r="C170" s="14"/>
      <c r="D170" s="14"/>
    </row>
    <row r="171" spans="1:4">
      <c r="A171" s="14"/>
      <c r="B171" s="14"/>
      <c r="C171" s="14"/>
      <c r="D171" s="14"/>
    </row>
    <row r="172" spans="1:4">
      <c r="A172" s="14"/>
      <c r="B172" s="14"/>
      <c r="C172" s="14"/>
      <c r="D172" s="14"/>
    </row>
    <row r="173" spans="1:4">
      <c r="A173" s="14"/>
      <c r="B173" s="14"/>
      <c r="C173" s="14"/>
      <c r="D173" s="14"/>
    </row>
    <row r="174" spans="1:4">
      <c r="A174" s="14"/>
      <c r="B174" s="14"/>
      <c r="C174" s="14"/>
      <c r="D174" s="14"/>
    </row>
    <row r="175" spans="1:4">
      <c r="A175" s="14"/>
      <c r="B175" s="14"/>
      <c r="C175" s="14"/>
      <c r="D175" s="14"/>
    </row>
    <row r="176" spans="1:4">
      <c r="A176" s="14"/>
      <c r="B176" s="14"/>
      <c r="C176" s="14"/>
      <c r="D176" s="14"/>
    </row>
    <row r="177" spans="1:4">
      <c r="A177" s="14"/>
      <c r="B177" s="14"/>
      <c r="C177" s="14"/>
      <c r="D177" s="14"/>
    </row>
    <row r="178" spans="1:4">
      <c r="A178" s="14"/>
      <c r="B178" s="14"/>
      <c r="C178" s="14"/>
      <c r="D178" s="14"/>
    </row>
    <row r="179" spans="1:4">
      <c r="A179" s="14"/>
      <c r="B179" s="14"/>
      <c r="C179" s="14"/>
      <c r="D179" s="14"/>
    </row>
    <row r="180" spans="1:4">
      <c r="A180" s="14"/>
      <c r="B180" s="14"/>
      <c r="C180" s="14"/>
      <c r="D180" s="14"/>
    </row>
    <row r="181" spans="1:4">
      <c r="A181" s="14"/>
      <c r="B181" s="14"/>
      <c r="C181" s="14"/>
      <c r="D181" s="14"/>
    </row>
    <row r="182" spans="1:4">
      <c r="A182" s="14"/>
      <c r="B182" s="14"/>
      <c r="C182" s="14"/>
      <c r="D182" s="14"/>
    </row>
    <row r="183" spans="1:4">
      <c r="A183" s="14"/>
      <c r="B183" s="14"/>
      <c r="C183" s="14"/>
      <c r="D183" s="14"/>
    </row>
    <row r="184" spans="1:4">
      <c r="A184" s="14"/>
      <c r="B184" s="14"/>
      <c r="C184" s="14"/>
      <c r="D184" s="14"/>
    </row>
    <row r="185" spans="1:4">
      <c r="A185" s="14"/>
      <c r="B185" s="14"/>
      <c r="C185" s="14"/>
      <c r="D185" s="14"/>
    </row>
    <row r="186" spans="1:4">
      <c r="A186" s="14"/>
      <c r="B186" s="14"/>
      <c r="C186" s="14"/>
      <c r="D186" s="14"/>
    </row>
    <row r="187" spans="1:4">
      <c r="A187" s="14"/>
      <c r="B187" s="14"/>
      <c r="C187" s="14"/>
      <c r="D187" s="14"/>
    </row>
    <row r="188" spans="1:4">
      <c r="A188" s="14"/>
      <c r="B188" s="14"/>
      <c r="C188" s="14"/>
      <c r="D188" s="14"/>
    </row>
    <row r="189" spans="1:4">
      <c r="A189" s="14"/>
      <c r="B189" s="14"/>
      <c r="C189" s="14"/>
      <c r="D189" s="14"/>
    </row>
    <row r="190" spans="1:4">
      <c r="A190" s="14"/>
      <c r="B190" s="14"/>
      <c r="C190" s="14"/>
      <c r="D190" s="14"/>
    </row>
    <row r="191" spans="1:4">
      <c r="A191" s="14"/>
      <c r="B191" s="14"/>
      <c r="C191" s="14"/>
      <c r="D191" s="14"/>
    </row>
    <row r="192" spans="1:4">
      <c r="A192" s="14"/>
      <c r="B192" s="14"/>
      <c r="C192" s="14"/>
      <c r="D192" s="14"/>
    </row>
    <row r="193" spans="1:4">
      <c r="A193" s="14"/>
      <c r="B193" s="14"/>
      <c r="C193" s="14"/>
      <c r="D193" s="14"/>
    </row>
    <row r="194" spans="1:4">
      <c r="A194" s="14"/>
      <c r="B194" s="14"/>
      <c r="C194" s="14"/>
      <c r="D194" s="14"/>
    </row>
    <row r="195" spans="1:4">
      <c r="A195" s="14"/>
      <c r="B195" s="14"/>
      <c r="C195" s="14"/>
      <c r="D195" s="14"/>
    </row>
    <row r="196" spans="1:4">
      <c r="A196" s="14"/>
      <c r="B196" s="14"/>
      <c r="C196" s="14"/>
      <c r="D196" s="14"/>
    </row>
    <row r="197" spans="1:4">
      <c r="A197" s="14"/>
      <c r="B197" s="14"/>
      <c r="C197" s="14"/>
      <c r="D197" s="14"/>
    </row>
    <row r="198" spans="1:4">
      <c r="A198" s="14"/>
      <c r="B198" s="14"/>
      <c r="C198" s="14"/>
      <c r="D198" s="14"/>
    </row>
    <row r="199" spans="1:4">
      <c r="A199" s="14"/>
      <c r="B199" s="14"/>
      <c r="C199" s="14"/>
      <c r="D199" s="14"/>
    </row>
    <row r="200" spans="1:4">
      <c r="A200" s="14"/>
      <c r="B200" s="14"/>
      <c r="C200" s="14"/>
      <c r="D200" s="14"/>
    </row>
    <row r="201" spans="1:4">
      <c r="A201" s="14"/>
      <c r="B201" s="14"/>
      <c r="C201" s="14"/>
      <c r="D201" s="14"/>
    </row>
    <row r="202" spans="1:4">
      <c r="A202" s="14"/>
      <c r="B202" s="14"/>
      <c r="C202" s="14"/>
      <c r="D202" s="14"/>
    </row>
    <row r="203" spans="1:4">
      <c r="A203" s="14"/>
      <c r="B203" s="14"/>
      <c r="C203" s="14"/>
      <c r="D203" s="14"/>
    </row>
    <row r="204" spans="1:4">
      <c r="A204" s="14"/>
      <c r="B204" s="14"/>
      <c r="C204" s="14"/>
      <c r="D204" s="14"/>
    </row>
    <row r="205" spans="1:4">
      <c r="A205" s="14"/>
      <c r="B205" s="14"/>
      <c r="C205" s="14"/>
      <c r="D205" s="14"/>
    </row>
    <row r="206" spans="1:4">
      <c r="A206" s="14"/>
      <c r="B206" s="14"/>
      <c r="C206" s="14"/>
      <c r="D206" s="14"/>
    </row>
    <row r="207" spans="1:4">
      <c r="A207" s="14"/>
      <c r="B207" s="14"/>
      <c r="C207" s="14"/>
      <c r="D207" s="14"/>
    </row>
    <row r="208" spans="1:4">
      <c r="A208" s="14"/>
      <c r="B208" s="14"/>
      <c r="C208" s="14"/>
      <c r="D208" s="14"/>
    </row>
    <row r="209" spans="1:4">
      <c r="A209" s="14"/>
      <c r="B209" s="14"/>
      <c r="C209" s="14"/>
      <c r="D209" s="14"/>
    </row>
    <row r="210" spans="1:4">
      <c r="A210" s="14"/>
      <c r="B210" s="14"/>
      <c r="C210" s="14"/>
      <c r="D210" s="14"/>
    </row>
    <row r="211" spans="1:4">
      <c r="A211" s="14"/>
      <c r="B211" s="14"/>
      <c r="C211" s="14"/>
      <c r="D211" s="14"/>
    </row>
    <row r="212" spans="1:4">
      <c r="A212" s="14"/>
      <c r="B212" s="14"/>
      <c r="C212" s="14"/>
      <c r="D212" s="14"/>
    </row>
    <row r="213" spans="1:4">
      <c r="A213" s="14"/>
      <c r="B213" s="14"/>
      <c r="C213" s="14"/>
      <c r="D213" s="14"/>
    </row>
    <row r="214" spans="1:4">
      <c r="A214" s="14"/>
      <c r="B214" s="14"/>
      <c r="C214" s="14"/>
      <c r="D214" s="14"/>
    </row>
    <row r="215" spans="1:4">
      <c r="A215" s="14"/>
      <c r="B215" s="14"/>
      <c r="C215" s="14"/>
      <c r="D215" s="14"/>
    </row>
    <row r="216" spans="1:4">
      <c r="A216" s="14"/>
      <c r="B216" s="14"/>
      <c r="C216" s="14"/>
      <c r="D216" s="14"/>
    </row>
    <row r="217" spans="1:4">
      <c r="A217" s="14"/>
      <c r="B217" s="14"/>
      <c r="C217" s="14"/>
      <c r="D217" s="14"/>
    </row>
    <row r="218" spans="1:4">
      <c r="A218" s="14"/>
      <c r="B218" s="14"/>
      <c r="C218" s="14"/>
      <c r="D218" s="14"/>
    </row>
    <row r="219" spans="1:4">
      <c r="A219" s="14"/>
      <c r="B219" s="14"/>
      <c r="C219" s="14"/>
      <c r="D219" s="14"/>
    </row>
    <row r="220" spans="1:4">
      <c r="A220" s="14"/>
      <c r="B220" s="14"/>
      <c r="C220" s="14"/>
      <c r="D220" s="14"/>
    </row>
    <row r="221" spans="1:4">
      <c r="A221" s="14"/>
      <c r="B221" s="14"/>
      <c r="C221" s="14"/>
      <c r="D221" s="14"/>
    </row>
    <row r="222" spans="1:4">
      <c r="A222" s="14"/>
      <c r="B222" s="14"/>
      <c r="C222" s="14"/>
      <c r="D222" s="14"/>
    </row>
  </sheetData>
  <mergeCells count="16">
    <mergeCell ref="A35:B35"/>
    <mergeCell ref="A36:B36"/>
    <mergeCell ref="A37:B37"/>
    <mergeCell ref="A38:B38"/>
    <mergeCell ref="A29:B29"/>
    <mergeCell ref="A30:B30"/>
    <mergeCell ref="A31:B31"/>
    <mergeCell ref="A32:B32"/>
    <mergeCell ref="A33:B33"/>
    <mergeCell ref="A34:B34"/>
    <mergeCell ref="A27:B27"/>
    <mergeCell ref="A11:D11"/>
    <mergeCell ref="B14:D14"/>
    <mergeCell ref="B15:D15"/>
    <mergeCell ref="B16:D16"/>
    <mergeCell ref="B17:D17"/>
  </mergeCells>
  <pageMargins left="1.1811023622047245" right="0.59055118110236227" top="0.78740157480314965" bottom="0.78740157480314965" header="0.31496062992125984" footer="0.39370078740157483"/>
  <pageSetup paperSize="9" fitToHeight="0" orientation="portrait" blackAndWhite="1" r:id="rId1"/>
  <headerFooter>
    <oddFooter>&amp;R&amp;"Times New Roman,Regular"&amp;10&amp;P. lpp. no &amp;N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J286"/>
  <sheetViews>
    <sheetView showZeros="0" topLeftCell="A55" zoomScaleNormal="100" workbookViewId="0">
      <selection activeCell="D74" sqref="D74:D76"/>
    </sheetView>
  </sheetViews>
  <sheetFormatPr defaultColWidth="9.140625" defaultRowHeight="15" outlineLevelRow="1"/>
  <cols>
    <col min="1" max="2" width="8.7109375" style="44" customWidth="1"/>
    <col min="3" max="3" width="46.5703125" style="44" customWidth="1"/>
    <col min="4" max="4" width="24.5703125" style="44" customWidth="1"/>
    <col min="5" max="6" width="9.7109375" style="44" customWidth="1"/>
    <col min="7" max="7" width="18.7109375" style="83" customWidth="1"/>
    <col min="8" max="8" width="19.7109375" style="44" customWidth="1"/>
    <col min="9" max="9" width="9.140625" style="44"/>
    <col min="10" max="10" width="11.28515625" style="44" hidden="1" customWidth="1"/>
    <col min="11" max="11" width="9.140625" style="44"/>
    <col min="12" max="12" width="9.28515625" style="44" bestFit="1" customWidth="1"/>
    <col min="13" max="16384" width="9.140625" style="44"/>
  </cols>
  <sheetData>
    <row r="1" spans="1:8" ht="20.25">
      <c r="A1" s="985" t="str">
        <f>"Lokālā tāme Nr. "&amp;KOPS1!B24</f>
        <v>Lokālā tāme Nr. 1-5</v>
      </c>
      <c r="B1" s="985"/>
      <c r="C1" s="985"/>
      <c r="D1" s="985"/>
      <c r="E1" s="985"/>
      <c r="F1" s="985"/>
      <c r="G1" s="985"/>
      <c r="H1" s="985"/>
    </row>
    <row r="3" spans="1:8" ht="20.25">
      <c r="A3" s="1026" t="str">
        <f>KOPS1!C24</f>
        <v>Jumti, segumi</v>
      </c>
      <c r="B3" s="1026"/>
      <c r="C3" s="1026"/>
      <c r="D3" s="1027"/>
      <c r="E3" s="1026"/>
      <c r="F3" s="1026"/>
      <c r="G3" s="1026"/>
      <c r="H3" s="1026"/>
    </row>
    <row r="4" spans="1:8">
      <c r="A4" s="1017" t="s">
        <v>0</v>
      </c>
      <c r="B4" s="1017"/>
      <c r="C4" s="1017"/>
      <c r="D4" s="1017"/>
      <c r="E4" s="1017"/>
      <c r="F4" s="1017"/>
      <c r="G4" s="1017"/>
      <c r="H4" s="1017"/>
    </row>
    <row r="5" spans="1:8">
      <c r="A5" s="14"/>
      <c r="B5" s="14"/>
      <c r="C5" s="14"/>
      <c r="D5" s="14"/>
      <c r="E5" s="14"/>
      <c r="F5" s="14"/>
      <c r="G5" s="37"/>
      <c r="H5" s="14"/>
    </row>
    <row r="6" spans="1:8">
      <c r="A6" s="14" t="s">
        <v>1</v>
      </c>
      <c r="B6" s="14"/>
      <c r="C6" s="995" t="str">
        <f>KOPS1!C6</f>
        <v>Jauna skolas ēka Ādažos I.kārta</v>
      </c>
      <c r="D6" s="986"/>
      <c r="E6" s="995"/>
      <c r="F6" s="995"/>
      <c r="G6" s="995"/>
      <c r="H6" s="995"/>
    </row>
    <row r="7" spans="1:8">
      <c r="A7" s="14" t="s">
        <v>2</v>
      </c>
      <c r="B7" s="14"/>
      <c r="C7" s="995" t="str">
        <f>KOPS1!C7</f>
        <v>Jauna skolas ēka Ādažos</v>
      </c>
      <c r="D7" s="986"/>
      <c r="E7" s="995"/>
      <c r="F7" s="995"/>
      <c r="G7" s="995"/>
      <c r="H7" s="995"/>
    </row>
    <row r="8" spans="1:8">
      <c r="A8" s="14" t="s">
        <v>3</v>
      </c>
      <c r="B8" s="14"/>
      <c r="C8" s="995" t="str">
        <f>KOPS1!C8</f>
        <v>Attekas iela 16, Ādaži, Ādažu novads</v>
      </c>
      <c r="D8" s="986"/>
      <c r="E8" s="995"/>
      <c r="F8" s="995"/>
      <c r="G8" s="995"/>
      <c r="H8" s="995"/>
    </row>
    <row r="9" spans="1:8">
      <c r="A9" s="14" t="s">
        <v>4</v>
      </c>
      <c r="B9" s="14"/>
      <c r="C9" s="995" t="str">
        <f>KOPS1!C9</f>
        <v>16-26</v>
      </c>
      <c r="D9" s="986"/>
      <c r="E9" s="995"/>
      <c r="F9" s="995"/>
      <c r="G9" s="995"/>
      <c r="H9" s="995"/>
    </row>
    <row r="10" spans="1:8">
      <c r="A10" s="14"/>
      <c r="B10" s="14"/>
      <c r="C10" s="14"/>
      <c r="D10" s="14"/>
      <c r="E10" s="14"/>
      <c r="F10" s="14"/>
      <c r="G10" s="37"/>
    </row>
    <row r="11" spans="1:8">
      <c r="A11" s="14" t="s">
        <v>240</v>
      </c>
      <c r="B11" s="14"/>
      <c r="C11" s="14"/>
      <c r="D11" s="14"/>
      <c r="E11" s="14"/>
      <c r="F11" s="14"/>
      <c r="G11" s="37"/>
    </row>
    <row r="12" spans="1:8">
      <c r="A12" s="14" t="s">
        <v>2039</v>
      </c>
      <c r="B12" s="14"/>
      <c r="C12" s="14"/>
      <c r="D12" s="14"/>
      <c r="E12" s="14"/>
      <c r="F12" s="14"/>
      <c r="G12" s="37"/>
      <c r="H12" s="14"/>
    </row>
    <row r="13" spans="1:8">
      <c r="A13" s="1019" t="str">
        <f>KOPS1!F14</f>
        <v>Tāme sastādīta 2017.gada 29. septembrī</v>
      </c>
      <c r="B13" s="1019"/>
      <c r="C13" s="1019"/>
      <c r="D13" s="1019"/>
      <c r="E13" s="1019"/>
      <c r="F13" s="14"/>
      <c r="G13" s="37"/>
    </row>
    <row r="14" spans="1:8">
      <c r="G14" s="672"/>
      <c r="H14" s="672"/>
    </row>
    <row r="15" spans="1:8" ht="15" customHeight="1">
      <c r="A15" s="1007" t="s">
        <v>5</v>
      </c>
      <c r="B15" s="1007" t="s">
        <v>6</v>
      </c>
      <c r="C15" s="1031" t="s">
        <v>1931</v>
      </c>
      <c r="D15" s="1032" t="s">
        <v>1628</v>
      </c>
      <c r="E15" s="1031" t="s">
        <v>7</v>
      </c>
      <c r="F15" s="1031" t="s">
        <v>8</v>
      </c>
      <c r="G15" s="1024" t="s">
        <v>2040</v>
      </c>
      <c r="H15" s="1024" t="s">
        <v>2041</v>
      </c>
    </row>
    <row r="16" spans="1:8">
      <c r="A16" s="1007"/>
      <c r="B16" s="1007"/>
      <c r="C16" s="1031"/>
      <c r="D16" s="1025"/>
      <c r="E16" s="1031"/>
      <c r="F16" s="1031"/>
      <c r="G16" s="1025"/>
      <c r="H16" s="1025"/>
    </row>
    <row r="17" spans="1:10" ht="15.75" thickBot="1">
      <c r="A17" s="66">
        <v>1</v>
      </c>
      <c r="B17" s="66">
        <v>2</v>
      </c>
      <c r="C17" s="67" t="s">
        <v>80</v>
      </c>
      <c r="D17" s="67"/>
      <c r="E17" s="66" t="s">
        <v>81</v>
      </c>
      <c r="F17" s="68">
        <v>5</v>
      </c>
      <c r="G17" s="68">
        <v>6</v>
      </c>
      <c r="H17" s="68">
        <v>7</v>
      </c>
    </row>
    <row r="18" spans="1:10" ht="15.75" thickTop="1">
      <c r="A18" s="99"/>
      <c r="B18" s="99"/>
      <c r="C18" s="587" t="s">
        <v>1872</v>
      </c>
      <c r="D18" s="709"/>
      <c r="E18" s="594"/>
      <c r="F18" s="595"/>
      <c r="G18" s="595"/>
      <c r="H18" s="100"/>
    </row>
    <row r="19" spans="1:10">
      <c r="A19" s="60"/>
      <c r="B19" s="13"/>
      <c r="C19" s="592" t="s">
        <v>199</v>
      </c>
      <c r="D19" s="592"/>
      <c r="E19" s="593"/>
      <c r="F19" s="593"/>
      <c r="G19" s="593"/>
      <c r="H19" s="54"/>
    </row>
    <row r="20" spans="1:10" ht="25.5">
      <c r="A20" s="35">
        <v>1</v>
      </c>
      <c r="B20" s="599" t="s">
        <v>1940</v>
      </c>
      <c r="C20" s="41" t="s">
        <v>225</v>
      </c>
      <c r="D20" s="722"/>
      <c r="E20" s="103" t="s">
        <v>226</v>
      </c>
      <c r="F20" s="4">
        <v>18</v>
      </c>
      <c r="G20" s="545"/>
      <c r="H20" s="34"/>
    </row>
    <row r="21" spans="1:10" ht="25.5">
      <c r="A21" s="61">
        <f>1+A20</f>
        <v>2</v>
      </c>
      <c r="B21" s="599" t="s">
        <v>1940</v>
      </c>
      <c r="C21" s="105" t="s">
        <v>228</v>
      </c>
      <c r="D21" s="722"/>
      <c r="E21" s="106" t="s">
        <v>108</v>
      </c>
      <c r="F21" s="107">
        <v>468</v>
      </c>
      <c r="G21" s="76"/>
      <c r="H21" s="34"/>
    </row>
    <row r="22" spans="1:10" ht="25.5">
      <c r="A22" s="61">
        <f>1+A21</f>
        <v>3</v>
      </c>
      <c r="B22" s="599" t="s">
        <v>1940</v>
      </c>
      <c r="C22" s="117" t="s">
        <v>113</v>
      </c>
      <c r="D22" s="722" t="s">
        <v>2048</v>
      </c>
      <c r="E22" s="94" t="s">
        <v>92</v>
      </c>
      <c r="F22" s="94">
        <v>7</v>
      </c>
      <c r="G22" s="557"/>
      <c r="H22" s="34"/>
      <c r="J22" s="96" t="e">
        <f>SUM(#REF!)</f>
        <v>#REF!</v>
      </c>
    </row>
    <row r="23" spans="1:10" ht="15.75">
      <c r="A23" s="35"/>
      <c r="B23" s="1"/>
      <c r="C23" s="15" t="s">
        <v>1851</v>
      </c>
      <c r="D23" s="710"/>
      <c r="E23" s="152" t="s">
        <v>382</v>
      </c>
      <c r="F23" s="259">
        <v>4550</v>
      </c>
      <c r="G23" s="541"/>
      <c r="H23" s="34"/>
    </row>
    <row r="24" spans="1:10" ht="25.5">
      <c r="A24" s="108">
        <f>1+A22</f>
        <v>4</v>
      </c>
      <c r="B24" s="599" t="s">
        <v>1941</v>
      </c>
      <c r="C24" s="570" t="s">
        <v>1845</v>
      </c>
      <c r="D24" s="722" t="s">
        <v>2048</v>
      </c>
      <c r="E24" s="21" t="s">
        <v>111</v>
      </c>
      <c r="F24" s="118">
        <v>4550</v>
      </c>
      <c r="G24" s="558"/>
      <c r="H24" s="34"/>
    </row>
    <row r="25" spans="1:10" ht="25.5">
      <c r="A25" s="35">
        <f t="shared" ref="A25:A34" si="0">A24+1</f>
        <v>5</v>
      </c>
      <c r="B25" s="599" t="s">
        <v>1941</v>
      </c>
      <c r="C25" s="567" t="s">
        <v>1843</v>
      </c>
      <c r="D25" s="722"/>
      <c r="E25" s="21" t="s">
        <v>111</v>
      </c>
      <c r="F25" s="21">
        <v>4550</v>
      </c>
      <c r="G25" s="559"/>
      <c r="H25" s="34"/>
    </row>
    <row r="26" spans="1:10" ht="25.5">
      <c r="A26" s="35">
        <f t="shared" si="0"/>
        <v>6</v>
      </c>
      <c r="B26" s="599" t="s">
        <v>1941</v>
      </c>
      <c r="C26" s="568" t="s">
        <v>1846</v>
      </c>
      <c r="D26" s="722" t="s">
        <v>2048</v>
      </c>
      <c r="E26" s="21" t="s">
        <v>111</v>
      </c>
      <c r="F26" s="21">
        <v>4777.5</v>
      </c>
      <c r="G26" s="559"/>
      <c r="H26" s="34"/>
    </row>
    <row r="27" spans="1:10" ht="15.75">
      <c r="A27" s="35">
        <f t="shared" si="0"/>
        <v>7</v>
      </c>
      <c r="B27" s="599" t="s">
        <v>1941</v>
      </c>
      <c r="C27" s="24" t="s">
        <v>233</v>
      </c>
      <c r="D27" s="722"/>
      <c r="E27" s="21" t="s">
        <v>111</v>
      </c>
      <c r="F27" s="21">
        <v>4550</v>
      </c>
      <c r="G27" s="559"/>
      <c r="H27" s="34"/>
    </row>
    <row r="28" spans="1:10" ht="15.75">
      <c r="A28" s="35">
        <f t="shared" si="0"/>
        <v>8</v>
      </c>
      <c r="B28" s="599" t="s">
        <v>1941</v>
      </c>
      <c r="C28" s="569" t="s">
        <v>1847</v>
      </c>
      <c r="D28" s="722" t="s">
        <v>2048</v>
      </c>
      <c r="E28" s="21" t="s">
        <v>111</v>
      </c>
      <c r="F28" s="21">
        <v>5232.5</v>
      </c>
      <c r="G28" s="559"/>
      <c r="H28" s="34"/>
    </row>
    <row r="29" spans="1:10" ht="15.75">
      <c r="A29" s="479">
        <f t="shared" si="0"/>
        <v>9</v>
      </c>
      <c r="B29" s="599" t="s">
        <v>1941</v>
      </c>
      <c r="C29" s="480" t="s">
        <v>233</v>
      </c>
      <c r="D29" s="722"/>
      <c r="E29" s="457" t="s">
        <v>111</v>
      </c>
      <c r="F29" s="457">
        <v>4550</v>
      </c>
      <c r="G29" s="572"/>
      <c r="H29" s="549"/>
    </row>
    <row r="30" spans="1:10" ht="15.75">
      <c r="A30" s="412">
        <f t="shared" si="0"/>
        <v>10</v>
      </c>
      <c r="B30" s="599" t="s">
        <v>1941</v>
      </c>
      <c r="C30" s="575" t="s">
        <v>1848</v>
      </c>
      <c r="D30" s="722" t="s">
        <v>2048</v>
      </c>
      <c r="E30" s="444" t="s">
        <v>111</v>
      </c>
      <c r="F30" s="444">
        <v>4777.5</v>
      </c>
      <c r="G30" s="563"/>
      <c r="H30" s="411"/>
    </row>
    <row r="31" spans="1:10" ht="15.75">
      <c r="A31" s="412">
        <f t="shared" si="0"/>
        <v>11</v>
      </c>
      <c r="B31" s="599" t="s">
        <v>1941</v>
      </c>
      <c r="C31" s="482" t="s">
        <v>1849</v>
      </c>
      <c r="D31" s="722"/>
      <c r="E31" s="444" t="s">
        <v>111</v>
      </c>
      <c r="F31" s="444">
        <v>4550</v>
      </c>
      <c r="G31" s="563"/>
      <c r="H31" s="411"/>
    </row>
    <row r="32" spans="1:10" ht="15.75">
      <c r="A32" s="412">
        <f t="shared" si="0"/>
        <v>12</v>
      </c>
      <c r="B32" s="599" t="s">
        <v>1941</v>
      </c>
      <c r="C32" s="575" t="s">
        <v>1850</v>
      </c>
      <c r="D32" s="722" t="s">
        <v>2048</v>
      </c>
      <c r="E32" s="444" t="s">
        <v>111</v>
      </c>
      <c r="F32" s="444">
        <v>4777.5</v>
      </c>
      <c r="G32" s="563"/>
      <c r="H32" s="411"/>
      <c r="J32" s="96" t="e">
        <f>SUM(#REF!)</f>
        <v>#REF!</v>
      </c>
    </row>
    <row r="33" spans="1:10" ht="15.75">
      <c r="A33" s="412">
        <f t="shared" si="0"/>
        <v>13</v>
      </c>
      <c r="B33" s="599" t="s">
        <v>1941</v>
      </c>
      <c r="C33" s="576" t="s">
        <v>232</v>
      </c>
      <c r="D33" s="722"/>
      <c r="E33" s="444" t="s">
        <v>111</v>
      </c>
      <c r="F33" s="444">
        <v>4550</v>
      </c>
      <c r="G33" s="563"/>
      <c r="H33" s="411"/>
    </row>
    <row r="34" spans="1:10" ht="25.5">
      <c r="A34" s="412">
        <f t="shared" si="0"/>
        <v>14</v>
      </c>
      <c r="B34" s="599" t="s">
        <v>1941</v>
      </c>
      <c r="C34" s="539" t="s">
        <v>1844</v>
      </c>
      <c r="D34" s="722" t="s">
        <v>2048</v>
      </c>
      <c r="E34" s="444" t="s">
        <v>111</v>
      </c>
      <c r="F34" s="444">
        <v>5232.5</v>
      </c>
      <c r="G34" s="563"/>
      <c r="H34" s="411"/>
    </row>
    <row r="35" spans="1:10">
      <c r="A35" s="412"/>
      <c r="B35" s="413"/>
      <c r="C35" s="456" t="s">
        <v>1991</v>
      </c>
      <c r="D35" s="397"/>
      <c r="E35" s="526"/>
      <c r="F35" s="526"/>
      <c r="G35" s="538"/>
      <c r="H35" s="411"/>
    </row>
    <row r="36" spans="1:10" ht="25.5">
      <c r="A36" s="571">
        <f>1+A34</f>
        <v>15</v>
      </c>
      <c r="B36" s="599" t="s">
        <v>1941</v>
      </c>
      <c r="C36" s="576" t="s">
        <v>1843</v>
      </c>
      <c r="D36" s="722"/>
      <c r="E36" s="444" t="s">
        <v>111</v>
      </c>
      <c r="F36" s="444">
        <v>300</v>
      </c>
      <c r="G36" s="563"/>
      <c r="H36" s="411"/>
    </row>
    <row r="37" spans="1:10" ht="25.5">
      <c r="A37" s="571">
        <f t="shared" ref="A37:A45" si="1">A36+1</f>
        <v>16</v>
      </c>
      <c r="B37" s="599" t="s">
        <v>1941</v>
      </c>
      <c r="C37" s="539" t="s">
        <v>1846</v>
      </c>
      <c r="D37" s="722" t="s">
        <v>2048</v>
      </c>
      <c r="E37" s="444" t="s">
        <v>111</v>
      </c>
      <c r="F37" s="444">
        <v>345</v>
      </c>
      <c r="G37" s="563"/>
      <c r="H37" s="411"/>
    </row>
    <row r="38" spans="1:10" ht="15.75">
      <c r="A38" s="573">
        <f t="shared" si="1"/>
        <v>17</v>
      </c>
      <c r="B38" s="599" t="s">
        <v>1941</v>
      </c>
      <c r="C38" s="574" t="s">
        <v>233</v>
      </c>
      <c r="D38" s="722"/>
      <c r="E38" s="459" t="s">
        <v>111</v>
      </c>
      <c r="F38" s="459">
        <v>300</v>
      </c>
      <c r="G38" s="564"/>
      <c r="H38" s="54"/>
    </row>
    <row r="39" spans="1:10" ht="15.75">
      <c r="A39" s="108">
        <f t="shared" si="1"/>
        <v>18</v>
      </c>
      <c r="B39" s="599" t="s">
        <v>1941</v>
      </c>
      <c r="C39" s="569" t="s">
        <v>1847</v>
      </c>
      <c r="D39" s="722" t="s">
        <v>2048</v>
      </c>
      <c r="E39" s="21" t="s">
        <v>111</v>
      </c>
      <c r="F39" s="21">
        <v>315</v>
      </c>
      <c r="G39" s="559"/>
      <c r="H39" s="34"/>
    </row>
    <row r="40" spans="1:10" ht="15.75">
      <c r="A40" s="108">
        <f t="shared" si="1"/>
        <v>19</v>
      </c>
      <c r="B40" s="599" t="s">
        <v>1941</v>
      </c>
      <c r="C40" s="24" t="s">
        <v>233</v>
      </c>
      <c r="D40" s="722"/>
      <c r="E40" s="21" t="s">
        <v>111</v>
      </c>
      <c r="F40" s="21">
        <v>300</v>
      </c>
      <c r="G40" s="559"/>
      <c r="H40" s="34"/>
    </row>
    <row r="41" spans="1:10" ht="15.75">
      <c r="A41" s="108">
        <f t="shared" si="1"/>
        <v>20</v>
      </c>
      <c r="B41" s="599" t="s">
        <v>1941</v>
      </c>
      <c r="C41" s="569" t="s">
        <v>383</v>
      </c>
      <c r="D41" s="722" t="s">
        <v>2048</v>
      </c>
      <c r="E41" s="21" t="s">
        <v>111</v>
      </c>
      <c r="F41" s="21">
        <v>315</v>
      </c>
      <c r="G41" s="559"/>
      <c r="H41" s="34"/>
    </row>
    <row r="42" spans="1:10" ht="15.75">
      <c r="A42" s="108">
        <f t="shared" si="1"/>
        <v>21</v>
      </c>
      <c r="B42" s="599" t="s">
        <v>1941</v>
      </c>
      <c r="C42" s="24" t="s">
        <v>1849</v>
      </c>
      <c r="D42" s="722"/>
      <c r="E42" s="21" t="s">
        <v>111</v>
      </c>
      <c r="F42" s="21">
        <v>300</v>
      </c>
      <c r="G42" s="559"/>
      <c r="H42" s="34"/>
      <c r="J42" s="96" t="e">
        <f>SUM(#REF!)</f>
        <v>#REF!</v>
      </c>
    </row>
    <row r="43" spans="1:10" ht="15.75">
      <c r="A43" s="590">
        <f t="shared" si="1"/>
        <v>22</v>
      </c>
      <c r="B43" s="599" t="s">
        <v>1941</v>
      </c>
      <c r="C43" s="591" t="s">
        <v>1850</v>
      </c>
      <c r="D43" s="722" t="s">
        <v>2048</v>
      </c>
      <c r="E43" s="457" t="s">
        <v>111</v>
      </c>
      <c r="F43" s="457">
        <v>315</v>
      </c>
      <c r="G43" s="572"/>
      <c r="H43" s="34"/>
      <c r="J43" s="150"/>
    </row>
    <row r="44" spans="1:10" ht="15.75">
      <c r="A44" s="571">
        <f t="shared" si="1"/>
        <v>23</v>
      </c>
      <c r="B44" s="599" t="s">
        <v>1941</v>
      </c>
      <c r="C44" s="576" t="s">
        <v>232</v>
      </c>
      <c r="D44" s="722"/>
      <c r="E44" s="444" t="s">
        <v>111</v>
      </c>
      <c r="F44" s="444">
        <v>300</v>
      </c>
      <c r="G44" s="563"/>
      <c r="H44" s="34"/>
      <c r="J44" s="150"/>
    </row>
    <row r="45" spans="1:10" ht="25.5">
      <c r="A45" s="571">
        <f t="shared" si="1"/>
        <v>24</v>
      </c>
      <c r="B45" s="599" t="s">
        <v>1941</v>
      </c>
      <c r="C45" s="539" t="s">
        <v>1844</v>
      </c>
      <c r="D45" s="722" t="s">
        <v>2048</v>
      </c>
      <c r="E45" s="444" t="s">
        <v>111</v>
      </c>
      <c r="F45" s="444">
        <v>345</v>
      </c>
      <c r="G45" s="563"/>
      <c r="H45" s="34"/>
      <c r="J45" s="150"/>
    </row>
    <row r="46" spans="1:10" ht="15.75">
      <c r="A46" s="412"/>
      <c r="B46" s="413"/>
      <c r="C46" s="456" t="s">
        <v>1852</v>
      </c>
      <c r="D46" s="711"/>
      <c r="E46" s="526" t="s">
        <v>382</v>
      </c>
      <c r="F46" s="526">
        <v>1100</v>
      </c>
      <c r="G46" s="538"/>
      <c r="H46" s="34"/>
      <c r="J46" s="150"/>
    </row>
    <row r="47" spans="1:10" ht="15.75">
      <c r="A47" s="571">
        <f>1+A45</f>
        <v>25</v>
      </c>
      <c r="B47" s="599" t="s">
        <v>1941</v>
      </c>
      <c r="C47" s="482" t="s">
        <v>384</v>
      </c>
      <c r="D47" s="722"/>
      <c r="E47" s="444" t="s">
        <v>111</v>
      </c>
      <c r="F47" s="444">
        <v>1100</v>
      </c>
      <c r="G47" s="563"/>
      <c r="H47" s="34"/>
      <c r="J47" s="150"/>
    </row>
    <row r="48" spans="1:10" ht="25.5">
      <c r="A48" s="571">
        <f>1+A47</f>
        <v>26</v>
      </c>
      <c r="B48" s="599" t="s">
        <v>1941</v>
      </c>
      <c r="C48" s="576" t="s">
        <v>1843</v>
      </c>
      <c r="D48" s="722"/>
      <c r="E48" s="444" t="s">
        <v>111</v>
      </c>
      <c r="F48" s="444">
        <v>1100</v>
      </c>
      <c r="G48" s="563"/>
      <c r="H48" s="34"/>
    </row>
    <row r="49" spans="1:10" ht="25.5">
      <c r="A49" s="571">
        <f t="shared" ref="A49:A57" si="2">A48+1</f>
        <v>27</v>
      </c>
      <c r="B49" s="599" t="s">
        <v>1941</v>
      </c>
      <c r="C49" s="539" t="s">
        <v>1846</v>
      </c>
      <c r="D49" s="722" t="s">
        <v>2048</v>
      </c>
      <c r="E49" s="444" t="s">
        <v>111</v>
      </c>
      <c r="F49" s="444">
        <v>1265</v>
      </c>
      <c r="G49" s="563"/>
      <c r="H49" s="34"/>
    </row>
    <row r="50" spans="1:10" ht="15.75">
      <c r="A50" s="571">
        <f t="shared" si="2"/>
        <v>28</v>
      </c>
      <c r="B50" s="599" t="s">
        <v>1941</v>
      </c>
      <c r="C50" s="482" t="s">
        <v>233</v>
      </c>
      <c r="D50" s="722"/>
      <c r="E50" s="444" t="s">
        <v>111</v>
      </c>
      <c r="F50" s="444">
        <v>1100</v>
      </c>
      <c r="G50" s="563"/>
      <c r="H50" s="34"/>
    </row>
    <row r="51" spans="1:10" ht="15.75">
      <c r="A51" s="573">
        <f t="shared" si="2"/>
        <v>29</v>
      </c>
      <c r="B51" s="599" t="s">
        <v>1941</v>
      </c>
      <c r="C51" s="578" t="s">
        <v>1847</v>
      </c>
      <c r="D51" s="722" t="s">
        <v>2048</v>
      </c>
      <c r="E51" s="459" t="s">
        <v>111</v>
      </c>
      <c r="F51" s="459">
        <v>1155</v>
      </c>
      <c r="G51" s="564"/>
      <c r="H51" s="34"/>
    </row>
    <row r="52" spans="1:10" ht="15.75">
      <c r="A52" s="108">
        <f t="shared" si="2"/>
        <v>30</v>
      </c>
      <c r="B52" s="599" t="s">
        <v>1941</v>
      </c>
      <c r="C52" s="24" t="s">
        <v>233</v>
      </c>
      <c r="D52" s="722"/>
      <c r="E52" s="21" t="s">
        <v>111</v>
      </c>
      <c r="F52" s="21">
        <v>1100</v>
      </c>
      <c r="G52" s="559"/>
      <c r="H52" s="34"/>
      <c r="J52" s="150"/>
    </row>
    <row r="53" spans="1:10" ht="15.75">
      <c r="A53" s="108">
        <f t="shared" si="2"/>
        <v>31</v>
      </c>
      <c r="B53" s="599" t="s">
        <v>1941</v>
      </c>
      <c r="C53" s="569" t="s">
        <v>383</v>
      </c>
      <c r="D53" s="722" t="s">
        <v>2048</v>
      </c>
      <c r="E53" s="21" t="s">
        <v>111</v>
      </c>
      <c r="F53" s="21">
        <v>1155</v>
      </c>
      <c r="G53" s="559"/>
      <c r="H53" s="34"/>
      <c r="J53" s="150"/>
    </row>
    <row r="54" spans="1:10" ht="15.75">
      <c r="A54" s="108">
        <f t="shared" si="2"/>
        <v>32</v>
      </c>
      <c r="B54" s="599" t="s">
        <v>1941</v>
      </c>
      <c r="C54" s="24" t="s">
        <v>1849</v>
      </c>
      <c r="D54" s="722"/>
      <c r="E54" s="21" t="s">
        <v>111</v>
      </c>
      <c r="F54" s="21">
        <v>1100</v>
      </c>
      <c r="G54" s="559"/>
      <c r="H54" s="34"/>
      <c r="J54" s="150"/>
    </row>
    <row r="55" spans="1:10" ht="15.75">
      <c r="A55" s="108">
        <f t="shared" si="2"/>
        <v>33</v>
      </c>
      <c r="B55" s="599" t="s">
        <v>1941</v>
      </c>
      <c r="C55" s="569" t="s">
        <v>1850</v>
      </c>
      <c r="D55" s="722" t="s">
        <v>2048</v>
      </c>
      <c r="E55" s="21" t="s">
        <v>111</v>
      </c>
      <c r="F55" s="21">
        <v>1155</v>
      </c>
      <c r="G55" s="559"/>
      <c r="H55" s="34"/>
      <c r="J55" s="150"/>
    </row>
    <row r="56" spans="1:10" ht="15.75">
      <c r="A56" s="108">
        <f t="shared" si="2"/>
        <v>34</v>
      </c>
      <c r="B56" s="599" t="s">
        <v>1941</v>
      </c>
      <c r="C56" s="567" t="s">
        <v>232</v>
      </c>
      <c r="D56" s="722"/>
      <c r="E56" s="97" t="s">
        <v>111</v>
      </c>
      <c r="F56" s="97">
        <v>1100</v>
      </c>
      <c r="G56" s="561"/>
      <c r="H56" s="34"/>
      <c r="J56" s="150"/>
    </row>
    <row r="57" spans="1:10" ht="25.5">
      <c r="A57" s="108">
        <f t="shared" si="2"/>
        <v>35</v>
      </c>
      <c r="B57" s="599" t="s">
        <v>1941</v>
      </c>
      <c r="C57" s="568" t="s">
        <v>1844</v>
      </c>
      <c r="D57" s="722" t="s">
        <v>2048</v>
      </c>
      <c r="E57" s="4" t="s">
        <v>111</v>
      </c>
      <c r="F57" s="4">
        <v>1265</v>
      </c>
      <c r="G57" s="560"/>
      <c r="H57" s="34"/>
      <c r="J57" s="150"/>
    </row>
    <row r="58" spans="1:10" ht="15.75">
      <c r="A58" s="35"/>
      <c r="B58" s="1"/>
      <c r="C58" s="15" t="s">
        <v>1853</v>
      </c>
      <c r="D58" s="710"/>
      <c r="E58" s="152" t="s">
        <v>382</v>
      </c>
      <c r="F58" s="152">
        <v>250</v>
      </c>
      <c r="G58" s="541"/>
      <c r="H58" s="34"/>
      <c r="J58" s="150"/>
    </row>
    <row r="59" spans="1:10" ht="15.75">
      <c r="A59" s="108">
        <f>1+A57</f>
        <v>36</v>
      </c>
      <c r="B59" s="599" t="s">
        <v>1941</v>
      </c>
      <c r="C59" s="24" t="s">
        <v>384</v>
      </c>
      <c r="D59" s="722"/>
      <c r="E59" s="21" t="s">
        <v>111</v>
      </c>
      <c r="F59" s="21">
        <v>250</v>
      </c>
      <c r="G59" s="559"/>
      <c r="H59" s="34"/>
      <c r="J59" s="150"/>
    </row>
    <row r="60" spans="1:10" ht="15.75">
      <c r="A60" s="108">
        <f>1+A59</f>
        <v>37</v>
      </c>
      <c r="B60" s="599" t="s">
        <v>1941</v>
      </c>
      <c r="C60" s="567" t="s">
        <v>1854</v>
      </c>
      <c r="D60" s="722"/>
      <c r="E60" s="21" t="s">
        <v>111</v>
      </c>
      <c r="F60" s="21">
        <v>250</v>
      </c>
      <c r="G60" s="559"/>
      <c r="H60" s="34"/>
    </row>
    <row r="61" spans="1:10" ht="15.75">
      <c r="A61" s="108">
        <f t="shared" ref="A61:A71" si="3">A60+1</f>
        <v>38</v>
      </c>
      <c r="B61" s="599" t="s">
        <v>1941</v>
      </c>
      <c r="C61" s="568" t="s">
        <v>1855</v>
      </c>
      <c r="D61" s="722" t="s">
        <v>2048</v>
      </c>
      <c r="E61" s="21" t="s">
        <v>111</v>
      </c>
      <c r="F61" s="21">
        <v>287.5</v>
      </c>
      <c r="G61" s="559"/>
      <c r="H61" s="34"/>
    </row>
    <row r="62" spans="1:10" ht="15.75">
      <c r="A62" s="108">
        <f t="shared" si="3"/>
        <v>39</v>
      </c>
      <c r="B62" s="599" t="s">
        <v>1941</v>
      </c>
      <c r="C62" s="567" t="s">
        <v>232</v>
      </c>
      <c r="D62" s="722"/>
      <c r="E62" s="21" t="s">
        <v>111</v>
      </c>
      <c r="F62" s="21">
        <v>250</v>
      </c>
      <c r="G62" s="561"/>
      <c r="H62" s="34"/>
    </row>
    <row r="63" spans="1:10" ht="15.75">
      <c r="A63" s="108">
        <f t="shared" si="3"/>
        <v>40</v>
      </c>
      <c r="B63" s="599" t="s">
        <v>1941</v>
      </c>
      <c r="C63" s="577" t="s">
        <v>1856</v>
      </c>
      <c r="D63" s="722" t="s">
        <v>2048</v>
      </c>
      <c r="E63" s="457" t="s">
        <v>111</v>
      </c>
      <c r="F63" s="458">
        <v>287.5</v>
      </c>
      <c r="G63" s="562"/>
      <c r="H63" s="34"/>
    </row>
    <row r="64" spans="1:10" ht="15.75">
      <c r="A64" s="108">
        <f t="shared" si="3"/>
        <v>41</v>
      </c>
      <c r="B64" s="599" t="s">
        <v>1941</v>
      </c>
      <c r="C64" s="576" t="s">
        <v>1857</v>
      </c>
      <c r="D64" s="722"/>
      <c r="E64" s="444" t="s">
        <v>111</v>
      </c>
      <c r="F64" s="444">
        <v>250</v>
      </c>
      <c r="G64" s="563"/>
      <c r="H64" s="34"/>
    </row>
    <row r="65" spans="1:10" ht="15.75">
      <c r="A65" s="108">
        <f t="shared" si="3"/>
        <v>42</v>
      </c>
      <c r="B65" s="599" t="s">
        <v>1941</v>
      </c>
      <c r="C65" s="482" t="s">
        <v>1858</v>
      </c>
      <c r="D65" s="722"/>
      <c r="E65" s="444" t="s">
        <v>111</v>
      </c>
      <c r="F65" s="444">
        <v>250</v>
      </c>
      <c r="G65" s="563"/>
      <c r="H65" s="34"/>
      <c r="J65" s="150"/>
    </row>
    <row r="66" spans="1:10" ht="15.75">
      <c r="A66" s="108">
        <f t="shared" si="3"/>
        <v>43</v>
      </c>
      <c r="B66" s="599" t="s">
        <v>1941</v>
      </c>
      <c r="C66" s="578" t="s">
        <v>1859</v>
      </c>
      <c r="D66" s="722" t="s">
        <v>2048</v>
      </c>
      <c r="E66" s="459" t="s">
        <v>111</v>
      </c>
      <c r="F66" s="459">
        <v>262.5</v>
      </c>
      <c r="G66" s="564"/>
      <c r="H66" s="34"/>
      <c r="J66" s="150"/>
    </row>
    <row r="67" spans="1:10" ht="15.75">
      <c r="A67" s="108">
        <f t="shared" si="3"/>
        <v>44</v>
      </c>
      <c r="B67" s="599" t="s">
        <v>1941</v>
      </c>
      <c r="C67" s="567" t="s">
        <v>1860</v>
      </c>
      <c r="D67" s="722"/>
      <c r="E67" s="97" t="s">
        <v>111</v>
      </c>
      <c r="F67" s="97">
        <v>250</v>
      </c>
      <c r="G67" s="561"/>
      <c r="H67" s="34"/>
      <c r="J67" s="150"/>
    </row>
    <row r="68" spans="1:10" ht="15.75">
      <c r="A68" s="108">
        <f t="shared" si="3"/>
        <v>45</v>
      </c>
      <c r="B68" s="599" t="s">
        <v>1941</v>
      </c>
      <c r="C68" s="568" t="s">
        <v>1861</v>
      </c>
      <c r="D68" s="722" t="s">
        <v>2048</v>
      </c>
      <c r="E68" s="4" t="s">
        <v>111</v>
      </c>
      <c r="F68" s="4">
        <v>287.5</v>
      </c>
      <c r="G68" s="559"/>
      <c r="H68" s="34"/>
      <c r="J68" s="150"/>
    </row>
    <row r="69" spans="1:10" ht="15.75">
      <c r="A69" s="108">
        <f t="shared" si="3"/>
        <v>46</v>
      </c>
      <c r="B69" s="599" t="s">
        <v>1941</v>
      </c>
      <c r="C69" s="567" t="s">
        <v>1862</v>
      </c>
      <c r="D69" s="722" t="s">
        <v>2048</v>
      </c>
      <c r="E69" s="97" t="s">
        <v>111</v>
      </c>
      <c r="F69" s="97">
        <v>250</v>
      </c>
      <c r="G69" s="561"/>
      <c r="H69" s="34"/>
      <c r="J69" s="150"/>
    </row>
    <row r="70" spans="1:10" ht="15.75">
      <c r="A70" s="108">
        <f t="shared" si="3"/>
        <v>47</v>
      </c>
      <c r="B70" s="599" t="s">
        <v>1941</v>
      </c>
      <c r="C70" s="567" t="s">
        <v>1864</v>
      </c>
      <c r="D70" s="722"/>
      <c r="E70" s="4" t="s">
        <v>111</v>
      </c>
      <c r="F70" s="4">
        <v>250</v>
      </c>
      <c r="G70" s="560"/>
      <c r="H70" s="34"/>
      <c r="J70" s="150"/>
    </row>
    <row r="71" spans="1:10" ht="25.5">
      <c r="A71" s="108">
        <f t="shared" si="3"/>
        <v>48</v>
      </c>
      <c r="B71" s="599" t="s">
        <v>1941</v>
      </c>
      <c r="C71" s="567" t="s">
        <v>1863</v>
      </c>
      <c r="D71" s="722"/>
      <c r="E71" s="4" t="s">
        <v>111</v>
      </c>
      <c r="F71" s="4">
        <v>250</v>
      </c>
      <c r="G71" s="560"/>
      <c r="H71" s="34"/>
      <c r="J71" s="150"/>
    </row>
    <row r="72" spans="1:10">
      <c r="A72" s="35"/>
      <c r="B72" s="1"/>
      <c r="C72" s="579" t="s">
        <v>114</v>
      </c>
      <c r="D72" s="712"/>
      <c r="E72" s="4"/>
      <c r="F72" s="4"/>
      <c r="G72" s="560"/>
      <c r="H72" s="34"/>
    </row>
    <row r="73" spans="1:10" ht="38.25">
      <c r="A73" s="35">
        <f>1+A71</f>
        <v>49</v>
      </c>
      <c r="B73" s="599" t="s">
        <v>1941</v>
      </c>
      <c r="C73" s="41" t="s">
        <v>420</v>
      </c>
      <c r="D73" s="722" t="s">
        <v>2048</v>
      </c>
      <c r="E73" s="4" t="s">
        <v>95</v>
      </c>
      <c r="F73" s="4">
        <v>185</v>
      </c>
      <c r="G73" s="535"/>
      <c r="H73" s="34"/>
    </row>
    <row r="74" spans="1:10">
      <c r="A74" s="35">
        <f>1+A73</f>
        <v>50</v>
      </c>
      <c r="B74" s="599" t="s">
        <v>1941</v>
      </c>
      <c r="C74" s="41" t="s">
        <v>2024</v>
      </c>
      <c r="D74" s="722"/>
      <c r="E74" s="4" t="s">
        <v>95</v>
      </c>
      <c r="F74" s="4">
        <v>211.31</v>
      </c>
      <c r="G74" s="535"/>
      <c r="H74" s="34"/>
    </row>
    <row r="75" spans="1:10">
      <c r="A75" s="60">
        <f t="shared" ref="A75:A76" si="4">A74+1</f>
        <v>51</v>
      </c>
      <c r="B75" s="599" t="s">
        <v>1941</v>
      </c>
      <c r="C75" s="626" t="s">
        <v>2025</v>
      </c>
      <c r="D75" s="722"/>
      <c r="E75" s="47" t="s">
        <v>95</v>
      </c>
      <c r="F75" s="47">
        <v>9.3000000000000007</v>
      </c>
      <c r="G75" s="565"/>
      <c r="H75" s="34"/>
    </row>
    <row r="76" spans="1:10" ht="15.75">
      <c r="A76" s="35">
        <f t="shared" si="4"/>
        <v>52</v>
      </c>
      <c r="B76" s="599" t="s">
        <v>1941</v>
      </c>
      <c r="C76" s="24" t="s">
        <v>115</v>
      </c>
      <c r="D76" s="722"/>
      <c r="E76" s="4" t="s">
        <v>111</v>
      </c>
      <c r="F76" s="21">
        <v>211.68</v>
      </c>
      <c r="G76" s="566"/>
      <c r="H76" s="34"/>
    </row>
    <row r="77" spans="1:10" ht="15.75" thickBot="1">
      <c r="A77" s="61"/>
      <c r="B77" s="1"/>
      <c r="C77" s="73"/>
      <c r="D77" s="713"/>
      <c r="E77" s="74"/>
      <c r="F77" s="75"/>
      <c r="G77" s="63"/>
      <c r="H77" s="76"/>
    </row>
    <row r="78" spans="1:10" ht="15.75" thickTop="1">
      <c r="A78" s="77"/>
      <c r="B78" s="77"/>
      <c r="C78" s="78"/>
      <c r="D78" s="78"/>
      <c r="E78" s="79"/>
      <c r="F78" s="80"/>
      <c r="G78" s="81"/>
      <c r="H78" s="82"/>
    </row>
    <row r="79" spans="1:10">
      <c r="A79" s="1028" t="s">
        <v>1924</v>
      </c>
      <c r="B79" s="1029"/>
      <c r="C79" s="1029"/>
      <c r="D79" s="1030"/>
      <c r="E79" s="1029"/>
      <c r="F79" s="1029"/>
      <c r="G79" s="1029"/>
      <c r="H79" s="59">
        <f>SUM(H19:H78)</f>
        <v>0</v>
      </c>
    </row>
    <row r="80" spans="1:10" outlineLevel="1">
      <c r="A80" s="14"/>
      <c r="B80" s="14"/>
      <c r="C80" s="14"/>
      <c r="D80" s="14"/>
      <c r="E80" s="14"/>
      <c r="F80" s="14"/>
      <c r="G80" s="37"/>
      <c r="H80" s="14"/>
    </row>
    <row r="81" spans="1:8" outlineLevel="1">
      <c r="E81" s="14"/>
      <c r="F81" s="14"/>
      <c r="H81" s="86"/>
    </row>
    <row r="82" spans="1:8" outlineLevel="1">
      <c r="A82" s="44" t="str">
        <f>"Sastādīja: "&amp;KOPS1!$B$71</f>
        <v>Sastādīja: _________________ Olga  Jasāne /29.09.2017./</v>
      </c>
      <c r="E82" s="638"/>
      <c r="F82" s="87"/>
      <c r="G82" s="88"/>
    </row>
    <row r="83" spans="1:8" outlineLevel="1">
      <c r="B83" s="1021" t="s">
        <v>13</v>
      </c>
      <c r="C83" s="1021"/>
      <c r="D83" s="663"/>
      <c r="E83" s="14"/>
      <c r="F83" s="640"/>
      <c r="G83" s="640"/>
    </row>
    <row r="84" spans="1:8" outlineLevel="1">
      <c r="A84" s="14"/>
      <c r="B84" s="87"/>
      <c r="C84" s="637"/>
      <c r="D84" s="661"/>
      <c r="E84" s="14"/>
      <c r="F84" s="14"/>
      <c r="G84" s="44"/>
    </row>
    <row r="85" spans="1:8">
      <c r="A85" s="638" t="str">
        <f>"Pārbaudīja: "&amp;KOPS1!$F$71</f>
        <v>Pārbaudīja: _________________ Aleksejs Providenko /29.09.2017./</v>
      </c>
      <c r="B85" s="528"/>
      <c r="C85" s="88"/>
      <c r="D85" s="88"/>
      <c r="E85" s="88"/>
      <c r="F85" s="88"/>
      <c r="G85" s="44"/>
      <c r="H85" s="14"/>
    </row>
    <row r="86" spans="1:8">
      <c r="A86" s="14"/>
      <c r="B86" s="637" t="s">
        <v>13</v>
      </c>
      <c r="C86" s="640"/>
      <c r="D86" s="663"/>
      <c r="E86" s="640"/>
      <c r="F86" s="640"/>
      <c r="G86" s="44"/>
      <c r="H86" s="14"/>
    </row>
    <row r="87" spans="1:8">
      <c r="A87" s="14" t="str">
        <f>"Sertifikāta Nr.: "&amp;KOPS1!$F$73</f>
        <v>Sertifikāta Nr.: 5-00770</v>
      </c>
      <c r="B87" s="37"/>
      <c r="E87" s="14"/>
      <c r="G87" s="44"/>
      <c r="H87" s="14"/>
    </row>
    <row r="88" spans="1:8">
      <c r="A88" s="14"/>
      <c r="B88" s="14"/>
      <c r="C88" s="14"/>
      <c r="D88" s="14"/>
      <c r="E88" s="14"/>
      <c r="F88" s="14"/>
      <c r="G88" s="37"/>
      <c r="H88" s="14"/>
    </row>
    <row r="89" spans="1:8">
      <c r="A89" s="14"/>
      <c r="B89" s="14"/>
      <c r="C89" s="14"/>
      <c r="D89" s="14"/>
      <c r="E89" s="14"/>
      <c r="F89" s="14"/>
      <c r="G89" s="37"/>
      <c r="H89" s="14"/>
    </row>
    <row r="90" spans="1:8">
      <c r="A90" s="14"/>
      <c r="B90" s="14"/>
      <c r="C90" s="14"/>
      <c r="D90" s="14"/>
      <c r="E90" s="14"/>
      <c r="F90" s="14"/>
      <c r="G90" s="37"/>
      <c r="H90" s="14"/>
    </row>
    <row r="91" spans="1:8">
      <c r="A91" s="14"/>
      <c r="B91" s="14"/>
      <c r="C91" s="14"/>
      <c r="D91" s="14"/>
      <c r="E91" s="14"/>
      <c r="F91" s="14"/>
      <c r="G91" s="37"/>
      <c r="H91" s="14"/>
    </row>
    <row r="92" spans="1:8">
      <c r="A92" s="14"/>
      <c r="B92" s="14"/>
      <c r="C92" s="14"/>
      <c r="D92" s="14"/>
      <c r="E92" s="14"/>
      <c r="F92" s="14"/>
      <c r="G92" s="37"/>
      <c r="H92" s="14"/>
    </row>
    <row r="93" spans="1:8">
      <c r="A93" s="14"/>
      <c r="B93" s="14"/>
      <c r="C93" s="14"/>
      <c r="D93" s="14"/>
      <c r="E93" s="14"/>
      <c r="F93" s="14"/>
      <c r="G93" s="37"/>
      <c r="H93" s="14"/>
    </row>
    <row r="94" spans="1:8">
      <c r="A94" s="14"/>
      <c r="B94" s="14"/>
      <c r="C94" s="14"/>
      <c r="D94" s="14"/>
      <c r="E94" s="14"/>
      <c r="F94" s="14"/>
      <c r="G94" s="37"/>
      <c r="H94" s="14"/>
    </row>
    <row r="95" spans="1:8">
      <c r="A95" s="14"/>
      <c r="B95" s="14"/>
      <c r="C95" s="14"/>
      <c r="D95" s="14"/>
      <c r="E95" s="14"/>
      <c r="F95" s="14"/>
      <c r="G95" s="37"/>
      <c r="H95" s="14"/>
    </row>
    <row r="96" spans="1:8">
      <c r="A96" s="14"/>
      <c r="B96" s="14"/>
      <c r="C96" s="14"/>
      <c r="D96" s="14"/>
      <c r="E96" s="14"/>
      <c r="F96" s="14"/>
      <c r="G96" s="37"/>
      <c r="H96" s="14"/>
    </row>
    <row r="97" spans="1:8">
      <c r="A97" s="14"/>
      <c r="B97" s="14"/>
      <c r="C97" s="14"/>
      <c r="D97" s="14"/>
      <c r="E97" s="14"/>
      <c r="F97" s="14"/>
      <c r="G97" s="37"/>
      <c r="H97" s="14"/>
    </row>
    <row r="98" spans="1:8">
      <c r="A98" s="14"/>
      <c r="B98" s="14"/>
      <c r="C98" s="14"/>
      <c r="D98" s="14"/>
      <c r="E98" s="14"/>
      <c r="F98" s="14"/>
      <c r="G98" s="37"/>
      <c r="H98" s="14"/>
    </row>
    <row r="99" spans="1:8">
      <c r="A99" s="14"/>
      <c r="B99" s="14"/>
      <c r="C99" s="14"/>
      <c r="D99" s="14"/>
      <c r="E99" s="14"/>
      <c r="F99" s="14"/>
      <c r="G99" s="37"/>
      <c r="H99" s="14"/>
    </row>
    <row r="100" spans="1:8">
      <c r="A100" s="14"/>
      <c r="B100" s="14"/>
      <c r="C100" s="14"/>
      <c r="D100" s="14"/>
      <c r="E100" s="14"/>
      <c r="F100" s="14"/>
      <c r="G100" s="37"/>
      <c r="H100" s="14"/>
    </row>
    <row r="101" spans="1:8">
      <c r="A101" s="14"/>
      <c r="B101" s="14"/>
      <c r="C101" s="14"/>
      <c r="D101" s="14"/>
      <c r="E101" s="14"/>
      <c r="F101" s="14"/>
      <c r="G101" s="37"/>
      <c r="H101" s="14"/>
    </row>
    <row r="102" spans="1:8">
      <c r="A102" s="14"/>
      <c r="B102" s="14"/>
      <c r="C102" s="14"/>
      <c r="D102" s="14"/>
      <c r="E102" s="14"/>
      <c r="F102" s="14"/>
      <c r="G102" s="37"/>
      <c r="H102" s="14"/>
    </row>
    <row r="103" spans="1:8">
      <c r="A103" s="14"/>
      <c r="B103" s="14"/>
      <c r="C103" s="14"/>
      <c r="D103" s="14"/>
      <c r="E103" s="14"/>
      <c r="F103" s="14"/>
      <c r="G103" s="37"/>
      <c r="H103" s="14"/>
    </row>
    <row r="104" spans="1:8">
      <c r="A104" s="14"/>
      <c r="B104" s="14"/>
      <c r="C104" s="14"/>
      <c r="D104" s="14"/>
      <c r="E104" s="14"/>
      <c r="F104" s="14"/>
      <c r="G104" s="37"/>
      <c r="H104" s="14"/>
    </row>
    <row r="105" spans="1:8">
      <c r="A105" s="14"/>
      <c r="B105" s="14"/>
      <c r="C105" s="14"/>
      <c r="D105" s="14"/>
      <c r="E105" s="14"/>
      <c r="F105" s="14"/>
      <c r="G105" s="37"/>
      <c r="H105" s="14"/>
    </row>
    <row r="106" spans="1:8">
      <c r="A106" s="14"/>
      <c r="B106" s="14"/>
      <c r="C106" s="14"/>
      <c r="D106" s="14"/>
      <c r="E106" s="14"/>
      <c r="F106" s="14"/>
      <c r="G106" s="37"/>
      <c r="H106" s="14"/>
    </row>
    <row r="107" spans="1:8">
      <c r="A107" s="14"/>
      <c r="B107" s="14"/>
      <c r="C107" s="14"/>
      <c r="D107" s="14"/>
      <c r="E107" s="14"/>
      <c r="F107" s="14"/>
      <c r="G107" s="37"/>
      <c r="H107" s="14"/>
    </row>
    <row r="108" spans="1:8">
      <c r="A108" s="14"/>
      <c r="B108" s="14"/>
      <c r="C108" s="14"/>
      <c r="D108" s="14"/>
      <c r="E108" s="14"/>
      <c r="F108" s="14"/>
      <c r="G108" s="37"/>
      <c r="H108" s="14"/>
    </row>
    <row r="109" spans="1:8">
      <c r="A109" s="14"/>
      <c r="B109" s="14"/>
      <c r="C109" s="14"/>
      <c r="D109" s="14"/>
      <c r="E109" s="14"/>
      <c r="F109" s="14"/>
      <c r="G109" s="37"/>
      <c r="H109" s="14"/>
    </row>
    <row r="110" spans="1:8">
      <c r="A110" s="14"/>
      <c r="B110" s="14"/>
      <c r="C110" s="14"/>
      <c r="D110" s="14"/>
      <c r="E110" s="14"/>
      <c r="F110" s="14"/>
      <c r="G110" s="37"/>
      <c r="H110" s="14"/>
    </row>
    <row r="111" spans="1:8">
      <c r="A111" s="14"/>
      <c r="B111" s="14"/>
      <c r="C111" s="14"/>
      <c r="D111" s="14"/>
      <c r="E111" s="14"/>
      <c r="F111" s="14"/>
      <c r="G111" s="37"/>
      <c r="H111" s="14"/>
    </row>
    <row r="112" spans="1:8">
      <c r="A112" s="14"/>
      <c r="B112" s="14"/>
      <c r="C112" s="14"/>
      <c r="D112" s="14"/>
      <c r="E112" s="14"/>
      <c r="F112" s="14"/>
      <c r="G112" s="37"/>
      <c r="H112" s="14"/>
    </row>
    <row r="113" spans="1:8">
      <c r="A113" s="14"/>
      <c r="B113" s="14"/>
      <c r="C113" s="14"/>
      <c r="D113" s="14"/>
      <c r="E113" s="14"/>
      <c r="F113" s="14"/>
      <c r="G113" s="37"/>
      <c r="H113" s="14"/>
    </row>
    <row r="114" spans="1:8">
      <c r="A114" s="14"/>
      <c r="B114" s="14"/>
      <c r="C114" s="14"/>
      <c r="D114" s="14"/>
      <c r="E114" s="14"/>
      <c r="F114" s="14"/>
      <c r="G114" s="37"/>
      <c r="H114" s="14"/>
    </row>
    <row r="115" spans="1:8">
      <c r="A115" s="14"/>
      <c r="B115" s="14"/>
      <c r="C115" s="14"/>
      <c r="D115" s="14"/>
      <c r="E115" s="14"/>
      <c r="F115" s="14"/>
      <c r="G115" s="37"/>
      <c r="H115" s="14"/>
    </row>
    <row r="116" spans="1:8">
      <c r="A116" s="14"/>
      <c r="B116" s="14"/>
      <c r="C116" s="14"/>
      <c r="D116" s="14"/>
      <c r="E116" s="14"/>
      <c r="F116" s="14"/>
      <c r="G116" s="37"/>
      <c r="H116" s="14"/>
    </row>
    <row r="117" spans="1:8">
      <c r="A117" s="14"/>
      <c r="B117" s="14"/>
      <c r="C117" s="14"/>
      <c r="D117" s="14"/>
      <c r="E117" s="14"/>
      <c r="F117" s="14"/>
      <c r="G117" s="37"/>
      <c r="H117" s="14"/>
    </row>
    <row r="118" spans="1:8">
      <c r="A118" s="14"/>
      <c r="B118" s="14"/>
      <c r="C118" s="14"/>
      <c r="D118" s="14"/>
      <c r="E118" s="14"/>
      <c r="F118" s="14"/>
      <c r="G118" s="37"/>
      <c r="H118" s="14"/>
    </row>
    <row r="119" spans="1:8">
      <c r="A119" s="14"/>
      <c r="B119" s="14"/>
      <c r="C119" s="14"/>
      <c r="D119" s="14"/>
      <c r="E119" s="14"/>
      <c r="F119" s="14"/>
      <c r="G119" s="37"/>
      <c r="H119" s="14"/>
    </row>
    <row r="120" spans="1:8">
      <c r="A120" s="14"/>
      <c r="B120" s="14"/>
      <c r="C120" s="14"/>
      <c r="D120" s="14"/>
      <c r="E120" s="14"/>
      <c r="F120" s="14"/>
      <c r="G120" s="37"/>
      <c r="H120" s="14"/>
    </row>
    <row r="121" spans="1:8">
      <c r="A121" s="14"/>
      <c r="B121" s="14"/>
      <c r="C121" s="14"/>
      <c r="D121" s="14"/>
      <c r="E121" s="14"/>
      <c r="F121" s="14"/>
      <c r="G121" s="37"/>
      <c r="H121" s="14"/>
    </row>
    <row r="122" spans="1:8">
      <c r="A122" s="14"/>
      <c r="B122" s="14"/>
      <c r="C122" s="14"/>
      <c r="D122" s="14"/>
      <c r="E122" s="14"/>
      <c r="F122" s="14"/>
      <c r="G122" s="37"/>
      <c r="H122" s="14"/>
    </row>
    <row r="123" spans="1:8">
      <c r="A123" s="14"/>
      <c r="B123" s="14"/>
      <c r="C123" s="14"/>
      <c r="D123" s="14"/>
      <c r="E123" s="14"/>
      <c r="F123" s="14"/>
      <c r="G123" s="37"/>
      <c r="H123" s="14"/>
    </row>
    <row r="124" spans="1:8">
      <c r="A124" s="14"/>
      <c r="B124" s="14"/>
      <c r="C124" s="14"/>
      <c r="D124" s="14"/>
      <c r="E124" s="14"/>
      <c r="F124" s="14"/>
      <c r="G124" s="37"/>
      <c r="H124" s="14"/>
    </row>
    <row r="125" spans="1:8">
      <c r="A125" s="14"/>
      <c r="B125" s="14"/>
      <c r="C125" s="14"/>
      <c r="D125" s="14"/>
      <c r="E125" s="14"/>
      <c r="F125" s="14"/>
      <c r="G125" s="37"/>
      <c r="H125" s="14"/>
    </row>
    <row r="126" spans="1:8">
      <c r="A126" s="14"/>
      <c r="B126" s="14"/>
      <c r="C126" s="14"/>
      <c r="D126" s="14"/>
      <c r="E126" s="14"/>
      <c r="F126" s="14"/>
      <c r="G126" s="37"/>
      <c r="H126" s="14"/>
    </row>
    <row r="127" spans="1:8">
      <c r="A127" s="14"/>
      <c r="B127" s="14"/>
      <c r="C127" s="14"/>
      <c r="D127" s="14"/>
      <c r="E127" s="14"/>
      <c r="F127" s="14"/>
      <c r="G127" s="37"/>
      <c r="H127" s="14"/>
    </row>
    <row r="128" spans="1:8">
      <c r="A128" s="14"/>
      <c r="B128" s="14"/>
      <c r="C128" s="14"/>
      <c r="D128" s="14"/>
      <c r="E128" s="14"/>
      <c r="F128" s="14"/>
      <c r="G128" s="37"/>
      <c r="H128" s="14"/>
    </row>
    <row r="129" spans="1:8">
      <c r="A129" s="14"/>
      <c r="B129" s="14"/>
      <c r="C129" s="14"/>
      <c r="D129" s="14"/>
      <c r="E129" s="14"/>
      <c r="F129" s="14"/>
      <c r="G129" s="37"/>
      <c r="H129" s="14"/>
    </row>
    <row r="130" spans="1:8">
      <c r="A130" s="14"/>
      <c r="B130" s="14"/>
      <c r="C130" s="14"/>
      <c r="D130" s="14"/>
      <c r="E130" s="14"/>
      <c r="F130" s="14"/>
      <c r="G130" s="37"/>
      <c r="H130" s="14"/>
    </row>
    <row r="131" spans="1:8">
      <c r="A131" s="14"/>
      <c r="B131" s="14"/>
      <c r="C131" s="14"/>
      <c r="D131" s="14"/>
      <c r="E131" s="14"/>
      <c r="F131" s="14"/>
      <c r="G131" s="37"/>
      <c r="H131" s="14"/>
    </row>
    <row r="132" spans="1:8">
      <c r="A132" s="14"/>
      <c r="B132" s="14"/>
      <c r="C132" s="14"/>
      <c r="D132" s="14"/>
      <c r="E132" s="14"/>
      <c r="F132" s="14"/>
      <c r="G132" s="37"/>
      <c r="H132" s="14"/>
    </row>
    <row r="133" spans="1:8">
      <c r="A133" s="14"/>
      <c r="B133" s="14"/>
      <c r="C133" s="14"/>
      <c r="D133" s="14"/>
      <c r="E133" s="14"/>
      <c r="F133" s="14"/>
      <c r="G133" s="37"/>
      <c r="H133" s="14"/>
    </row>
    <row r="134" spans="1:8">
      <c r="A134" s="14"/>
      <c r="B134" s="14"/>
      <c r="C134" s="14"/>
      <c r="D134" s="14"/>
      <c r="E134" s="14"/>
      <c r="F134" s="14"/>
      <c r="G134" s="37"/>
      <c r="H134" s="14"/>
    </row>
    <row r="135" spans="1:8">
      <c r="A135" s="14"/>
      <c r="B135" s="14"/>
      <c r="C135" s="14"/>
      <c r="D135" s="14"/>
      <c r="E135" s="14"/>
      <c r="F135" s="14"/>
      <c r="G135" s="37"/>
      <c r="H135" s="14"/>
    </row>
    <row r="136" spans="1:8">
      <c r="A136" s="14"/>
      <c r="B136" s="14"/>
      <c r="C136" s="14"/>
      <c r="D136" s="14"/>
      <c r="E136" s="14"/>
      <c r="F136" s="14"/>
      <c r="G136" s="37"/>
      <c r="H136" s="14"/>
    </row>
    <row r="137" spans="1:8">
      <c r="A137" s="14"/>
      <c r="B137" s="14"/>
      <c r="C137" s="14"/>
      <c r="D137" s="14"/>
      <c r="E137" s="14"/>
      <c r="F137" s="14"/>
      <c r="G137" s="37"/>
      <c r="H137" s="14"/>
    </row>
    <row r="138" spans="1:8">
      <c r="A138" s="14"/>
      <c r="B138" s="14"/>
      <c r="C138" s="14"/>
      <c r="D138" s="14"/>
      <c r="E138" s="14"/>
      <c r="F138" s="14"/>
      <c r="G138" s="37"/>
      <c r="H138" s="14"/>
    </row>
    <row r="139" spans="1:8">
      <c r="A139" s="14"/>
      <c r="B139" s="14"/>
      <c r="C139" s="14"/>
      <c r="D139" s="14"/>
      <c r="E139" s="14"/>
      <c r="F139" s="14"/>
      <c r="G139" s="37"/>
      <c r="H139" s="14"/>
    </row>
    <row r="140" spans="1:8">
      <c r="A140" s="14"/>
      <c r="B140" s="14"/>
      <c r="C140" s="14"/>
      <c r="D140" s="14"/>
      <c r="E140" s="14"/>
      <c r="F140" s="14"/>
      <c r="G140" s="37"/>
      <c r="H140" s="14"/>
    </row>
    <row r="141" spans="1:8">
      <c r="A141" s="14"/>
      <c r="B141" s="14"/>
      <c r="C141" s="14"/>
      <c r="D141" s="14"/>
      <c r="E141" s="14"/>
      <c r="F141" s="14"/>
      <c r="G141" s="37"/>
      <c r="H141" s="14"/>
    </row>
    <row r="142" spans="1:8">
      <c r="A142" s="14"/>
      <c r="B142" s="14"/>
      <c r="C142" s="14"/>
      <c r="D142" s="14"/>
      <c r="E142" s="14"/>
      <c r="F142" s="14"/>
      <c r="G142" s="37"/>
      <c r="H142" s="14"/>
    </row>
    <row r="143" spans="1:8">
      <c r="A143" s="14"/>
      <c r="B143" s="14"/>
      <c r="C143" s="14"/>
      <c r="D143" s="14"/>
      <c r="E143" s="14"/>
      <c r="F143" s="14"/>
      <c r="G143" s="37"/>
      <c r="H143" s="14"/>
    </row>
    <row r="144" spans="1:8">
      <c r="A144" s="14"/>
      <c r="B144" s="14"/>
      <c r="C144" s="14"/>
      <c r="D144" s="14"/>
      <c r="E144" s="14"/>
      <c r="F144" s="14"/>
      <c r="G144" s="37"/>
      <c r="H144" s="14"/>
    </row>
    <row r="145" spans="1:8">
      <c r="A145" s="14"/>
      <c r="B145" s="14"/>
      <c r="C145" s="14"/>
      <c r="D145" s="14"/>
      <c r="E145" s="14"/>
      <c r="F145" s="14"/>
      <c r="G145" s="37"/>
      <c r="H145" s="14"/>
    </row>
    <row r="146" spans="1:8">
      <c r="A146" s="14"/>
      <c r="B146" s="14"/>
      <c r="C146" s="14"/>
      <c r="D146" s="14"/>
      <c r="E146" s="14"/>
      <c r="F146" s="14"/>
      <c r="G146" s="37"/>
      <c r="H146" s="14"/>
    </row>
    <row r="147" spans="1:8">
      <c r="A147" s="14"/>
      <c r="B147" s="14"/>
      <c r="C147" s="14"/>
      <c r="D147" s="14"/>
      <c r="E147" s="14"/>
      <c r="F147" s="14"/>
      <c r="G147" s="37"/>
      <c r="H147" s="14"/>
    </row>
    <row r="148" spans="1:8">
      <c r="A148" s="14"/>
      <c r="B148" s="14"/>
      <c r="C148" s="14"/>
      <c r="D148" s="14"/>
      <c r="E148" s="14"/>
      <c r="F148" s="14"/>
      <c r="G148" s="37"/>
      <c r="H148" s="14"/>
    </row>
    <row r="149" spans="1:8">
      <c r="A149" s="14"/>
      <c r="B149" s="14"/>
      <c r="C149" s="14"/>
      <c r="D149" s="14"/>
      <c r="E149" s="14"/>
      <c r="F149" s="14"/>
      <c r="G149" s="37"/>
      <c r="H149" s="14"/>
    </row>
    <row r="150" spans="1:8">
      <c r="A150" s="14"/>
      <c r="B150" s="14"/>
      <c r="C150" s="14"/>
      <c r="D150" s="14"/>
      <c r="E150" s="14"/>
      <c r="F150" s="14"/>
      <c r="G150" s="37"/>
      <c r="H150" s="14"/>
    </row>
    <row r="151" spans="1:8">
      <c r="A151" s="14"/>
      <c r="B151" s="14"/>
      <c r="C151" s="14"/>
      <c r="D151" s="14"/>
      <c r="E151" s="14"/>
      <c r="F151" s="14"/>
      <c r="G151" s="37"/>
      <c r="H151" s="14"/>
    </row>
    <row r="152" spans="1:8">
      <c r="A152" s="14"/>
      <c r="B152" s="14"/>
      <c r="C152" s="14"/>
      <c r="D152" s="14"/>
      <c r="E152" s="14"/>
      <c r="F152" s="14"/>
      <c r="G152" s="37"/>
      <c r="H152" s="14"/>
    </row>
    <row r="153" spans="1:8">
      <c r="A153" s="14"/>
      <c r="B153" s="14"/>
      <c r="C153" s="14"/>
      <c r="D153" s="14"/>
      <c r="E153" s="14"/>
      <c r="F153" s="14"/>
      <c r="G153" s="37"/>
      <c r="H153" s="14"/>
    </row>
    <row r="154" spans="1:8">
      <c r="A154" s="14"/>
      <c r="B154" s="14"/>
      <c r="C154" s="14"/>
      <c r="D154" s="14"/>
      <c r="E154" s="14"/>
      <c r="F154" s="14"/>
      <c r="G154" s="37"/>
      <c r="H154" s="14"/>
    </row>
    <row r="155" spans="1:8">
      <c r="A155" s="14"/>
      <c r="B155" s="14"/>
      <c r="C155" s="14"/>
      <c r="D155" s="14"/>
      <c r="E155" s="14"/>
      <c r="F155" s="14"/>
      <c r="G155" s="37"/>
      <c r="H155" s="14"/>
    </row>
    <row r="156" spans="1:8">
      <c r="A156" s="14"/>
      <c r="B156" s="14"/>
      <c r="C156" s="14"/>
      <c r="D156" s="14"/>
      <c r="E156" s="14"/>
      <c r="F156" s="14"/>
      <c r="G156" s="37"/>
      <c r="H156" s="14"/>
    </row>
    <row r="157" spans="1:8">
      <c r="A157" s="14"/>
      <c r="B157" s="14"/>
      <c r="C157" s="14"/>
      <c r="D157" s="14"/>
      <c r="E157" s="14"/>
      <c r="F157" s="14"/>
      <c r="G157" s="37"/>
      <c r="H157" s="14"/>
    </row>
    <row r="158" spans="1:8">
      <c r="A158" s="14"/>
      <c r="B158" s="14"/>
      <c r="C158" s="14"/>
      <c r="D158" s="14"/>
      <c r="E158" s="14"/>
      <c r="F158" s="14"/>
      <c r="G158" s="37"/>
      <c r="H158" s="14"/>
    </row>
    <row r="159" spans="1:8">
      <c r="A159" s="14"/>
      <c r="B159" s="14"/>
      <c r="C159" s="14"/>
      <c r="D159" s="14"/>
      <c r="E159" s="14"/>
      <c r="F159" s="14"/>
      <c r="G159" s="37"/>
      <c r="H159" s="14"/>
    </row>
    <row r="160" spans="1:8">
      <c r="A160" s="14"/>
      <c r="B160" s="14"/>
      <c r="C160" s="14"/>
      <c r="D160" s="14"/>
      <c r="E160" s="14"/>
      <c r="F160" s="14"/>
      <c r="G160" s="37"/>
      <c r="H160" s="14"/>
    </row>
    <row r="161" spans="1:8">
      <c r="A161" s="14"/>
      <c r="B161" s="14"/>
      <c r="C161" s="14"/>
      <c r="D161" s="14"/>
      <c r="E161" s="14"/>
      <c r="F161" s="14"/>
      <c r="G161" s="37"/>
      <c r="H161" s="14"/>
    </row>
    <row r="162" spans="1:8">
      <c r="A162" s="14"/>
      <c r="B162" s="14"/>
      <c r="C162" s="14"/>
      <c r="D162" s="14"/>
      <c r="E162" s="14"/>
      <c r="F162" s="14"/>
      <c r="G162" s="37"/>
      <c r="H162" s="14"/>
    </row>
    <row r="163" spans="1:8">
      <c r="A163" s="14"/>
      <c r="B163" s="14"/>
      <c r="C163" s="14"/>
      <c r="D163" s="14"/>
      <c r="E163" s="14"/>
      <c r="F163" s="14"/>
      <c r="G163" s="37"/>
      <c r="H163" s="14"/>
    </row>
    <row r="164" spans="1:8">
      <c r="A164" s="14"/>
      <c r="B164" s="14"/>
      <c r="C164" s="14"/>
      <c r="D164" s="14"/>
      <c r="E164" s="14"/>
      <c r="F164" s="14"/>
      <c r="G164" s="37"/>
      <c r="H164" s="14"/>
    </row>
    <row r="165" spans="1:8">
      <c r="A165" s="14"/>
      <c r="B165" s="14"/>
      <c r="C165" s="14"/>
      <c r="D165" s="14"/>
      <c r="E165" s="14"/>
      <c r="F165" s="14"/>
      <c r="G165" s="37"/>
      <c r="H165" s="14"/>
    </row>
    <row r="166" spans="1:8">
      <c r="A166" s="14"/>
      <c r="B166" s="14"/>
      <c r="C166" s="14"/>
      <c r="D166" s="14"/>
      <c r="E166" s="14"/>
      <c r="F166" s="14"/>
      <c r="G166" s="37"/>
      <c r="H166" s="14"/>
    </row>
    <row r="167" spans="1:8">
      <c r="A167" s="14"/>
      <c r="B167" s="14"/>
      <c r="C167" s="14"/>
      <c r="D167" s="14"/>
      <c r="E167" s="14"/>
      <c r="F167" s="14"/>
      <c r="G167" s="37"/>
      <c r="H167" s="14"/>
    </row>
    <row r="168" spans="1:8">
      <c r="A168" s="14"/>
      <c r="B168" s="14"/>
      <c r="C168" s="14"/>
      <c r="D168" s="14"/>
      <c r="E168" s="14"/>
      <c r="F168" s="14"/>
      <c r="G168" s="37"/>
      <c r="H168" s="14"/>
    </row>
    <row r="169" spans="1:8">
      <c r="A169" s="14"/>
      <c r="B169" s="14"/>
      <c r="C169" s="14"/>
      <c r="D169" s="14"/>
      <c r="E169" s="14"/>
      <c r="F169" s="14"/>
      <c r="G169" s="37"/>
      <c r="H169" s="14"/>
    </row>
    <row r="170" spans="1:8">
      <c r="A170" s="14"/>
      <c r="B170" s="14"/>
      <c r="C170" s="14"/>
      <c r="D170" s="14"/>
      <c r="E170" s="14"/>
      <c r="F170" s="14"/>
      <c r="G170" s="37"/>
      <c r="H170" s="14"/>
    </row>
    <row r="171" spans="1:8">
      <c r="A171" s="14"/>
      <c r="B171" s="14"/>
      <c r="C171" s="14"/>
      <c r="D171" s="14"/>
      <c r="E171" s="14"/>
      <c r="F171" s="14"/>
      <c r="G171" s="37"/>
      <c r="H171" s="14"/>
    </row>
    <row r="172" spans="1:8">
      <c r="A172" s="14"/>
      <c r="B172" s="14"/>
      <c r="C172" s="14"/>
      <c r="D172" s="14"/>
      <c r="E172" s="14"/>
      <c r="F172" s="14"/>
      <c r="G172" s="37"/>
      <c r="H172" s="14"/>
    </row>
    <row r="173" spans="1:8">
      <c r="A173" s="14"/>
      <c r="B173" s="14"/>
      <c r="C173" s="14"/>
      <c r="D173" s="14"/>
      <c r="E173" s="14"/>
      <c r="F173" s="14"/>
      <c r="G173" s="37"/>
      <c r="H173" s="14"/>
    </row>
    <row r="174" spans="1:8">
      <c r="A174" s="14"/>
      <c r="B174" s="14"/>
      <c r="C174" s="14"/>
      <c r="D174" s="14"/>
      <c r="E174" s="14"/>
      <c r="F174" s="14"/>
      <c r="G174" s="37"/>
      <c r="H174" s="14"/>
    </row>
    <row r="175" spans="1:8">
      <c r="A175" s="14"/>
      <c r="B175" s="14"/>
      <c r="C175" s="14"/>
      <c r="D175" s="14"/>
      <c r="E175" s="14"/>
      <c r="F175" s="14"/>
      <c r="G175" s="37"/>
      <c r="H175" s="14"/>
    </row>
    <row r="176" spans="1:8">
      <c r="A176" s="14"/>
      <c r="B176" s="14"/>
      <c r="C176" s="14"/>
      <c r="D176" s="14"/>
      <c r="E176" s="14"/>
      <c r="F176" s="14"/>
      <c r="G176" s="37"/>
      <c r="H176" s="14"/>
    </row>
    <row r="177" spans="1:8">
      <c r="A177" s="14"/>
      <c r="B177" s="14"/>
      <c r="C177" s="14"/>
      <c r="D177" s="14"/>
      <c r="E177" s="14"/>
      <c r="F177" s="14"/>
      <c r="G177" s="37"/>
      <c r="H177" s="14"/>
    </row>
    <row r="178" spans="1:8">
      <c r="A178" s="14"/>
      <c r="B178" s="14"/>
      <c r="C178" s="14"/>
      <c r="D178" s="14"/>
      <c r="E178" s="14"/>
      <c r="F178" s="14"/>
      <c r="G178" s="37"/>
      <c r="H178" s="14"/>
    </row>
    <row r="179" spans="1:8">
      <c r="A179" s="14"/>
      <c r="B179" s="14"/>
      <c r="C179" s="14"/>
      <c r="D179" s="14"/>
      <c r="E179" s="14"/>
      <c r="F179" s="14"/>
      <c r="G179" s="37"/>
      <c r="H179" s="14"/>
    </row>
    <row r="180" spans="1:8">
      <c r="A180" s="14"/>
      <c r="B180" s="14"/>
      <c r="C180" s="14"/>
      <c r="D180" s="14"/>
      <c r="E180" s="14"/>
      <c r="F180" s="14"/>
      <c r="G180" s="37"/>
      <c r="H180" s="14"/>
    </row>
    <row r="181" spans="1:8">
      <c r="A181" s="14"/>
      <c r="B181" s="14"/>
      <c r="C181" s="14"/>
      <c r="D181" s="14"/>
      <c r="E181" s="14"/>
      <c r="F181" s="14"/>
      <c r="G181" s="37"/>
      <c r="H181" s="14"/>
    </row>
    <row r="182" spans="1:8">
      <c r="A182" s="14"/>
      <c r="B182" s="14"/>
      <c r="C182" s="14"/>
      <c r="D182" s="14"/>
      <c r="E182" s="14"/>
      <c r="F182" s="14"/>
      <c r="G182" s="37"/>
      <c r="H182" s="14"/>
    </row>
    <row r="183" spans="1:8">
      <c r="A183" s="14"/>
      <c r="B183" s="14"/>
      <c r="C183" s="14"/>
      <c r="D183" s="14"/>
      <c r="E183" s="14"/>
      <c r="F183" s="14"/>
      <c r="G183" s="37"/>
      <c r="H183" s="14"/>
    </row>
    <row r="184" spans="1:8">
      <c r="A184" s="14"/>
      <c r="B184" s="14"/>
      <c r="C184" s="14"/>
      <c r="D184" s="14"/>
      <c r="E184" s="14"/>
      <c r="F184" s="14"/>
      <c r="G184" s="37"/>
      <c r="H184" s="14"/>
    </row>
    <row r="185" spans="1:8">
      <c r="A185" s="14"/>
      <c r="B185" s="14"/>
      <c r="C185" s="14"/>
      <c r="D185" s="14"/>
      <c r="E185" s="14"/>
      <c r="F185" s="14"/>
      <c r="G185" s="37"/>
      <c r="H185" s="14"/>
    </row>
    <row r="186" spans="1:8">
      <c r="A186" s="14"/>
      <c r="B186" s="14"/>
      <c r="C186" s="14"/>
      <c r="D186" s="14"/>
      <c r="E186" s="14"/>
      <c r="F186" s="14"/>
      <c r="G186" s="37"/>
      <c r="H186" s="14"/>
    </row>
    <row r="187" spans="1:8">
      <c r="A187" s="14"/>
      <c r="B187" s="14"/>
      <c r="C187" s="14"/>
      <c r="D187" s="14"/>
      <c r="E187" s="14"/>
      <c r="F187" s="14"/>
      <c r="G187" s="37"/>
      <c r="H187" s="14"/>
    </row>
    <row r="188" spans="1:8">
      <c r="A188" s="14"/>
      <c r="B188" s="14"/>
      <c r="C188" s="14"/>
      <c r="D188" s="14"/>
      <c r="E188" s="14"/>
      <c r="F188" s="14"/>
      <c r="G188" s="37"/>
      <c r="H188" s="14"/>
    </row>
    <row r="189" spans="1:8">
      <c r="A189" s="14"/>
      <c r="B189" s="14"/>
      <c r="C189" s="14"/>
      <c r="D189" s="14"/>
      <c r="E189" s="14"/>
      <c r="F189" s="14"/>
      <c r="G189" s="37"/>
      <c r="H189" s="14"/>
    </row>
    <row r="190" spans="1:8">
      <c r="A190" s="14"/>
      <c r="B190" s="14"/>
      <c r="C190" s="14"/>
      <c r="D190" s="14"/>
      <c r="E190" s="14"/>
      <c r="F190" s="14"/>
      <c r="G190" s="37"/>
      <c r="H190" s="14"/>
    </row>
    <row r="191" spans="1:8">
      <c r="A191" s="14"/>
      <c r="B191" s="14"/>
      <c r="C191" s="14"/>
      <c r="D191" s="14"/>
      <c r="E191" s="14"/>
      <c r="F191" s="14"/>
      <c r="G191" s="37"/>
      <c r="H191" s="14"/>
    </row>
    <row r="192" spans="1:8">
      <c r="A192" s="14"/>
      <c r="B192" s="14"/>
      <c r="C192" s="14"/>
      <c r="D192" s="14"/>
      <c r="E192" s="14"/>
      <c r="F192" s="14"/>
      <c r="G192" s="37"/>
      <c r="H192" s="14"/>
    </row>
    <row r="193" spans="1:8">
      <c r="A193" s="14"/>
      <c r="B193" s="14"/>
      <c r="C193" s="14"/>
      <c r="D193" s="14"/>
      <c r="E193" s="14"/>
      <c r="F193" s="14"/>
      <c r="G193" s="37"/>
      <c r="H193" s="14"/>
    </row>
    <row r="194" spans="1:8">
      <c r="A194" s="14"/>
      <c r="B194" s="14"/>
      <c r="C194" s="14"/>
      <c r="D194" s="14"/>
      <c r="E194" s="14"/>
      <c r="F194" s="14"/>
      <c r="G194" s="37"/>
      <c r="H194" s="14"/>
    </row>
    <row r="195" spans="1:8">
      <c r="A195" s="14"/>
      <c r="B195" s="14"/>
      <c r="C195" s="14"/>
      <c r="D195" s="14"/>
      <c r="E195" s="14"/>
      <c r="F195" s="14"/>
      <c r="G195" s="37"/>
      <c r="H195" s="14"/>
    </row>
    <row r="196" spans="1:8">
      <c r="A196" s="14"/>
      <c r="B196" s="14"/>
      <c r="C196" s="14"/>
      <c r="D196" s="14"/>
      <c r="E196" s="14"/>
      <c r="F196" s="14"/>
      <c r="G196" s="37"/>
      <c r="H196" s="14"/>
    </row>
    <row r="197" spans="1:8">
      <c r="A197" s="14"/>
      <c r="B197" s="14"/>
      <c r="C197" s="14"/>
      <c r="D197" s="14"/>
      <c r="E197" s="14"/>
      <c r="F197" s="14"/>
      <c r="G197" s="37"/>
      <c r="H197" s="14"/>
    </row>
    <row r="198" spans="1:8">
      <c r="A198" s="14"/>
      <c r="B198" s="14"/>
      <c r="C198" s="14"/>
      <c r="D198" s="14"/>
      <c r="E198" s="14"/>
      <c r="F198" s="14"/>
      <c r="G198" s="37"/>
      <c r="H198" s="14"/>
    </row>
    <row r="199" spans="1:8">
      <c r="A199" s="14"/>
      <c r="B199" s="14"/>
      <c r="C199" s="14"/>
      <c r="D199" s="14"/>
      <c r="E199" s="14"/>
      <c r="F199" s="14"/>
      <c r="G199" s="37"/>
      <c r="H199" s="14"/>
    </row>
    <row r="200" spans="1:8">
      <c r="A200" s="14"/>
      <c r="B200" s="14"/>
      <c r="C200" s="14"/>
      <c r="D200" s="14"/>
      <c r="E200" s="14"/>
      <c r="F200" s="14"/>
      <c r="G200" s="37"/>
      <c r="H200" s="14"/>
    </row>
    <row r="201" spans="1:8">
      <c r="A201" s="14"/>
      <c r="B201" s="14"/>
      <c r="C201" s="14"/>
      <c r="D201" s="14"/>
      <c r="E201" s="14"/>
      <c r="F201" s="14"/>
      <c r="G201" s="37"/>
      <c r="H201" s="14"/>
    </row>
    <row r="202" spans="1:8">
      <c r="A202" s="14"/>
      <c r="B202" s="14"/>
      <c r="C202" s="14"/>
      <c r="D202" s="14"/>
      <c r="E202" s="14"/>
      <c r="F202" s="14"/>
      <c r="G202" s="37"/>
      <c r="H202" s="14"/>
    </row>
    <row r="203" spans="1:8">
      <c r="A203" s="14"/>
      <c r="B203" s="14"/>
      <c r="C203" s="14"/>
      <c r="D203" s="14"/>
      <c r="E203" s="14"/>
      <c r="F203" s="14"/>
      <c r="G203" s="37"/>
      <c r="H203" s="14"/>
    </row>
    <row r="204" spans="1:8">
      <c r="A204" s="14"/>
      <c r="B204" s="14"/>
      <c r="C204" s="14"/>
      <c r="D204" s="14"/>
      <c r="E204" s="14"/>
      <c r="F204" s="14"/>
      <c r="G204" s="37"/>
      <c r="H204" s="14"/>
    </row>
    <row r="205" spans="1:8">
      <c r="A205" s="14"/>
      <c r="B205" s="14"/>
      <c r="C205" s="14"/>
      <c r="D205" s="14"/>
      <c r="E205" s="14"/>
      <c r="F205" s="14"/>
      <c r="G205" s="37"/>
      <c r="H205" s="14"/>
    </row>
    <row r="206" spans="1:8">
      <c r="A206" s="14"/>
      <c r="B206" s="14"/>
      <c r="C206" s="14"/>
      <c r="D206" s="14"/>
      <c r="E206" s="14"/>
      <c r="F206" s="14"/>
      <c r="G206" s="37"/>
      <c r="H206" s="14"/>
    </row>
    <row r="207" spans="1:8">
      <c r="A207" s="14"/>
      <c r="B207" s="14"/>
      <c r="C207" s="14"/>
      <c r="D207" s="14"/>
      <c r="E207" s="14"/>
      <c r="F207" s="14"/>
      <c r="G207" s="37"/>
      <c r="H207" s="14"/>
    </row>
    <row r="208" spans="1:8">
      <c r="A208" s="14"/>
      <c r="B208" s="14"/>
      <c r="C208" s="14"/>
      <c r="D208" s="14"/>
      <c r="E208" s="14"/>
      <c r="F208" s="14"/>
      <c r="G208" s="37"/>
      <c r="H208" s="14"/>
    </row>
    <row r="209" spans="1:8">
      <c r="A209" s="14"/>
      <c r="B209" s="14"/>
      <c r="C209" s="14"/>
      <c r="D209" s="14"/>
      <c r="E209" s="14"/>
      <c r="F209" s="14"/>
      <c r="G209" s="37"/>
      <c r="H209" s="14"/>
    </row>
    <row r="210" spans="1:8">
      <c r="A210" s="14"/>
      <c r="B210" s="14"/>
      <c r="C210" s="14"/>
      <c r="D210" s="14"/>
      <c r="E210" s="14"/>
      <c r="F210" s="14"/>
      <c r="G210" s="37"/>
      <c r="H210" s="14"/>
    </row>
    <row r="211" spans="1:8">
      <c r="A211" s="14"/>
      <c r="B211" s="14"/>
      <c r="C211" s="14"/>
      <c r="D211" s="14"/>
      <c r="E211" s="14"/>
      <c r="F211" s="14"/>
      <c r="G211" s="37"/>
      <c r="H211" s="14"/>
    </row>
    <row r="212" spans="1:8">
      <c r="A212" s="14"/>
      <c r="B212" s="14"/>
      <c r="C212" s="14"/>
      <c r="D212" s="14"/>
      <c r="E212" s="14"/>
      <c r="F212" s="14"/>
      <c r="G212" s="37"/>
      <c r="H212" s="14"/>
    </row>
    <row r="213" spans="1:8">
      <c r="A213" s="14"/>
      <c r="B213" s="14"/>
      <c r="C213" s="14"/>
      <c r="D213" s="14"/>
      <c r="E213" s="14"/>
      <c r="F213" s="14"/>
      <c r="G213" s="37"/>
      <c r="H213" s="14"/>
    </row>
    <row r="214" spans="1:8">
      <c r="A214" s="14"/>
      <c r="B214" s="14"/>
      <c r="C214" s="14"/>
      <c r="D214" s="14"/>
      <c r="E214" s="14"/>
      <c r="F214" s="14"/>
      <c r="G214" s="37"/>
      <c r="H214" s="14"/>
    </row>
    <row r="215" spans="1:8">
      <c r="A215" s="14"/>
      <c r="B215" s="14"/>
      <c r="C215" s="14"/>
      <c r="D215" s="14"/>
      <c r="E215" s="14"/>
      <c r="F215" s="14"/>
      <c r="G215" s="37"/>
      <c r="H215" s="14"/>
    </row>
    <row r="216" spans="1:8">
      <c r="A216" s="14"/>
      <c r="B216" s="14"/>
      <c r="C216" s="14"/>
      <c r="D216" s="14"/>
      <c r="E216" s="14"/>
      <c r="F216" s="14"/>
      <c r="G216" s="37"/>
      <c r="H216" s="14"/>
    </row>
    <row r="217" spans="1:8">
      <c r="A217" s="14"/>
      <c r="B217" s="14"/>
      <c r="C217" s="14"/>
      <c r="D217" s="14"/>
      <c r="E217" s="14"/>
      <c r="F217" s="14"/>
      <c r="G217" s="37"/>
      <c r="H217" s="14"/>
    </row>
    <row r="218" spans="1:8">
      <c r="A218" s="14"/>
      <c r="B218" s="14"/>
      <c r="C218" s="14"/>
      <c r="D218" s="14"/>
      <c r="E218" s="14"/>
      <c r="F218" s="14"/>
      <c r="G218" s="37"/>
      <c r="H218" s="14"/>
    </row>
    <row r="219" spans="1:8">
      <c r="A219" s="14"/>
      <c r="B219" s="14"/>
      <c r="C219" s="14"/>
      <c r="D219" s="14"/>
      <c r="E219" s="14"/>
      <c r="F219" s="14"/>
      <c r="G219" s="37"/>
      <c r="H219" s="14"/>
    </row>
    <row r="220" spans="1:8">
      <c r="A220" s="14"/>
      <c r="B220" s="14"/>
      <c r="C220" s="14"/>
      <c r="D220" s="14"/>
      <c r="E220" s="14"/>
      <c r="F220" s="14"/>
      <c r="G220" s="37"/>
      <c r="H220" s="14"/>
    </row>
    <row r="221" spans="1:8">
      <c r="A221" s="14"/>
      <c r="B221" s="14"/>
      <c r="C221" s="14"/>
      <c r="D221" s="14"/>
      <c r="E221" s="14"/>
      <c r="F221" s="14"/>
      <c r="G221" s="37"/>
      <c r="H221" s="14"/>
    </row>
    <row r="222" spans="1:8">
      <c r="A222" s="14"/>
      <c r="B222" s="14"/>
      <c r="C222" s="14"/>
      <c r="D222" s="14"/>
      <c r="E222" s="14"/>
      <c r="F222" s="14"/>
      <c r="G222" s="37"/>
      <c r="H222" s="14"/>
    </row>
    <row r="223" spans="1:8">
      <c r="A223" s="14"/>
      <c r="B223" s="14"/>
      <c r="C223" s="14"/>
      <c r="D223" s="14"/>
      <c r="E223" s="14"/>
      <c r="F223" s="14"/>
      <c r="G223" s="37"/>
      <c r="H223" s="14"/>
    </row>
    <row r="224" spans="1:8">
      <c r="A224" s="14"/>
      <c r="B224" s="14"/>
      <c r="C224" s="14"/>
      <c r="D224" s="14"/>
      <c r="E224" s="14"/>
      <c r="F224" s="14"/>
      <c r="G224" s="37"/>
      <c r="H224" s="14"/>
    </row>
    <row r="225" spans="1:8">
      <c r="A225" s="14"/>
      <c r="B225" s="14"/>
      <c r="C225" s="14"/>
      <c r="D225" s="14"/>
      <c r="E225" s="14"/>
      <c r="F225" s="14"/>
      <c r="G225" s="37"/>
      <c r="H225" s="14"/>
    </row>
    <row r="226" spans="1:8">
      <c r="A226" s="14"/>
      <c r="B226" s="14"/>
      <c r="C226" s="14"/>
      <c r="D226" s="14"/>
      <c r="E226" s="14"/>
      <c r="F226" s="14"/>
      <c r="G226" s="37"/>
      <c r="H226" s="14"/>
    </row>
    <row r="227" spans="1:8">
      <c r="A227" s="14"/>
      <c r="B227" s="14"/>
      <c r="C227" s="14"/>
      <c r="D227" s="14"/>
      <c r="E227" s="14"/>
      <c r="F227" s="14"/>
      <c r="G227" s="37"/>
      <c r="H227" s="14"/>
    </row>
    <row r="228" spans="1:8">
      <c r="A228" s="14"/>
      <c r="B228" s="14"/>
      <c r="C228" s="14"/>
      <c r="D228" s="14"/>
      <c r="E228" s="14"/>
      <c r="F228" s="14"/>
      <c r="G228" s="37"/>
      <c r="H228" s="14"/>
    </row>
    <row r="229" spans="1:8">
      <c r="A229" s="14"/>
      <c r="B229" s="14"/>
      <c r="C229" s="14"/>
      <c r="D229" s="14"/>
      <c r="E229" s="14"/>
      <c r="F229" s="14"/>
      <c r="G229" s="37"/>
      <c r="H229" s="14"/>
    </row>
    <row r="230" spans="1:8">
      <c r="A230" s="14"/>
      <c r="B230" s="14"/>
      <c r="C230" s="14"/>
      <c r="D230" s="14"/>
      <c r="E230" s="14"/>
      <c r="F230" s="14"/>
      <c r="G230" s="37"/>
      <c r="H230" s="14"/>
    </row>
    <row r="231" spans="1:8">
      <c r="A231" s="14"/>
      <c r="B231" s="14"/>
      <c r="C231" s="14"/>
      <c r="D231" s="14"/>
      <c r="E231" s="14"/>
      <c r="F231" s="14"/>
      <c r="G231" s="37"/>
      <c r="H231" s="14"/>
    </row>
    <row r="232" spans="1:8">
      <c r="A232" s="14"/>
      <c r="B232" s="14"/>
      <c r="C232" s="14"/>
      <c r="D232" s="14"/>
      <c r="E232" s="14"/>
      <c r="F232" s="14"/>
      <c r="G232" s="37"/>
      <c r="H232" s="14"/>
    </row>
    <row r="233" spans="1:8">
      <c r="A233" s="14"/>
      <c r="B233" s="14"/>
      <c r="C233" s="14"/>
      <c r="D233" s="14"/>
      <c r="E233" s="14"/>
      <c r="F233" s="14"/>
      <c r="G233" s="37"/>
      <c r="H233" s="14"/>
    </row>
    <row r="234" spans="1:8">
      <c r="A234" s="14"/>
      <c r="B234" s="14"/>
      <c r="C234" s="14"/>
      <c r="D234" s="14"/>
      <c r="E234" s="14"/>
      <c r="F234" s="14"/>
      <c r="G234" s="37"/>
      <c r="H234" s="14"/>
    </row>
    <row r="235" spans="1:8">
      <c r="A235" s="14"/>
      <c r="B235" s="14"/>
      <c r="C235" s="14"/>
      <c r="D235" s="14"/>
      <c r="E235" s="14"/>
      <c r="F235" s="14"/>
      <c r="G235" s="37"/>
      <c r="H235" s="14"/>
    </row>
    <row r="236" spans="1:8">
      <c r="A236" s="14"/>
      <c r="B236" s="14"/>
      <c r="C236" s="14"/>
      <c r="D236" s="14"/>
      <c r="E236" s="14"/>
      <c r="F236" s="14"/>
      <c r="G236" s="37"/>
      <c r="H236" s="14"/>
    </row>
    <row r="237" spans="1:8">
      <c r="A237" s="14"/>
      <c r="B237" s="14"/>
      <c r="C237" s="14"/>
      <c r="D237" s="14"/>
      <c r="E237" s="14"/>
      <c r="F237" s="14"/>
      <c r="G237" s="37"/>
      <c r="H237" s="14"/>
    </row>
    <row r="238" spans="1:8">
      <c r="A238" s="14"/>
      <c r="B238" s="14"/>
      <c r="C238" s="14"/>
      <c r="D238" s="14"/>
      <c r="E238" s="14"/>
      <c r="F238" s="14"/>
      <c r="G238" s="37"/>
      <c r="H238" s="14"/>
    </row>
    <row r="239" spans="1:8">
      <c r="A239" s="14"/>
      <c r="B239" s="14"/>
      <c r="C239" s="14"/>
      <c r="D239" s="14"/>
      <c r="E239" s="14"/>
      <c r="F239" s="14"/>
      <c r="G239" s="37"/>
      <c r="H239" s="14"/>
    </row>
    <row r="240" spans="1:8">
      <c r="A240" s="14"/>
      <c r="B240" s="14"/>
      <c r="C240" s="14"/>
      <c r="D240" s="14"/>
      <c r="E240" s="14"/>
      <c r="F240" s="14"/>
      <c r="G240" s="37"/>
      <c r="H240" s="14"/>
    </row>
    <row r="241" spans="1:8">
      <c r="A241" s="14"/>
      <c r="B241" s="14"/>
      <c r="C241" s="14"/>
      <c r="D241" s="14"/>
      <c r="E241" s="14"/>
      <c r="F241" s="14"/>
      <c r="G241" s="37"/>
      <c r="H241" s="14"/>
    </row>
    <row r="242" spans="1:8">
      <c r="A242" s="14"/>
      <c r="B242" s="14"/>
      <c r="C242" s="14"/>
      <c r="D242" s="14"/>
      <c r="E242" s="14"/>
      <c r="F242" s="14"/>
      <c r="G242" s="37"/>
      <c r="H242" s="14"/>
    </row>
    <row r="243" spans="1:8">
      <c r="A243" s="14"/>
      <c r="B243" s="14"/>
      <c r="C243" s="14"/>
      <c r="D243" s="14"/>
      <c r="E243" s="14"/>
      <c r="F243" s="14"/>
      <c r="G243" s="37"/>
      <c r="H243" s="14"/>
    </row>
    <row r="244" spans="1:8">
      <c r="A244" s="14"/>
      <c r="B244" s="14"/>
      <c r="C244" s="14"/>
      <c r="D244" s="14"/>
      <c r="E244" s="14"/>
      <c r="F244" s="14"/>
      <c r="G244" s="37"/>
      <c r="H244" s="14"/>
    </row>
    <row r="245" spans="1:8">
      <c r="A245" s="14"/>
      <c r="B245" s="14"/>
      <c r="C245" s="14"/>
      <c r="D245" s="14"/>
      <c r="E245" s="14"/>
      <c r="F245" s="14"/>
      <c r="G245" s="37"/>
      <c r="H245" s="14"/>
    </row>
    <row r="246" spans="1:8">
      <c r="A246" s="14"/>
      <c r="B246" s="14"/>
      <c r="C246" s="14"/>
      <c r="D246" s="14"/>
      <c r="E246" s="14"/>
      <c r="F246" s="14"/>
      <c r="G246" s="37"/>
      <c r="H246" s="14"/>
    </row>
    <row r="247" spans="1:8">
      <c r="A247" s="14"/>
      <c r="B247" s="14"/>
      <c r="C247" s="14"/>
      <c r="D247" s="14"/>
      <c r="E247" s="14"/>
      <c r="F247" s="14"/>
      <c r="G247" s="37"/>
      <c r="H247" s="14"/>
    </row>
    <row r="248" spans="1:8">
      <c r="A248" s="14"/>
      <c r="B248" s="14"/>
      <c r="C248" s="14"/>
      <c r="D248" s="14"/>
      <c r="E248" s="14"/>
      <c r="F248" s="14"/>
      <c r="G248" s="37"/>
      <c r="H248" s="14"/>
    </row>
    <row r="249" spans="1:8">
      <c r="A249" s="14"/>
      <c r="B249" s="14"/>
      <c r="C249" s="14"/>
      <c r="D249" s="14"/>
      <c r="E249" s="14"/>
      <c r="F249" s="14"/>
      <c r="G249" s="37"/>
      <c r="H249" s="14"/>
    </row>
    <row r="250" spans="1:8">
      <c r="A250" s="14"/>
      <c r="B250" s="14"/>
      <c r="C250" s="14"/>
      <c r="D250" s="14"/>
      <c r="E250" s="14"/>
      <c r="F250" s="14"/>
      <c r="G250" s="37"/>
      <c r="H250" s="14"/>
    </row>
    <row r="251" spans="1:8">
      <c r="A251" s="14"/>
      <c r="B251" s="14"/>
      <c r="C251" s="14"/>
      <c r="D251" s="14"/>
      <c r="E251" s="14"/>
      <c r="F251" s="14"/>
      <c r="G251" s="37"/>
      <c r="H251" s="14"/>
    </row>
    <row r="252" spans="1:8">
      <c r="A252" s="14"/>
      <c r="B252" s="14"/>
      <c r="C252" s="14"/>
      <c r="D252" s="14"/>
      <c r="E252" s="14"/>
      <c r="F252" s="14"/>
      <c r="G252" s="37"/>
      <c r="H252" s="14"/>
    </row>
    <row r="253" spans="1:8">
      <c r="A253" s="14"/>
      <c r="B253" s="14"/>
      <c r="C253" s="14"/>
      <c r="D253" s="14"/>
      <c r="E253" s="14"/>
      <c r="F253" s="14"/>
      <c r="G253" s="37"/>
      <c r="H253" s="14"/>
    </row>
    <row r="254" spans="1:8">
      <c r="A254" s="14"/>
      <c r="B254" s="14"/>
      <c r="C254" s="14"/>
      <c r="D254" s="14"/>
      <c r="E254" s="14"/>
      <c r="F254" s="14"/>
      <c r="G254" s="37"/>
      <c r="H254" s="14"/>
    </row>
    <row r="255" spans="1:8">
      <c r="A255" s="14"/>
      <c r="B255" s="14"/>
      <c r="C255" s="14"/>
      <c r="D255" s="14"/>
      <c r="E255" s="14"/>
      <c r="F255" s="14"/>
      <c r="G255" s="37"/>
      <c r="H255" s="14"/>
    </row>
    <row r="256" spans="1:8">
      <c r="A256" s="14"/>
      <c r="B256" s="14"/>
      <c r="C256" s="14"/>
      <c r="D256" s="14"/>
      <c r="E256" s="14"/>
      <c r="F256" s="14"/>
      <c r="G256" s="37"/>
      <c r="H256" s="14"/>
    </row>
    <row r="257" spans="1:8">
      <c r="A257" s="14"/>
      <c r="B257" s="14"/>
      <c r="C257" s="14"/>
      <c r="D257" s="14"/>
      <c r="E257" s="14"/>
      <c r="F257" s="14"/>
      <c r="G257" s="37"/>
      <c r="H257" s="14"/>
    </row>
    <row r="258" spans="1:8">
      <c r="A258" s="14"/>
      <c r="B258" s="14"/>
      <c r="C258" s="14"/>
      <c r="D258" s="14"/>
      <c r="E258" s="14"/>
      <c r="F258" s="14"/>
      <c r="G258" s="37"/>
      <c r="H258" s="14"/>
    </row>
    <row r="259" spans="1:8">
      <c r="A259" s="14"/>
      <c r="B259" s="14"/>
      <c r="C259" s="14"/>
      <c r="D259" s="14"/>
      <c r="E259" s="14"/>
      <c r="F259" s="14"/>
      <c r="G259" s="37"/>
      <c r="H259" s="14"/>
    </row>
    <row r="260" spans="1:8">
      <c r="A260" s="14"/>
      <c r="B260" s="14"/>
      <c r="C260" s="14"/>
      <c r="D260" s="14"/>
      <c r="E260" s="14"/>
      <c r="F260" s="14"/>
      <c r="G260" s="37"/>
      <c r="H260" s="14"/>
    </row>
    <row r="261" spans="1:8">
      <c r="A261" s="14"/>
      <c r="B261" s="14"/>
      <c r="C261" s="14"/>
      <c r="D261" s="14"/>
      <c r="E261" s="14"/>
      <c r="F261" s="14"/>
      <c r="G261" s="37"/>
      <c r="H261" s="14"/>
    </row>
    <row r="262" spans="1:8">
      <c r="A262" s="14"/>
      <c r="B262" s="14"/>
      <c r="C262" s="14"/>
      <c r="D262" s="14"/>
      <c r="E262" s="14"/>
      <c r="F262" s="14"/>
      <c r="G262" s="37"/>
      <c r="H262" s="14"/>
    </row>
    <row r="263" spans="1:8">
      <c r="A263" s="14"/>
      <c r="B263" s="14"/>
      <c r="C263" s="14"/>
      <c r="D263" s="14"/>
      <c r="E263" s="14"/>
      <c r="F263" s="14"/>
      <c r="G263" s="37"/>
      <c r="H263" s="14"/>
    </row>
    <row r="264" spans="1:8">
      <c r="A264" s="14"/>
      <c r="B264" s="14"/>
      <c r="C264" s="14"/>
      <c r="D264" s="14"/>
      <c r="E264" s="14"/>
      <c r="F264" s="14"/>
      <c r="G264" s="37"/>
      <c r="H264" s="14"/>
    </row>
    <row r="265" spans="1:8">
      <c r="A265" s="14"/>
      <c r="B265" s="14"/>
      <c r="C265" s="14"/>
      <c r="D265" s="14"/>
      <c r="E265" s="14"/>
      <c r="F265" s="14"/>
      <c r="G265" s="37"/>
      <c r="H265" s="14"/>
    </row>
    <row r="266" spans="1:8">
      <c r="A266" s="14"/>
      <c r="B266" s="14"/>
      <c r="C266" s="14"/>
      <c r="D266" s="14"/>
      <c r="E266" s="14"/>
      <c r="F266" s="14"/>
      <c r="G266" s="37"/>
      <c r="H266" s="14"/>
    </row>
    <row r="267" spans="1:8">
      <c r="A267" s="14"/>
      <c r="B267" s="14"/>
      <c r="C267" s="14"/>
      <c r="D267" s="14"/>
      <c r="E267" s="14"/>
      <c r="F267" s="14"/>
      <c r="G267" s="37"/>
      <c r="H267" s="14"/>
    </row>
    <row r="268" spans="1:8">
      <c r="A268" s="14"/>
      <c r="B268" s="14"/>
      <c r="C268" s="14"/>
      <c r="D268" s="14"/>
      <c r="E268" s="14"/>
      <c r="F268" s="14"/>
      <c r="G268" s="37"/>
      <c r="H268" s="14"/>
    </row>
    <row r="269" spans="1:8">
      <c r="A269" s="14"/>
      <c r="B269" s="14"/>
      <c r="C269" s="14"/>
      <c r="D269" s="14"/>
      <c r="E269" s="14"/>
      <c r="F269" s="14"/>
      <c r="G269" s="37"/>
      <c r="H269" s="14"/>
    </row>
    <row r="270" spans="1:8">
      <c r="A270" s="14"/>
      <c r="B270" s="14"/>
      <c r="C270" s="14"/>
      <c r="D270" s="14"/>
      <c r="E270" s="14"/>
      <c r="F270" s="14"/>
      <c r="G270" s="37"/>
      <c r="H270" s="14"/>
    </row>
    <row r="271" spans="1:8">
      <c r="A271" s="14"/>
      <c r="B271" s="14"/>
      <c r="C271" s="14"/>
      <c r="D271" s="14"/>
      <c r="E271" s="14"/>
      <c r="F271" s="14"/>
      <c r="G271" s="37"/>
      <c r="H271" s="14"/>
    </row>
    <row r="272" spans="1:8">
      <c r="A272" s="14"/>
      <c r="B272" s="14"/>
      <c r="C272" s="14"/>
      <c r="D272" s="14"/>
      <c r="E272" s="14"/>
      <c r="F272" s="14"/>
      <c r="G272" s="37"/>
      <c r="H272" s="14"/>
    </row>
    <row r="273" spans="1:8">
      <c r="A273" s="14"/>
      <c r="B273" s="14"/>
      <c r="C273" s="14"/>
      <c r="D273" s="14"/>
      <c r="E273" s="14"/>
      <c r="F273" s="14"/>
      <c r="G273" s="37"/>
      <c r="H273" s="14"/>
    </row>
    <row r="274" spans="1:8">
      <c r="A274" s="14"/>
      <c r="B274" s="14"/>
      <c r="C274" s="14"/>
      <c r="D274" s="14"/>
      <c r="E274" s="14"/>
      <c r="F274" s="14"/>
      <c r="G274" s="37"/>
      <c r="H274" s="14"/>
    </row>
    <row r="275" spans="1:8">
      <c r="A275" s="14"/>
      <c r="B275" s="14"/>
      <c r="C275" s="14"/>
      <c r="D275" s="14"/>
      <c r="E275" s="14"/>
      <c r="F275" s="14"/>
      <c r="G275" s="37"/>
      <c r="H275" s="14"/>
    </row>
    <row r="276" spans="1:8">
      <c r="A276" s="14"/>
      <c r="B276" s="14"/>
      <c r="C276" s="14"/>
      <c r="D276" s="14"/>
      <c r="E276" s="14"/>
      <c r="F276" s="14"/>
      <c r="G276" s="37"/>
      <c r="H276" s="14"/>
    </row>
    <row r="277" spans="1:8">
      <c r="A277" s="14"/>
      <c r="B277" s="14"/>
      <c r="C277" s="14"/>
      <c r="D277" s="14"/>
      <c r="E277" s="14"/>
      <c r="F277" s="14"/>
      <c r="G277" s="37"/>
      <c r="H277" s="14"/>
    </row>
    <row r="278" spans="1:8">
      <c r="A278" s="14"/>
      <c r="B278" s="14"/>
      <c r="C278" s="14"/>
      <c r="D278" s="14"/>
      <c r="E278" s="14"/>
      <c r="F278" s="14"/>
      <c r="G278" s="37"/>
      <c r="H278" s="14"/>
    </row>
    <row r="279" spans="1:8">
      <c r="A279" s="14"/>
      <c r="B279" s="14"/>
      <c r="C279" s="14"/>
      <c r="D279" s="14"/>
      <c r="E279" s="14"/>
      <c r="F279" s="14"/>
      <c r="G279" s="37"/>
      <c r="H279" s="14"/>
    </row>
    <row r="280" spans="1:8">
      <c r="A280" s="14"/>
      <c r="B280" s="14"/>
      <c r="C280" s="14"/>
      <c r="D280" s="14"/>
      <c r="E280" s="14"/>
      <c r="F280" s="14"/>
      <c r="G280" s="37"/>
      <c r="H280" s="14"/>
    </row>
    <row r="281" spans="1:8">
      <c r="A281" s="14"/>
      <c r="B281" s="14"/>
      <c r="C281" s="14"/>
      <c r="D281" s="14"/>
      <c r="E281" s="14"/>
      <c r="F281" s="14"/>
      <c r="G281" s="37"/>
      <c r="H281" s="14"/>
    </row>
    <row r="282" spans="1:8">
      <c r="A282" s="14"/>
      <c r="B282" s="14"/>
      <c r="C282" s="14"/>
      <c r="D282" s="14"/>
      <c r="E282" s="14"/>
      <c r="F282" s="14"/>
      <c r="G282" s="37"/>
      <c r="H282" s="14"/>
    </row>
    <row r="283" spans="1:8">
      <c r="A283" s="14"/>
      <c r="B283" s="14"/>
      <c r="C283" s="14"/>
      <c r="D283" s="14"/>
      <c r="E283" s="14"/>
      <c r="F283" s="14"/>
      <c r="G283" s="37"/>
      <c r="H283" s="14"/>
    </row>
    <row r="284" spans="1:8">
      <c r="A284" s="14"/>
      <c r="B284" s="14"/>
      <c r="C284" s="14"/>
      <c r="D284" s="14"/>
      <c r="E284" s="14"/>
      <c r="F284" s="14"/>
      <c r="G284" s="37"/>
      <c r="H284" s="14"/>
    </row>
    <row r="285" spans="1:8">
      <c r="A285" s="14"/>
      <c r="B285" s="14"/>
      <c r="C285" s="14"/>
      <c r="D285" s="14"/>
      <c r="E285" s="14"/>
      <c r="F285" s="14"/>
      <c r="G285" s="37"/>
      <c r="H285" s="14"/>
    </row>
    <row r="286" spans="1:8">
      <c r="A286" s="14"/>
      <c r="B286" s="14"/>
      <c r="C286" s="14"/>
      <c r="D286" s="14"/>
      <c r="E286" s="14"/>
      <c r="F286" s="14"/>
      <c r="G286" s="37"/>
      <c r="H286" s="14"/>
    </row>
  </sheetData>
  <mergeCells count="18">
    <mergeCell ref="A1:H1"/>
    <mergeCell ref="A3:H3"/>
    <mergeCell ref="A4:H4"/>
    <mergeCell ref="A79:G79"/>
    <mergeCell ref="A15:A16"/>
    <mergeCell ref="B15:B16"/>
    <mergeCell ref="C15:C16"/>
    <mergeCell ref="E15:E16"/>
    <mergeCell ref="F15:F16"/>
    <mergeCell ref="C6:H6"/>
    <mergeCell ref="C7:H7"/>
    <mergeCell ref="D15:D16"/>
    <mergeCell ref="C8:H8"/>
    <mergeCell ref="C9:H9"/>
    <mergeCell ref="A13:E13"/>
    <mergeCell ref="G15:G16"/>
    <mergeCell ref="H15:H16"/>
    <mergeCell ref="B83:C83"/>
  </mergeCells>
  <printOptions horizontalCentered="1"/>
  <pageMargins left="1.1811023622047245" right="0.59055118110236227" top="0.78740157480314965" bottom="0.78740157480314965" header="0.31496062992125984" footer="0.39370078740157483"/>
  <pageSetup paperSize="9" scale="56" fitToHeight="0" orientation="portrait" blackAndWhite="1" r:id="rId1"/>
  <headerFooter>
    <oddFooter>&amp;R&amp;"Times New Roman,Regular"&amp;10&amp;P. lpp. no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E272"/>
  <sheetViews>
    <sheetView showZeros="0" topLeftCell="A37" zoomScale="90" zoomScaleNormal="90" workbookViewId="0">
      <selection activeCell="C60" sqref="C60"/>
    </sheetView>
  </sheetViews>
  <sheetFormatPr defaultColWidth="9.140625" defaultRowHeight="15" outlineLevelRow="1"/>
  <cols>
    <col min="1" max="2" width="8.7109375" style="44" customWidth="1"/>
    <col min="3" max="3" width="87.5703125" style="44" customWidth="1"/>
    <col min="4" max="4" width="13.5703125" style="44" customWidth="1"/>
    <col min="5" max="5" width="7.28515625" style="44" customWidth="1"/>
    <col min="6" max="6" width="9.7109375" style="44" customWidth="1"/>
    <col min="7" max="7" width="14.42578125" style="44" customWidth="1"/>
    <col min="8" max="8" width="13.42578125" style="44" customWidth="1"/>
    <col min="9" max="9" width="14.7109375" style="44" hidden="1" customWidth="1"/>
    <col min="10" max="10" width="4.7109375" style="44" hidden="1" customWidth="1"/>
    <col min="11" max="13" width="0" style="44" hidden="1" customWidth="1"/>
    <col min="14" max="14" width="52.28515625" style="44" hidden="1" customWidth="1"/>
    <col min="15" max="21" width="0" style="44" hidden="1" customWidth="1"/>
    <col min="22" max="22" width="139.28515625" style="44" hidden="1" customWidth="1"/>
    <col min="23" max="26" width="0" style="44" hidden="1" customWidth="1"/>
    <col min="27" max="27" width="139.28515625" style="44" hidden="1" customWidth="1"/>
    <col min="28" max="30" width="0" style="44" hidden="1" customWidth="1"/>
    <col min="31" max="31" width="139.28515625" style="44" hidden="1" customWidth="1"/>
    <col min="32" max="65" width="0" style="44" hidden="1" customWidth="1"/>
    <col min="66" max="16384" width="9.140625" style="44"/>
  </cols>
  <sheetData>
    <row r="1" spans="1:9" ht="20.25">
      <c r="A1" s="985" t="str">
        <f>"Lokālā tāme Nr. "&amp;KOPS1!B25</f>
        <v>Lokālā tāme Nr. 1-6</v>
      </c>
      <c r="B1" s="985"/>
      <c r="C1" s="985"/>
      <c r="D1" s="985"/>
      <c r="E1" s="985"/>
      <c r="F1" s="985"/>
      <c r="G1" s="985"/>
      <c r="H1" s="985"/>
    </row>
    <row r="3" spans="1:9" ht="20.25">
      <c r="A3" s="1026" t="str">
        <f>KOPS1!C25</f>
        <v>Logi</v>
      </c>
      <c r="B3" s="1026"/>
      <c r="C3" s="1026"/>
      <c r="D3" s="1027"/>
      <c r="E3" s="1026"/>
      <c r="F3" s="1026"/>
      <c r="G3" s="1026"/>
      <c r="H3" s="1026"/>
    </row>
    <row r="4" spans="1:9">
      <c r="A4" s="1017" t="s">
        <v>0</v>
      </c>
      <c r="B4" s="1017"/>
      <c r="C4" s="1017"/>
      <c r="D4" s="1017"/>
      <c r="E4" s="1017"/>
      <c r="F4" s="1017"/>
      <c r="G4" s="1017"/>
      <c r="H4" s="1017"/>
    </row>
    <row r="5" spans="1:9">
      <c r="A5" s="14"/>
      <c r="B5" s="14"/>
      <c r="C5" s="14"/>
      <c r="D5" s="14"/>
      <c r="E5" s="14"/>
      <c r="F5" s="14"/>
      <c r="G5" s="14"/>
      <c r="H5" s="14"/>
    </row>
    <row r="6" spans="1:9">
      <c r="A6" s="14" t="s">
        <v>1</v>
      </c>
      <c r="B6" s="14"/>
      <c r="C6" s="995" t="s">
        <v>195</v>
      </c>
      <c r="D6" s="986"/>
      <c r="E6" s="995"/>
      <c r="F6" s="995"/>
      <c r="G6" s="995"/>
      <c r="H6" s="995"/>
    </row>
    <row r="7" spans="1:9">
      <c r="A7" s="14" t="s">
        <v>2</v>
      </c>
      <c r="B7" s="14"/>
      <c r="C7" s="995" t="s">
        <v>195</v>
      </c>
      <c r="D7" s="986"/>
      <c r="E7" s="995"/>
      <c r="F7" s="995"/>
      <c r="G7" s="995"/>
      <c r="H7" s="995"/>
    </row>
    <row r="8" spans="1:9">
      <c r="A8" s="14" t="s">
        <v>3</v>
      </c>
      <c r="B8" s="14"/>
      <c r="C8" s="995" t="s">
        <v>196</v>
      </c>
      <c r="D8" s="986"/>
      <c r="E8" s="995"/>
      <c r="F8" s="995"/>
      <c r="G8" s="995"/>
      <c r="H8" s="995"/>
    </row>
    <row r="9" spans="1:9">
      <c r="A9" s="14" t="s">
        <v>4</v>
      </c>
      <c r="B9" s="14"/>
      <c r="C9" s="995" t="s">
        <v>197</v>
      </c>
      <c r="D9" s="986"/>
      <c r="E9" s="995"/>
      <c r="F9" s="995"/>
      <c r="G9" s="995"/>
      <c r="H9" s="995"/>
    </row>
    <row r="10" spans="1:9">
      <c r="A10" s="14"/>
      <c r="B10" s="14"/>
      <c r="C10" s="14"/>
      <c r="D10" s="14"/>
      <c r="E10" s="14"/>
      <c r="F10" s="14"/>
      <c r="G10" s="14"/>
    </row>
    <row r="11" spans="1:9">
      <c r="A11" s="14" t="s">
        <v>240</v>
      </c>
      <c r="B11" s="14"/>
      <c r="C11" s="14"/>
      <c r="D11" s="14"/>
      <c r="E11" s="14"/>
      <c r="F11" s="14"/>
      <c r="G11" s="14"/>
    </row>
    <row r="12" spans="1:9">
      <c r="A12" s="14" t="s">
        <v>2039</v>
      </c>
      <c r="B12" s="14"/>
      <c r="C12" s="14"/>
      <c r="D12" s="14"/>
      <c r="E12" s="14"/>
      <c r="F12" s="14"/>
      <c r="G12" s="14"/>
      <c r="H12" s="14"/>
    </row>
    <row r="13" spans="1:9">
      <c r="A13" s="1019" t="str">
        <f>KOPS1!F14</f>
        <v>Tāme sastādīta 2017.gada 29. septembrī</v>
      </c>
      <c r="B13" s="1019"/>
      <c r="C13" s="1019"/>
      <c r="D13" s="1019"/>
      <c r="E13" s="1019"/>
      <c r="F13" s="14"/>
      <c r="G13" s="14"/>
    </row>
    <row r="15" spans="1:9" ht="15" customHeight="1">
      <c r="A15" s="1007" t="s">
        <v>5</v>
      </c>
      <c r="B15" s="1007" t="s">
        <v>6</v>
      </c>
      <c r="C15" s="1031" t="s">
        <v>1931</v>
      </c>
      <c r="D15" s="1032" t="s">
        <v>1628</v>
      </c>
      <c r="E15" s="1031" t="s">
        <v>7</v>
      </c>
      <c r="F15" s="1031" t="s">
        <v>8</v>
      </c>
      <c r="G15" s="1024" t="s">
        <v>2040</v>
      </c>
      <c r="H15" s="1024" t="s">
        <v>2041</v>
      </c>
    </row>
    <row r="16" spans="1:9">
      <c r="A16" s="1007"/>
      <c r="B16" s="1007"/>
      <c r="C16" s="1031"/>
      <c r="D16" s="1025"/>
      <c r="E16" s="1031"/>
      <c r="F16" s="1031"/>
      <c r="G16" s="1025"/>
      <c r="H16" s="1025"/>
      <c r="I16" s="36"/>
    </row>
    <row r="17" spans="1:22" ht="15.75" thickBot="1">
      <c r="A17" s="66">
        <v>1</v>
      </c>
      <c r="B17" s="66">
        <v>2</v>
      </c>
      <c r="C17" s="67" t="s">
        <v>80</v>
      </c>
      <c r="D17" s="67"/>
      <c r="E17" s="66" t="s">
        <v>81</v>
      </c>
      <c r="F17" s="68">
        <v>5</v>
      </c>
      <c r="G17" s="68">
        <v>6</v>
      </c>
      <c r="H17" s="68">
        <v>7</v>
      </c>
      <c r="O17" s="154" t="s">
        <v>390</v>
      </c>
      <c r="P17" s="155"/>
      <c r="Q17" s="154" t="s">
        <v>391</v>
      </c>
      <c r="R17" s="154" t="s">
        <v>392</v>
      </c>
      <c r="S17" s="154" t="s">
        <v>393</v>
      </c>
      <c r="T17" s="156" t="s">
        <v>394</v>
      </c>
      <c r="U17" s="154" t="s">
        <v>395</v>
      </c>
    </row>
    <row r="18" spans="1:22" ht="15.75" thickTop="1">
      <c r="A18" s="496"/>
      <c r="B18" s="496"/>
      <c r="C18" s="584" t="s">
        <v>1872</v>
      </c>
      <c r="D18" s="581"/>
      <c r="E18" s="496"/>
      <c r="F18" s="497"/>
      <c r="G18" s="497"/>
      <c r="H18" s="497"/>
      <c r="O18" s="154"/>
      <c r="P18" s="155"/>
      <c r="Q18" s="154"/>
      <c r="R18" s="154"/>
      <c r="S18" s="154"/>
      <c r="T18" s="156"/>
      <c r="U18" s="154"/>
    </row>
    <row r="19" spans="1:22" ht="15.75">
      <c r="A19" s="35"/>
      <c r="B19" s="46"/>
      <c r="C19" s="11" t="s">
        <v>421</v>
      </c>
      <c r="D19" s="706"/>
      <c r="E19" s="2"/>
      <c r="F19" s="2"/>
      <c r="G19" s="3"/>
      <c r="H19" s="3"/>
      <c r="L19" s="44" t="s">
        <v>385</v>
      </c>
      <c r="M19" s="44" t="s">
        <v>386</v>
      </c>
      <c r="O19" s="153" t="s">
        <v>92</v>
      </c>
      <c r="P19" s="110"/>
      <c r="Q19" s="323" t="s">
        <v>387</v>
      </c>
      <c r="R19" s="323" t="s">
        <v>387</v>
      </c>
      <c r="S19" s="153" t="s">
        <v>388</v>
      </c>
      <c r="T19" s="153" t="s">
        <v>389</v>
      </c>
      <c r="U19" s="153" t="s">
        <v>389</v>
      </c>
    </row>
    <row r="20" spans="1:22" ht="15.75">
      <c r="A20" s="35"/>
      <c r="B20" s="46"/>
      <c r="C20" s="274" t="s">
        <v>861</v>
      </c>
      <c r="D20" s="685"/>
      <c r="E20" s="6"/>
      <c r="F20" s="9"/>
      <c r="G20" s="7"/>
      <c r="H20" s="7"/>
      <c r="K20" s="324"/>
      <c r="L20" s="325"/>
      <c r="M20" s="325"/>
      <c r="N20" s="274" t="s">
        <v>861</v>
      </c>
      <c r="O20" s="153"/>
      <c r="P20" s="110"/>
      <c r="Q20" s="323"/>
      <c r="R20" s="323"/>
      <c r="S20" s="153"/>
      <c r="T20" s="153"/>
      <c r="U20" s="153"/>
    </row>
    <row r="21" spans="1:22" ht="15.75">
      <c r="A21" s="312">
        <v>1</v>
      </c>
      <c r="B21" s="599" t="s">
        <v>1942</v>
      </c>
      <c r="C21" s="8" t="s">
        <v>2051</v>
      </c>
      <c r="D21" s="722" t="s">
        <v>2048</v>
      </c>
      <c r="E21" s="6" t="s">
        <v>94</v>
      </c>
      <c r="F21" s="9">
        <v>26</v>
      </c>
      <c r="G21" s="7"/>
      <c r="H21" s="7"/>
      <c r="K21" s="324" t="s">
        <v>859</v>
      </c>
      <c r="L21" s="325">
        <v>5000</v>
      </c>
      <c r="M21" s="325">
        <v>2300</v>
      </c>
      <c r="N21" s="326"/>
      <c r="O21" s="325">
        <v>26</v>
      </c>
      <c r="P21" s="325">
        <f t="shared" ref="P21:P36" si="0">L21</f>
        <v>5000</v>
      </c>
      <c r="Q21" s="327">
        <f t="shared" ref="Q21:Q36" si="1">ROUND(M21*L21/10^6,2)</f>
        <v>11.5</v>
      </c>
      <c r="R21" s="328">
        <f t="shared" ref="R21:R36" si="2">O21*Q21</f>
        <v>299</v>
      </c>
      <c r="S21" s="327">
        <f t="shared" ref="S21:S36" si="3">ROUND(P21*O21/1000,2)</f>
        <v>130</v>
      </c>
      <c r="T21" s="327">
        <f>ROUND((L21+2*M21)/1000,2)*O21</f>
        <v>249.6</v>
      </c>
      <c r="U21" s="329">
        <f>ROUND(2*(L21+M21)/1000,2)*O21</f>
        <v>379.6</v>
      </c>
      <c r="V21" s="330" t="s">
        <v>406</v>
      </c>
    </row>
    <row r="22" spans="1:22" ht="15.75">
      <c r="A22" s="312">
        <f>1+A21</f>
        <v>2</v>
      </c>
      <c r="B22" s="599" t="s">
        <v>1942</v>
      </c>
      <c r="C22" s="8" t="s">
        <v>2052</v>
      </c>
      <c r="D22" s="722" t="s">
        <v>2048</v>
      </c>
      <c r="E22" s="6" t="s">
        <v>94</v>
      </c>
      <c r="F22" s="9">
        <v>1</v>
      </c>
      <c r="G22" s="7"/>
      <c r="H22" s="7"/>
      <c r="K22" s="324" t="s">
        <v>865</v>
      </c>
      <c r="L22" s="325">
        <v>5000</v>
      </c>
      <c r="M22" s="325">
        <v>2300</v>
      </c>
      <c r="N22" s="326"/>
      <c r="O22" s="325">
        <v>1</v>
      </c>
      <c r="P22" s="325">
        <f t="shared" si="0"/>
        <v>5000</v>
      </c>
      <c r="Q22" s="327">
        <f t="shared" si="1"/>
        <v>11.5</v>
      </c>
      <c r="R22" s="328">
        <f t="shared" si="2"/>
        <v>11.5</v>
      </c>
      <c r="S22" s="327">
        <f t="shared" si="3"/>
        <v>5</v>
      </c>
      <c r="T22" s="327">
        <f t="shared" ref="T22:T36" si="4">ROUND((L22+2*M22)/1000,2)*O22</f>
        <v>9.6</v>
      </c>
      <c r="U22" s="329">
        <f t="shared" ref="U22:U36" si="5">ROUND(2*(L22+M22)/1000,2)*O22</f>
        <v>14.6</v>
      </c>
      <c r="V22" s="330" t="s">
        <v>406</v>
      </c>
    </row>
    <row r="23" spans="1:22" ht="15.75">
      <c r="A23" s="312">
        <f>1+A22</f>
        <v>3</v>
      </c>
      <c r="B23" s="599" t="s">
        <v>1942</v>
      </c>
      <c r="C23" s="8" t="s">
        <v>2053</v>
      </c>
      <c r="D23" s="722" t="s">
        <v>2048</v>
      </c>
      <c r="E23" s="6" t="s">
        <v>94</v>
      </c>
      <c r="F23" s="9">
        <v>15</v>
      </c>
      <c r="G23" s="7"/>
      <c r="H23" s="7"/>
      <c r="K23" s="324" t="s">
        <v>860</v>
      </c>
      <c r="L23" s="325">
        <v>5200</v>
      </c>
      <c r="M23" s="325">
        <v>2300</v>
      </c>
      <c r="N23" s="326"/>
      <c r="O23" s="325">
        <v>15</v>
      </c>
      <c r="P23" s="325">
        <f t="shared" si="0"/>
        <v>5200</v>
      </c>
      <c r="Q23" s="327">
        <f t="shared" si="1"/>
        <v>11.96</v>
      </c>
      <c r="R23" s="328">
        <f t="shared" si="2"/>
        <v>179.4</v>
      </c>
      <c r="S23" s="327">
        <f t="shared" si="3"/>
        <v>78</v>
      </c>
      <c r="T23" s="327">
        <f t="shared" si="4"/>
        <v>147</v>
      </c>
      <c r="U23" s="329">
        <f t="shared" si="5"/>
        <v>225</v>
      </c>
      <c r="V23" s="330" t="s">
        <v>406</v>
      </c>
    </row>
    <row r="24" spans="1:22" ht="15.75">
      <c r="A24" s="312">
        <f t="shared" ref="A24:A43" si="6">1+A23</f>
        <v>4</v>
      </c>
      <c r="B24" s="599" t="s">
        <v>1942</v>
      </c>
      <c r="C24" s="8" t="s">
        <v>2054</v>
      </c>
      <c r="D24" s="722" t="s">
        <v>2048</v>
      </c>
      <c r="E24" s="6" t="s">
        <v>94</v>
      </c>
      <c r="F24" s="9">
        <v>1</v>
      </c>
      <c r="G24" s="7"/>
      <c r="H24" s="7"/>
      <c r="K24" s="324" t="s">
        <v>863</v>
      </c>
      <c r="L24" s="325">
        <v>6250</v>
      </c>
      <c r="M24" s="325">
        <v>2300</v>
      </c>
      <c r="N24" s="326"/>
      <c r="O24" s="325">
        <v>1</v>
      </c>
      <c r="P24" s="325">
        <f t="shared" si="0"/>
        <v>6250</v>
      </c>
      <c r="Q24" s="327">
        <f t="shared" si="1"/>
        <v>14.38</v>
      </c>
      <c r="R24" s="328">
        <f t="shared" si="2"/>
        <v>14.38</v>
      </c>
      <c r="S24" s="327">
        <f t="shared" si="3"/>
        <v>6.25</v>
      </c>
      <c r="T24" s="327">
        <f t="shared" si="4"/>
        <v>10.85</v>
      </c>
      <c r="U24" s="329">
        <f t="shared" si="5"/>
        <v>17.100000000000001</v>
      </c>
      <c r="V24" s="330" t="s">
        <v>406</v>
      </c>
    </row>
    <row r="25" spans="1:22" ht="15.75">
      <c r="A25" s="312">
        <f t="shared" si="6"/>
        <v>5</v>
      </c>
      <c r="B25" s="599" t="s">
        <v>1942</v>
      </c>
      <c r="C25" s="8" t="s">
        <v>2055</v>
      </c>
      <c r="D25" s="722" t="s">
        <v>2048</v>
      </c>
      <c r="E25" s="6" t="s">
        <v>94</v>
      </c>
      <c r="F25" s="9">
        <v>2</v>
      </c>
      <c r="G25" s="7"/>
      <c r="H25" s="7"/>
      <c r="K25" s="324" t="s">
        <v>864</v>
      </c>
      <c r="L25" s="325">
        <v>2600</v>
      </c>
      <c r="M25" s="325">
        <v>2300</v>
      </c>
      <c r="N25" s="326"/>
      <c r="O25" s="325">
        <v>2</v>
      </c>
      <c r="P25" s="325">
        <f t="shared" ref="P25" si="7">L25</f>
        <v>2600</v>
      </c>
      <c r="Q25" s="327">
        <f t="shared" ref="Q25" si="8">ROUND(M25*L25/10^6,2)</f>
        <v>5.98</v>
      </c>
      <c r="R25" s="328">
        <f t="shared" ref="R25" si="9">O25*Q25</f>
        <v>11.96</v>
      </c>
      <c r="S25" s="327">
        <f t="shared" ref="S25" si="10">ROUND(P25*O25/1000,2)</f>
        <v>5.2</v>
      </c>
      <c r="T25" s="327">
        <f t="shared" ref="T25" si="11">ROUND((L25+2*M25)/1000,2)*O25</f>
        <v>14.4</v>
      </c>
      <c r="U25" s="329">
        <f t="shared" ref="U25" si="12">ROUND(2*(L25+M25)/1000,2)*O25</f>
        <v>19.600000000000001</v>
      </c>
      <c r="V25" s="330" t="s">
        <v>406</v>
      </c>
    </row>
    <row r="26" spans="1:22" ht="15.75">
      <c r="A26" s="312"/>
      <c r="B26" s="5"/>
      <c r="C26" s="274" t="s">
        <v>862</v>
      </c>
      <c r="D26" s="685"/>
      <c r="E26" s="6"/>
      <c r="F26" s="9"/>
      <c r="G26" s="7"/>
      <c r="H26" s="7"/>
      <c r="K26" s="324"/>
      <c r="L26" s="325"/>
      <c r="M26" s="325"/>
      <c r="N26" s="274" t="s">
        <v>862</v>
      </c>
      <c r="O26" s="325"/>
      <c r="P26" s="325"/>
      <c r="Q26" s="327"/>
      <c r="R26" s="328"/>
      <c r="S26" s="327"/>
      <c r="T26" s="327"/>
      <c r="U26" s="329"/>
      <c r="V26" s="330"/>
    </row>
    <row r="27" spans="1:22" ht="15.75">
      <c r="A27" s="312">
        <f>1+A24</f>
        <v>5</v>
      </c>
      <c r="B27" s="599" t="s">
        <v>1942</v>
      </c>
      <c r="C27" s="8" t="s">
        <v>2056</v>
      </c>
      <c r="D27" s="722" t="s">
        <v>2048</v>
      </c>
      <c r="E27" s="6" t="s">
        <v>94</v>
      </c>
      <c r="F27" s="9">
        <v>2</v>
      </c>
      <c r="G27" s="7"/>
      <c r="H27" s="7"/>
      <c r="K27" s="324" t="s">
        <v>866</v>
      </c>
      <c r="L27" s="325">
        <v>1300</v>
      </c>
      <c r="M27" s="325">
        <v>2300</v>
      </c>
      <c r="N27" s="326"/>
      <c r="O27" s="325">
        <v>2</v>
      </c>
      <c r="P27" s="325">
        <f t="shared" si="0"/>
        <v>1300</v>
      </c>
      <c r="Q27" s="327">
        <f t="shared" si="1"/>
        <v>2.99</v>
      </c>
      <c r="R27" s="328">
        <f t="shared" si="2"/>
        <v>5.98</v>
      </c>
      <c r="S27" s="327">
        <f t="shared" si="3"/>
        <v>2.6</v>
      </c>
      <c r="T27" s="327">
        <f t="shared" si="4"/>
        <v>11.8</v>
      </c>
      <c r="U27" s="329">
        <f t="shared" si="5"/>
        <v>14.4</v>
      </c>
      <c r="V27" s="330" t="s">
        <v>408</v>
      </c>
    </row>
    <row r="28" spans="1:22" ht="15.75">
      <c r="A28" s="312">
        <f t="shared" si="6"/>
        <v>6</v>
      </c>
      <c r="B28" s="599" t="s">
        <v>1942</v>
      </c>
      <c r="C28" s="8" t="s">
        <v>2057</v>
      </c>
      <c r="D28" s="722" t="s">
        <v>2048</v>
      </c>
      <c r="E28" s="6" t="s">
        <v>94</v>
      </c>
      <c r="F28" s="9">
        <v>5</v>
      </c>
      <c r="G28" s="7"/>
      <c r="H28" s="7"/>
      <c r="K28" s="324" t="s">
        <v>867</v>
      </c>
      <c r="L28" s="325">
        <v>3750</v>
      </c>
      <c r="M28" s="325">
        <v>2300</v>
      </c>
      <c r="N28" s="326"/>
      <c r="O28" s="325">
        <v>5</v>
      </c>
      <c r="P28" s="325">
        <f t="shared" si="0"/>
        <v>3750</v>
      </c>
      <c r="Q28" s="327">
        <f t="shared" si="1"/>
        <v>8.6300000000000008</v>
      </c>
      <c r="R28" s="328">
        <f t="shared" si="2"/>
        <v>43.15</v>
      </c>
      <c r="S28" s="327">
        <f t="shared" si="3"/>
        <v>18.75</v>
      </c>
      <c r="T28" s="327">
        <f t="shared" si="4"/>
        <v>41.75</v>
      </c>
      <c r="U28" s="329">
        <f t="shared" si="5"/>
        <v>60.5</v>
      </c>
      <c r="V28" s="330" t="s">
        <v>406</v>
      </c>
    </row>
    <row r="29" spans="1:22" ht="15.75">
      <c r="A29" s="312">
        <f t="shared" si="6"/>
        <v>7</v>
      </c>
      <c r="B29" s="599" t="s">
        <v>1942</v>
      </c>
      <c r="C29" s="8" t="s">
        <v>2058</v>
      </c>
      <c r="D29" s="722" t="s">
        <v>2048</v>
      </c>
      <c r="E29" s="6" t="s">
        <v>94</v>
      </c>
      <c r="F29" s="9">
        <v>1</v>
      </c>
      <c r="G29" s="7"/>
      <c r="H29" s="7"/>
      <c r="K29" s="324" t="s">
        <v>868</v>
      </c>
      <c r="L29" s="325">
        <v>3750</v>
      </c>
      <c r="M29" s="325">
        <v>2300</v>
      </c>
      <c r="N29" s="326"/>
      <c r="O29" s="325">
        <v>1</v>
      </c>
      <c r="P29" s="325">
        <f t="shared" si="0"/>
        <v>3750</v>
      </c>
      <c r="Q29" s="327">
        <f t="shared" si="1"/>
        <v>8.6300000000000008</v>
      </c>
      <c r="R29" s="328">
        <f t="shared" si="2"/>
        <v>8.6300000000000008</v>
      </c>
      <c r="S29" s="327">
        <f t="shared" si="3"/>
        <v>3.75</v>
      </c>
      <c r="T29" s="327">
        <f t="shared" si="4"/>
        <v>8.35</v>
      </c>
      <c r="U29" s="329">
        <f t="shared" si="5"/>
        <v>12.1</v>
      </c>
      <c r="V29" s="330" t="s">
        <v>408</v>
      </c>
    </row>
    <row r="30" spans="1:22" ht="15.75">
      <c r="A30" s="312">
        <f t="shared" si="6"/>
        <v>8</v>
      </c>
      <c r="B30" s="599" t="s">
        <v>1942</v>
      </c>
      <c r="C30" s="8" t="s">
        <v>2059</v>
      </c>
      <c r="D30" s="722" t="s">
        <v>2048</v>
      </c>
      <c r="E30" s="6" t="s">
        <v>94</v>
      </c>
      <c r="F30" s="9">
        <v>3</v>
      </c>
      <c r="G30" s="7"/>
      <c r="H30" s="7"/>
      <c r="K30" s="324" t="s">
        <v>869</v>
      </c>
      <c r="L30" s="325">
        <v>1250</v>
      </c>
      <c r="M30" s="325">
        <v>2300</v>
      </c>
      <c r="N30" s="326"/>
      <c r="O30" s="325">
        <v>3</v>
      </c>
      <c r="P30" s="325">
        <f t="shared" si="0"/>
        <v>1250</v>
      </c>
      <c r="Q30" s="327">
        <f t="shared" si="1"/>
        <v>2.88</v>
      </c>
      <c r="R30" s="328">
        <f t="shared" si="2"/>
        <v>8.64</v>
      </c>
      <c r="S30" s="327">
        <f t="shared" si="3"/>
        <v>3.75</v>
      </c>
      <c r="T30" s="327">
        <f t="shared" si="4"/>
        <v>17.55</v>
      </c>
      <c r="U30" s="329">
        <f t="shared" si="5"/>
        <v>21.3</v>
      </c>
      <c r="V30" s="330" t="s">
        <v>409</v>
      </c>
    </row>
    <row r="31" spans="1:22" ht="15.75">
      <c r="A31" s="312">
        <f t="shared" si="6"/>
        <v>9</v>
      </c>
      <c r="B31" s="599" t="s">
        <v>1942</v>
      </c>
      <c r="C31" s="8" t="s">
        <v>2060</v>
      </c>
      <c r="D31" s="722" t="s">
        <v>2048</v>
      </c>
      <c r="E31" s="6" t="s">
        <v>94</v>
      </c>
      <c r="F31" s="9">
        <v>2</v>
      </c>
      <c r="G31" s="7"/>
      <c r="H31" s="7"/>
      <c r="K31" s="324" t="s">
        <v>870</v>
      </c>
      <c r="L31" s="325">
        <v>5000</v>
      </c>
      <c r="M31" s="325">
        <v>2300</v>
      </c>
      <c r="N31" s="326"/>
      <c r="O31" s="325">
        <v>2</v>
      </c>
      <c r="P31" s="325">
        <f t="shared" si="0"/>
        <v>5000</v>
      </c>
      <c r="Q31" s="327">
        <f t="shared" si="1"/>
        <v>11.5</v>
      </c>
      <c r="R31" s="328">
        <f t="shared" si="2"/>
        <v>23</v>
      </c>
      <c r="S31" s="327">
        <f t="shared" si="3"/>
        <v>10</v>
      </c>
      <c r="T31" s="327">
        <f t="shared" si="4"/>
        <v>19.2</v>
      </c>
      <c r="U31" s="329">
        <f t="shared" si="5"/>
        <v>29.2</v>
      </c>
      <c r="V31" s="330" t="s">
        <v>406</v>
      </c>
    </row>
    <row r="32" spans="1:22" ht="15.75">
      <c r="A32" s="312"/>
      <c r="B32" s="5"/>
      <c r="C32" s="274" t="s">
        <v>871</v>
      </c>
      <c r="D32" s="685"/>
      <c r="E32" s="6"/>
      <c r="F32" s="9"/>
      <c r="G32" s="7"/>
      <c r="H32" s="7"/>
      <c r="K32" s="324"/>
      <c r="L32" s="325"/>
      <c r="M32" s="325"/>
      <c r="N32" s="274" t="s">
        <v>871</v>
      </c>
      <c r="O32" s="325"/>
      <c r="P32" s="325"/>
      <c r="Q32" s="327"/>
      <c r="R32" s="328"/>
      <c r="S32" s="327"/>
      <c r="T32" s="327"/>
      <c r="U32" s="329"/>
      <c r="V32" s="330"/>
    </row>
    <row r="33" spans="1:22" ht="15.75">
      <c r="A33" s="312">
        <f>1+A31</f>
        <v>10</v>
      </c>
      <c r="B33" s="599" t="s">
        <v>1942</v>
      </c>
      <c r="C33" s="8" t="s">
        <v>2061</v>
      </c>
      <c r="D33" s="722" t="s">
        <v>2048</v>
      </c>
      <c r="E33" s="6" t="s">
        <v>94</v>
      </c>
      <c r="F33" s="9">
        <v>2</v>
      </c>
      <c r="G33" s="7"/>
      <c r="H33" s="7"/>
      <c r="K33" s="324" t="s">
        <v>872</v>
      </c>
      <c r="L33" s="325">
        <v>2500</v>
      </c>
      <c r="M33" s="325">
        <v>2300</v>
      </c>
      <c r="N33" s="326"/>
      <c r="O33" s="325">
        <v>2</v>
      </c>
      <c r="P33" s="325">
        <f t="shared" si="0"/>
        <v>2500</v>
      </c>
      <c r="Q33" s="327">
        <f t="shared" si="1"/>
        <v>5.75</v>
      </c>
      <c r="R33" s="328">
        <f t="shared" si="2"/>
        <v>11.5</v>
      </c>
      <c r="S33" s="327">
        <f t="shared" si="3"/>
        <v>5</v>
      </c>
      <c r="T33" s="327">
        <f t="shared" si="4"/>
        <v>14.2</v>
      </c>
      <c r="U33" s="329">
        <f t="shared" si="5"/>
        <v>19.2</v>
      </c>
      <c r="V33" s="330" t="s">
        <v>411</v>
      </c>
    </row>
    <row r="34" spans="1:22" ht="15.75">
      <c r="A34" s="312">
        <f t="shared" si="6"/>
        <v>11</v>
      </c>
      <c r="B34" s="599" t="s">
        <v>1942</v>
      </c>
      <c r="C34" s="8" t="s">
        <v>2062</v>
      </c>
      <c r="D34" s="722" t="s">
        <v>2048</v>
      </c>
      <c r="E34" s="6" t="s">
        <v>94</v>
      </c>
      <c r="F34" s="9">
        <v>2</v>
      </c>
      <c r="G34" s="7"/>
      <c r="H34" s="7"/>
      <c r="K34" s="324" t="s">
        <v>873</v>
      </c>
      <c r="L34" s="325">
        <v>5000</v>
      </c>
      <c r="M34" s="325">
        <v>2300</v>
      </c>
      <c r="N34" s="326"/>
      <c r="O34" s="325">
        <v>2</v>
      </c>
      <c r="P34" s="325">
        <f t="shared" si="0"/>
        <v>5000</v>
      </c>
      <c r="Q34" s="327">
        <f t="shared" si="1"/>
        <v>11.5</v>
      </c>
      <c r="R34" s="328">
        <f t="shared" si="2"/>
        <v>23</v>
      </c>
      <c r="S34" s="327">
        <f t="shared" si="3"/>
        <v>10</v>
      </c>
      <c r="T34" s="327">
        <f t="shared" si="4"/>
        <v>19.2</v>
      </c>
      <c r="U34" s="329">
        <f t="shared" si="5"/>
        <v>29.2</v>
      </c>
      <c r="V34" s="330" t="s">
        <v>410</v>
      </c>
    </row>
    <row r="35" spans="1:22" ht="15.75">
      <c r="A35" s="312">
        <f t="shared" si="6"/>
        <v>12</v>
      </c>
      <c r="B35" s="599" t="s">
        <v>1942</v>
      </c>
      <c r="C35" s="8" t="s">
        <v>2063</v>
      </c>
      <c r="D35" s="722" t="s">
        <v>2048</v>
      </c>
      <c r="E35" s="6" t="s">
        <v>94</v>
      </c>
      <c r="F35" s="9">
        <v>2</v>
      </c>
      <c r="G35" s="7"/>
      <c r="H35" s="7"/>
      <c r="K35" s="324" t="s">
        <v>874</v>
      </c>
      <c r="L35" s="325">
        <v>5200</v>
      </c>
      <c r="M35" s="325">
        <v>2300</v>
      </c>
      <c r="N35" s="326"/>
      <c r="O35" s="325">
        <v>2</v>
      </c>
      <c r="P35" s="325">
        <f t="shared" si="0"/>
        <v>5200</v>
      </c>
      <c r="Q35" s="327">
        <f t="shared" si="1"/>
        <v>11.96</v>
      </c>
      <c r="R35" s="328">
        <f t="shared" si="2"/>
        <v>23.92</v>
      </c>
      <c r="S35" s="327">
        <f t="shared" si="3"/>
        <v>10.4</v>
      </c>
      <c r="T35" s="327">
        <f t="shared" si="4"/>
        <v>19.600000000000001</v>
      </c>
      <c r="U35" s="329">
        <f t="shared" si="5"/>
        <v>30</v>
      </c>
      <c r="V35" s="330" t="s">
        <v>412</v>
      </c>
    </row>
    <row r="36" spans="1:22" ht="15.75">
      <c r="A36" s="312">
        <f t="shared" si="6"/>
        <v>13</v>
      </c>
      <c r="B36" s="599" t="s">
        <v>1942</v>
      </c>
      <c r="C36" s="8" t="s">
        <v>2064</v>
      </c>
      <c r="D36" s="722" t="s">
        <v>2048</v>
      </c>
      <c r="E36" s="6" t="s">
        <v>94</v>
      </c>
      <c r="F36" s="9">
        <v>1</v>
      </c>
      <c r="G36" s="7"/>
      <c r="H36" s="7"/>
      <c r="K36" s="324" t="s">
        <v>875</v>
      </c>
      <c r="L36" s="325">
        <v>1250</v>
      </c>
      <c r="M36" s="325">
        <v>2300</v>
      </c>
      <c r="N36" s="326"/>
      <c r="O36" s="325">
        <v>1</v>
      </c>
      <c r="P36" s="325">
        <f t="shared" si="0"/>
        <v>1250</v>
      </c>
      <c r="Q36" s="327">
        <f t="shared" si="1"/>
        <v>2.88</v>
      </c>
      <c r="R36" s="328">
        <f t="shared" si="2"/>
        <v>2.88</v>
      </c>
      <c r="S36" s="327">
        <f t="shared" si="3"/>
        <v>1.25</v>
      </c>
      <c r="T36" s="327">
        <f t="shared" si="4"/>
        <v>5.85</v>
      </c>
      <c r="U36" s="329">
        <f t="shared" si="5"/>
        <v>7.1</v>
      </c>
      <c r="V36" s="330" t="s">
        <v>412</v>
      </c>
    </row>
    <row r="37" spans="1:22" ht="15.75">
      <c r="A37" s="312"/>
      <c r="B37" s="599"/>
      <c r="C37" s="274" t="s">
        <v>876</v>
      </c>
      <c r="D37" s="722"/>
      <c r="E37" s="6"/>
      <c r="F37" s="9"/>
      <c r="G37" s="7"/>
      <c r="H37" s="7"/>
      <c r="K37" s="324"/>
      <c r="L37" s="325"/>
      <c r="M37" s="325"/>
      <c r="N37" s="274" t="s">
        <v>876</v>
      </c>
      <c r="O37" s="325"/>
      <c r="P37" s="325"/>
      <c r="Q37" s="327"/>
      <c r="R37" s="328"/>
      <c r="S37" s="327"/>
      <c r="T37" s="327"/>
      <c r="U37" s="329"/>
      <c r="V37" s="330"/>
    </row>
    <row r="38" spans="1:22" ht="15.75">
      <c r="A38" s="312">
        <f>1+A36</f>
        <v>14</v>
      </c>
      <c r="B38" s="599" t="s">
        <v>1942</v>
      </c>
      <c r="C38" s="8" t="s">
        <v>2065</v>
      </c>
      <c r="D38" s="722" t="s">
        <v>2048</v>
      </c>
      <c r="E38" s="6" t="s">
        <v>94</v>
      </c>
      <c r="F38" s="9">
        <v>1</v>
      </c>
      <c r="G38" s="7"/>
      <c r="H38" s="7"/>
      <c r="K38" s="324" t="s">
        <v>877</v>
      </c>
      <c r="L38" s="325">
        <v>1300</v>
      </c>
      <c r="M38" s="325">
        <v>2300</v>
      </c>
      <c r="N38" s="326"/>
      <c r="O38" s="325">
        <v>1</v>
      </c>
      <c r="P38" s="325">
        <f t="shared" ref="P38:P41" si="13">L38</f>
        <v>1300</v>
      </c>
      <c r="Q38" s="327">
        <f t="shared" ref="Q38:Q41" si="14">ROUND(M38*L38/10^6,2)</f>
        <v>2.99</v>
      </c>
      <c r="R38" s="328">
        <f t="shared" ref="R38:R41" si="15">O38*Q38</f>
        <v>2.99</v>
      </c>
      <c r="S38" s="327">
        <f t="shared" ref="S38:S41" si="16">ROUND(P38*O38/1000,2)</f>
        <v>1.3</v>
      </c>
      <c r="T38" s="327">
        <f t="shared" ref="T38:T41" si="17">ROUND((L38+2*M38)/1000,2)*O38</f>
        <v>5.9</v>
      </c>
      <c r="U38" s="329">
        <f t="shared" ref="U38:U41" si="18">ROUND(2*(L38+M38)/1000,2)*O38</f>
        <v>7.2</v>
      </c>
      <c r="V38" s="330" t="s">
        <v>412</v>
      </c>
    </row>
    <row r="39" spans="1:22" ht="15.75">
      <c r="A39" s="312">
        <f t="shared" si="6"/>
        <v>15</v>
      </c>
      <c r="B39" s="599" t="s">
        <v>1942</v>
      </c>
      <c r="C39" s="8" t="s">
        <v>2066</v>
      </c>
      <c r="D39" s="722" t="s">
        <v>2048</v>
      </c>
      <c r="E39" s="6" t="s">
        <v>94</v>
      </c>
      <c r="F39" s="9">
        <v>1</v>
      </c>
      <c r="G39" s="7"/>
      <c r="H39" s="7"/>
      <c r="K39" s="324" t="s">
        <v>878</v>
      </c>
      <c r="L39" s="325">
        <v>1300</v>
      </c>
      <c r="M39" s="325">
        <v>2300</v>
      </c>
      <c r="N39" s="326"/>
      <c r="O39" s="325">
        <v>1</v>
      </c>
      <c r="P39" s="325">
        <f t="shared" si="13"/>
        <v>1300</v>
      </c>
      <c r="Q39" s="327">
        <f t="shared" si="14"/>
        <v>2.99</v>
      </c>
      <c r="R39" s="328">
        <f t="shared" si="15"/>
        <v>2.99</v>
      </c>
      <c r="S39" s="327">
        <f t="shared" si="16"/>
        <v>1.3</v>
      </c>
      <c r="T39" s="327">
        <f t="shared" si="17"/>
        <v>5.9</v>
      </c>
      <c r="U39" s="329">
        <f t="shared" si="18"/>
        <v>7.2</v>
      </c>
      <c r="V39" s="330" t="s">
        <v>413</v>
      </c>
    </row>
    <row r="40" spans="1:22" ht="15.75">
      <c r="A40" s="312">
        <f t="shared" si="6"/>
        <v>16</v>
      </c>
      <c r="B40" s="599" t="s">
        <v>1942</v>
      </c>
      <c r="C40" s="8" t="s">
        <v>2067</v>
      </c>
      <c r="D40" s="722" t="s">
        <v>2048</v>
      </c>
      <c r="E40" s="6" t="s">
        <v>94</v>
      </c>
      <c r="F40" s="9">
        <v>1</v>
      </c>
      <c r="G40" s="7"/>
      <c r="H40" s="7"/>
      <c r="K40" s="324" t="s">
        <v>879</v>
      </c>
      <c r="L40" s="325">
        <v>1300</v>
      </c>
      <c r="M40" s="325">
        <v>2300</v>
      </c>
      <c r="N40" s="326"/>
      <c r="O40" s="325">
        <v>1</v>
      </c>
      <c r="P40" s="325">
        <f t="shared" si="13"/>
        <v>1300</v>
      </c>
      <c r="Q40" s="327">
        <f t="shared" si="14"/>
        <v>2.99</v>
      </c>
      <c r="R40" s="328">
        <f t="shared" si="15"/>
        <v>2.99</v>
      </c>
      <c r="S40" s="327">
        <f t="shared" si="16"/>
        <v>1.3</v>
      </c>
      <c r="T40" s="327">
        <f t="shared" si="17"/>
        <v>5.9</v>
      </c>
      <c r="U40" s="329">
        <f t="shared" si="18"/>
        <v>7.2</v>
      </c>
      <c r="V40" s="330" t="s">
        <v>406</v>
      </c>
    </row>
    <row r="41" spans="1:22" ht="15.75">
      <c r="A41" s="312">
        <f t="shared" si="6"/>
        <v>17</v>
      </c>
      <c r="B41" s="599" t="s">
        <v>1942</v>
      </c>
      <c r="C41" s="8" t="s">
        <v>2068</v>
      </c>
      <c r="D41" s="722" t="s">
        <v>2048</v>
      </c>
      <c r="E41" s="6" t="s">
        <v>94</v>
      </c>
      <c r="F41" s="9">
        <v>1</v>
      </c>
      <c r="G41" s="7"/>
      <c r="H41" s="7"/>
      <c r="K41" s="324" t="s">
        <v>880</v>
      </c>
      <c r="L41" s="325">
        <v>1300</v>
      </c>
      <c r="M41" s="325">
        <v>2300</v>
      </c>
      <c r="N41" s="326"/>
      <c r="O41" s="325">
        <v>1</v>
      </c>
      <c r="P41" s="325">
        <f t="shared" si="13"/>
        <v>1300</v>
      </c>
      <c r="Q41" s="327">
        <f t="shared" si="14"/>
        <v>2.99</v>
      </c>
      <c r="R41" s="328">
        <f t="shared" si="15"/>
        <v>2.99</v>
      </c>
      <c r="S41" s="327">
        <f t="shared" si="16"/>
        <v>1.3</v>
      </c>
      <c r="T41" s="327">
        <f t="shared" si="17"/>
        <v>5.9</v>
      </c>
      <c r="U41" s="329">
        <f t="shared" si="18"/>
        <v>7.2</v>
      </c>
      <c r="V41" s="330" t="s">
        <v>406</v>
      </c>
    </row>
    <row r="42" spans="1:22" ht="15.75">
      <c r="A42" s="312">
        <f t="shared" si="6"/>
        <v>18</v>
      </c>
      <c r="B42" s="599" t="s">
        <v>1942</v>
      </c>
      <c r="C42" s="8" t="s">
        <v>2069</v>
      </c>
      <c r="D42" s="722" t="s">
        <v>2048</v>
      </c>
      <c r="E42" s="6" t="s">
        <v>94</v>
      </c>
      <c r="F42" s="9">
        <v>1</v>
      </c>
      <c r="G42" s="7"/>
      <c r="H42" s="7"/>
      <c r="K42" s="324" t="s">
        <v>881</v>
      </c>
      <c r="L42" s="325">
        <v>1300</v>
      </c>
      <c r="M42" s="325">
        <v>2300</v>
      </c>
      <c r="N42" s="326"/>
      <c r="O42" s="325">
        <v>1</v>
      </c>
      <c r="P42" s="325">
        <f t="shared" ref="P42:P45" si="19">L42</f>
        <v>1300</v>
      </c>
      <c r="Q42" s="327">
        <f t="shared" ref="Q42:Q45" si="20">ROUND(M42*L42/10^6,2)</f>
        <v>2.99</v>
      </c>
      <c r="R42" s="328">
        <f t="shared" ref="R42:R45" si="21">O42*Q42</f>
        <v>2.99</v>
      </c>
      <c r="S42" s="327">
        <f t="shared" ref="S42:S45" si="22">ROUND(P42*O42/1000,2)</f>
        <v>1.3</v>
      </c>
      <c r="T42" s="327">
        <f t="shared" ref="T42:T45" si="23">ROUND((L42+2*M42)/1000,2)*O42</f>
        <v>5.9</v>
      </c>
      <c r="U42" s="329">
        <f t="shared" ref="U42:U45" si="24">ROUND(2*(L42+M42)/1000,2)*O42</f>
        <v>7.2</v>
      </c>
      <c r="V42" s="330" t="s">
        <v>406</v>
      </c>
    </row>
    <row r="43" spans="1:22" ht="15.75">
      <c r="A43" s="312">
        <f t="shared" si="6"/>
        <v>19</v>
      </c>
      <c r="B43" s="599" t="s">
        <v>1942</v>
      </c>
      <c r="C43" s="8" t="s">
        <v>2070</v>
      </c>
      <c r="D43" s="722" t="s">
        <v>2048</v>
      </c>
      <c r="E43" s="6" t="s">
        <v>94</v>
      </c>
      <c r="F43" s="9">
        <v>2</v>
      </c>
      <c r="G43" s="7"/>
      <c r="H43" s="7"/>
      <c r="K43" s="324" t="s">
        <v>882</v>
      </c>
      <c r="L43" s="325">
        <v>2500</v>
      </c>
      <c r="M43" s="325">
        <v>2300</v>
      </c>
      <c r="N43" s="326"/>
      <c r="O43" s="325">
        <v>2</v>
      </c>
      <c r="P43" s="325">
        <f t="shared" si="19"/>
        <v>2500</v>
      </c>
      <c r="Q43" s="327">
        <f t="shared" si="20"/>
        <v>5.75</v>
      </c>
      <c r="R43" s="328">
        <f t="shared" si="21"/>
        <v>11.5</v>
      </c>
      <c r="S43" s="327">
        <f t="shared" si="22"/>
        <v>5</v>
      </c>
      <c r="T43" s="327">
        <f t="shared" si="23"/>
        <v>14.2</v>
      </c>
      <c r="U43" s="329">
        <f t="shared" si="24"/>
        <v>19.2</v>
      </c>
      <c r="V43" s="330" t="s">
        <v>406</v>
      </c>
    </row>
    <row r="44" spans="1:22" ht="15.75">
      <c r="A44" s="312"/>
      <c r="B44" s="5"/>
      <c r="C44" s="274" t="s">
        <v>883</v>
      </c>
      <c r="D44" s="722"/>
      <c r="E44" s="6"/>
      <c r="F44" s="9"/>
      <c r="G44" s="7"/>
      <c r="H44" s="7"/>
      <c r="K44" s="324"/>
      <c r="L44" s="325"/>
      <c r="M44" s="325"/>
      <c r="N44" s="274" t="s">
        <v>883</v>
      </c>
      <c r="O44" s="325"/>
      <c r="P44" s="325"/>
      <c r="Q44" s="327"/>
      <c r="R44" s="328"/>
      <c r="S44" s="327"/>
      <c r="T44" s="327"/>
      <c r="U44" s="329"/>
      <c r="V44" s="330"/>
    </row>
    <row r="45" spans="1:22" ht="15.75">
      <c r="A45" s="312">
        <f>1+A43</f>
        <v>20</v>
      </c>
      <c r="B45" s="599" t="s">
        <v>1942</v>
      </c>
      <c r="C45" s="8" t="s">
        <v>2071</v>
      </c>
      <c r="D45" s="722" t="s">
        <v>2048</v>
      </c>
      <c r="E45" s="6" t="s">
        <v>94</v>
      </c>
      <c r="F45" s="9">
        <v>3</v>
      </c>
      <c r="G45" s="7"/>
      <c r="H45" s="7"/>
      <c r="K45" s="324" t="s">
        <v>884</v>
      </c>
      <c r="L45" s="325">
        <v>2500</v>
      </c>
      <c r="M45" s="325">
        <v>2300</v>
      </c>
      <c r="N45" s="326"/>
      <c r="O45" s="325">
        <v>3</v>
      </c>
      <c r="P45" s="325">
        <f t="shared" si="19"/>
        <v>2500</v>
      </c>
      <c r="Q45" s="327">
        <f t="shared" si="20"/>
        <v>5.75</v>
      </c>
      <c r="R45" s="328">
        <f t="shared" si="21"/>
        <v>17.25</v>
      </c>
      <c r="S45" s="327">
        <f t="shared" si="22"/>
        <v>7.5</v>
      </c>
      <c r="T45" s="327">
        <f t="shared" si="23"/>
        <v>21.3</v>
      </c>
      <c r="U45" s="329">
        <f t="shared" si="24"/>
        <v>28.8</v>
      </c>
      <c r="V45" s="330" t="s">
        <v>406</v>
      </c>
    </row>
    <row r="46" spans="1:22" ht="15.75">
      <c r="A46" s="312">
        <f t="shared" ref="A46:A48" si="25">1+A45</f>
        <v>21</v>
      </c>
      <c r="B46" s="599" t="s">
        <v>1942</v>
      </c>
      <c r="C46" s="8" t="s">
        <v>2072</v>
      </c>
      <c r="D46" s="722" t="s">
        <v>2048</v>
      </c>
      <c r="E46" s="6" t="s">
        <v>94</v>
      </c>
      <c r="F46" s="9">
        <v>1</v>
      </c>
      <c r="G46" s="7"/>
      <c r="H46" s="7"/>
      <c r="K46" s="324" t="s">
        <v>885</v>
      </c>
      <c r="L46" s="325">
        <v>3900</v>
      </c>
      <c r="M46" s="325">
        <v>2300</v>
      </c>
      <c r="N46" s="326"/>
      <c r="O46" s="325">
        <v>1</v>
      </c>
      <c r="P46" s="325">
        <f t="shared" ref="P46:P53" si="26">L46</f>
        <v>3900</v>
      </c>
      <c r="Q46" s="327">
        <f t="shared" ref="Q46:Q53" si="27">ROUND(M46*L46/10^6,2)</f>
        <v>8.9700000000000006</v>
      </c>
      <c r="R46" s="328">
        <f t="shared" ref="R46:R53" si="28">O46*Q46</f>
        <v>8.9700000000000006</v>
      </c>
      <c r="S46" s="327">
        <f t="shared" ref="S46:S53" si="29">ROUND(P46*O46/1000,2)</f>
        <v>3.9</v>
      </c>
      <c r="T46" s="327">
        <f t="shared" ref="T46:T53" si="30">ROUND((L46+2*M46)/1000,2)*O46</f>
        <v>8.5</v>
      </c>
      <c r="U46" s="329">
        <f t="shared" ref="U46:U53" si="31">ROUND(2*(L46+M46)/1000,2)*O46</f>
        <v>12.4</v>
      </c>
      <c r="V46" s="330" t="s">
        <v>406</v>
      </c>
    </row>
    <row r="47" spans="1:22" ht="15.75">
      <c r="A47" s="312">
        <f t="shared" si="25"/>
        <v>22</v>
      </c>
      <c r="B47" s="599" t="s">
        <v>1942</v>
      </c>
      <c r="C47" s="8" t="s">
        <v>2073</v>
      </c>
      <c r="D47" s="722" t="s">
        <v>2048</v>
      </c>
      <c r="E47" s="6" t="s">
        <v>94</v>
      </c>
      <c r="F47" s="9">
        <v>2</v>
      </c>
      <c r="G47" s="7"/>
      <c r="H47" s="7"/>
      <c r="K47" s="324" t="s">
        <v>886</v>
      </c>
      <c r="L47" s="325">
        <v>3750</v>
      </c>
      <c r="M47" s="325">
        <v>2300</v>
      </c>
      <c r="N47" s="326"/>
      <c r="O47" s="325">
        <v>2</v>
      </c>
      <c r="P47" s="325">
        <f t="shared" si="26"/>
        <v>3750</v>
      </c>
      <c r="Q47" s="327">
        <f t="shared" si="27"/>
        <v>8.6300000000000008</v>
      </c>
      <c r="R47" s="328">
        <f t="shared" si="28"/>
        <v>17.260000000000002</v>
      </c>
      <c r="S47" s="327">
        <f t="shared" si="29"/>
        <v>7.5</v>
      </c>
      <c r="T47" s="327">
        <f t="shared" si="30"/>
        <v>16.7</v>
      </c>
      <c r="U47" s="329">
        <f t="shared" si="31"/>
        <v>24.2</v>
      </c>
      <c r="V47" s="330" t="s">
        <v>406</v>
      </c>
    </row>
    <row r="48" spans="1:22" ht="15.75">
      <c r="A48" s="312">
        <f t="shared" si="25"/>
        <v>23</v>
      </c>
      <c r="B48" s="599" t="s">
        <v>1942</v>
      </c>
      <c r="C48" s="8" t="s">
        <v>2074</v>
      </c>
      <c r="D48" s="722" t="s">
        <v>2048</v>
      </c>
      <c r="E48" s="6" t="s">
        <v>94</v>
      </c>
      <c r="F48" s="9">
        <v>1</v>
      </c>
      <c r="G48" s="7"/>
      <c r="H48" s="7"/>
      <c r="K48" s="324" t="s">
        <v>887</v>
      </c>
      <c r="L48" s="325">
        <v>4000</v>
      </c>
      <c r="M48" s="325">
        <v>2300</v>
      </c>
      <c r="N48" s="326"/>
      <c r="O48" s="325">
        <v>1</v>
      </c>
      <c r="P48" s="325">
        <f t="shared" si="26"/>
        <v>4000</v>
      </c>
      <c r="Q48" s="327">
        <f t="shared" si="27"/>
        <v>9.1999999999999993</v>
      </c>
      <c r="R48" s="328">
        <f t="shared" si="28"/>
        <v>9.1999999999999993</v>
      </c>
      <c r="S48" s="327">
        <f t="shared" si="29"/>
        <v>4</v>
      </c>
      <c r="T48" s="327">
        <f t="shared" si="30"/>
        <v>8.6</v>
      </c>
      <c r="U48" s="329">
        <f t="shared" si="31"/>
        <v>12.6</v>
      </c>
      <c r="V48" s="330" t="s">
        <v>406</v>
      </c>
    </row>
    <row r="49" spans="1:22" ht="15.75">
      <c r="A49" s="312"/>
      <c r="B49" s="5"/>
      <c r="C49" s="274" t="s">
        <v>888</v>
      </c>
      <c r="D49" s="722"/>
      <c r="E49" s="6"/>
      <c r="F49" s="9"/>
      <c r="G49" s="7"/>
      <c r="H49" s="7"/>
      <c r="K49" s="324"/>
      <c r="L49" s="325"/>
      <c r="M49" s="325"/>
      <c r="N49" s="274" t="s">
        <v>888</v>
      </c>
      <c r="O49" s="325"/>
      <c r="P49" s="325"/>
      <c r="Q49" s="327"/>
      <c r="R49" s="328"/>
      <c r="S49" s="327"/>
      <c r="T49" s="327"/>
      <c r="U49" s="329"/>
      <c r="V49" s="330"/>
    </row>
    <row r="50" spans="1:22" ht="15.75">
      <c r="A50" s="312">
        <f>1+A47</f>
        <v>23</v>
      </c>
      <c r="B50" s="599" t="s">
        <v>1942</v>
      </c>
      <c r="C50" s="8" t="s">
        <v>2075</v>
      </c>
      <c r="D50" s="722" t="s">
        <v>2048</v>
      </c>
      <c r="E50" s="6" t="s">
        <v>94</v>
      </c>
      <c r="F50" s="9">
        <v>2</v>
      </c>
      <c r="G50" s="7"/>
      <c r="H50" s="7"/>
      <c r="K50" s="324" t="s">
        <v>889</v>
      </c>
      <c r="L50" s="325">
        <v>4800</v>
      </c>
      <c r="M50" s="325">
        <v>2300</v>
      </c>
      <c r="N50" s="326"/>
      <c r="O50" s="325">
        <v>2</v>
      </c>
      <c r="P50" s="325">
        <f t="shared" si="26"/>
        <v>4800</v>
      </c>
      <c r="Q50" s="327">
        <f t="shared" si="27"/>
        <v>11.04</v>
      </c>
      <c r="R50" s="328">
        <f t="shared" si="28"/>
        <v>22.08</v>
      </c>
      <c r="S50" s="327">
        <f t="shared" si="29"/>
        <v>9.6</v>
      </c>
      <c r="T50" s="327">
        <f t="shared" si="30"/>
        <v>18.8</v>
      </c>
      <c r="U50" s="329">
        <f t="shared" si="31"/>
        <v>28.4</v>
      </c>
      <c r="V50" s="330" t="s">
        <v>406</v>
      </c>
    </row>
    <row r="51" spans="1:22" ht="15.75">
      <c r="A51" s="312">
        <f>1+A48</f>
        <v>24</v>
      </c>
      <c r="B51" s="599" t="s">
        <v>1942</v>
      </c>
      <c r="C51" s="8" t="s">
        <v>2076</v>
      </c>
      <c r="D51" s="722" t="s">
        <v>2048</v>
      </c>
      <c r="E51" s="6" t="s">
        <v>94</v>
      </c>
      <c r="F51" s="9">
        <v>1</v>
      </c>
      <c r="G51" s="7"/>
      <c r="H51" s="7"/>
      <c r="K51" s="324" t="s">
        <v>890</v>
      </c>
      <c r="L51" s="325">
        <v>7500</v>
      </c>
      <c r="M51" s="325">
        <v>2300</v>
      </c>
      <c r="N51" s="326"/>
      <c r="O51" s="325">
        <v>1</v>
      </c>
      <c r="P51" s="325">
        <f t="shared" si="26"/>
        <v>7500</v>
      </c>
      <c r="Q51" s="327">
        <f t="shared" si="27"/>
        <v>17.25</v>
      </c>
      <c r="R51" s="328">
        <f t="shared" si="28"/>
        <v>17.25</v>
      </c>
      <c r="S51" s="327">
        <f t="shared" si="29"/>
        <v>7.5</v>
      </c>
      <c r="T51" s="327">
        <f t="shared" si="30"/>
        <v>12.1</v>
      </c>
      <c r="U51" s="329">
        <f t="shared" si="31"/>
        <v>19.600000000000001</v>
      </c>
      <c r="V51" s="330" t="s">
        <v>406</v>
      </c>
    </row>
    <row r="52" spans="1:22" ht="15.75">
      <c r="A52" s="312">
        <f t="shared" ref="A52:A53" si="32">1+A50</f>
        <v>24</v>
      </c>
      <c r="B52" s="599" t="s">
        <v>1942</v>
      </c>
      <c r="C52" s="8" t="s">
        <v>2077</v>
      </c>
      <c r="D52" s="722" t="s">
        <v>2048</v>
      </c>
      <c r="E52" s="6" t="s">
        <v>94</v>
      </c>
      <c r="F52" s="9">
        <v>1</v>
      </c>
      <c r="G52" s="7"/>
      <c r="H52" s="7"/>
      <c r="K52" s="324" t="s">
        <v>891</v>
      </c>
      <c r="L52" s="325">
        <v>7500</v>
      </c>
      <c r="M52" s="325">
        <v>2300</v>
      </c>
      <c r="N52" s="326"/>
      <c r="O52" s="325">
        <v>1</v>
      </c>
      <c r="P52" s="325">
        <f t="shared" si="26"/>
        <v>7500</v>
      </c>
      <c r="Q52" s="327">
        <f t="shared" si="27"/>
        <v>17.25</v>
      </c>
      <c r="R52" s="328">
        <f t="shared" si="28"/>
        <v>17.25</v>
      </c>
      <c r="S52" s="327">
        <f t="shared" si="29"/>
        <v>7.5</v>
      </c>
      <c r="T52" s="327">
        <f t="shared" si="30"/>
        <v>12.1</v>
      </c>
      <c r="U52" s="329">
        <f t="shared" si="31"/>
        <v>19.600000000000001</v>
      </c>
      <c r="V52" s="330" t="s">
        <v>406</v>
      </c>
    </row>
    <row r="53" spans="1:22" ht="15.75">
      <c r="A53" s="312">
        <f t="shared" si="32"/>
        <v>25</v>
      </c>
      <c r="B53" s="599" t="s">
        <v>1942</v>
      </c>
      <c r="C53" s="8" t="s">
        <v>2078</v>
      </c>
      <c r="D53" s="722" t="s">
        <v>2048</v>
      </c>
      <c r="E53" s="6" t="s">
        <v>94</v>
      </c>
      <c r="F53" s="9">
        <v>1</v>
      </c>
      <c r="G53" s="7"/>
      <c r="H53" s="7"/>
      <c r="K53" s="324" t="s">
        <v>892</v>
      </c>
      <c r="L53" s="325">
        <v>7500</v>
      </c>
      <c r="M53" s="325">
        <v>2300</v>
      </c>
      <c r="N53" s="326"/>
      <c r="O53" s="325">
        <v>1</v>
      </c>
      <c r="P53" s="325">
        <f t="shared" si="26"/>
        <v>7500</v>
      </c>
      <c r="Q53" s="327">
        <f t="shared" si="27"/>
        <v>17.25</v>
      </c>
      <c r="R53" s="328">
        <f t="shared" si="28"/>
        <v>17.25</v>
      </c>
      <c r="S53" s="327">
        <f t="shared" si="29"/>
        <v>7.5</v>
      </c>
      <c r="T53" s="327">
        <f t="shared" si="30"/>
        <v>12.1</v>
      </c>
      <c r="U53" s="329">
        <f t="shared" si="31"/>
        <v>19.600000000000001</v>
      </c>
      <c r="V53" s="330" t="s">
        <v>406</v>
      </c>
    </row>
    <row r="54" spans="1:22">
      <c r="A54" s="487">
        <f>A53+1</f>
        <v>26</v>
      </c>
      <c r="B54" s="599" t="s">
        <v>1942</v>
      </c>
      <c r="C54" s="488" t="s">
        <v>93</v>
      </c>
      <c r="D54" s="722"/>
      <c r="E54" s="6" t="s">
        <v>94</v>
      </c>
      <c r="F54" s="452">
        <v>1</v>
      </c>
      <c r="G54" s="453"/>
      <c r="H54" s="7"/>
      <c r="K54" s="257"/>
      <c r="L54" s="257"/>
      <c r="M54" s="257"/>
      <c r="N54" s="257"/>
      <c r="O54" s="154" t="s">
        <v>390</v>
      </c>
      <c r="P54" s="155"/>
      <c r="Q54" s="154" t="s">
        <v>391</v>
      </c>
      <c r="R54" s="154" t="s">
        <v>392</v>
      </c>
      <c r="S54" s="154" t="s">
        <v>393</v>
      </c>
      <c r="T54" s="156" t="s">
        <v>394</v>
      </c>
      <c r="U54" s="154" t="s">
        <v>395</v>
      </c>
    </row>
    <row r="55" spans="1:22">
      <c r="A55" s="487"/>
      <c r="B55" s="450"/>
      <c r="C55" s="488"/>
      <c r="D55" s="241"/>
      <c r="E55" s="451"/>
      <c r="F55" s="452"/>
      <c r="G55" s="453"/>
      <c r="H55" s="7"/>
      <c r="K55" s="257"/>
      <c r="L55" s="257"/>
      <c r="M55" s="257"/>
      <c r="N55" s="257"/>
      <c r="O55" s="154"/>
      <c r="P55" s="155"/>
      <c r="Q55" s="154"/>
      <c r="R55" s="154"/>
      <c r="S55" s="154"/>
      <c r="T55" s="156"/>
      <c r="U55" s="154"/>
    </row>
    <row r="56" spans="1:22" ht="15.75">
      <c r="A56" s="487">
        <f>1+A53</f>
        <v>26</v>
      </c>
      <c r="B56" s="599" t="s">
        <v>1942</v>
      </c>
      <c r="C56" s="585" t="s">
        <v>1887</v>
      </c>
      <c r="D56" s="722" t="s">
        <v>2048</v>
      </c>
      <c r="E56" s="451" t="s">
        <v>94</v>
      </c>
      <c r="F56" s="452">
        <v>2</v>
      </c>
      <c r="G56" s="453"/>
      <c r="H56" s="7"/>
      <c r="K56" s="324" t="s">
        <v>892</v>
      </c>
      <c r="L56" s="325">
        <v>7500</v>
      </c>
      <c r="M56" s="325">
        <v>2300</v>
      </c>
      <c r="N56" s="326"/>
      <c r="O56" s="325">
        <v>1</v>
      </c>
      <c r="P56" s="325">
        <f t="shared" ref="P56" si="33">L56</f>
        <v>7500</v>
      </c>
      <c r="Q56" s="327">
        <f t="shared" ref="Q56" si="34">ROUND(M56*L56/10^6,2)</f>
        <v>17.25</v>
      </c>
      <c r="R56" s="328">
        <f t="shared" ref="R56" si="35">O56*Q56</f>
        <v>17.25</v>
      </c>
      <c r="S56" s="327">
        <f t="shared" ref="S56" si="36">ROUND(P56*O56/1000,2)</f>
        <v>7.5</v>
      </c>
      <c r="T56" s="327">
        <f t="shared" ref="T56" si="37">ROUND((L56+2*M56)/1000,2)*O56</f>
        <v>12.1</v>
      </c>
      <c r="U56" s="329">
        <f t="shared" ref="U56" si="38">ROUND(2*(L56+M56)/1000,2)*O56</f>
        <v>19.600000000000001</v>
      </c>
      <c r="V56" s="330" t="s">
        <v>406</v>
      </c>
    </row>
    <row r="57" spans="1:22">
      <c r="A57" s="449"/>
      <c r="B57" s="450"/>
      <c r="C57" s="489" t="s">
        <v>96</v>
      </c>
      <c r="D57" s="707"/>
      <c r="E57" s="451"/>
      <c r="F57" s="453"/>
      <c r="G57" s="453"/>
      <c r="H57" s="7"/>
      <c r="K57" s="257"/>
      <c r="L57" s="257"/>
      <c r="M57" s="257"/>
      <c r="N57" s="257"/>
      <c r="O57" s="257"/>
      <c r="P57" s="257"/>
      <c r="Q57" s="257"/>
      <c r="R57" s="257"/>
      <c r="S57" s="257"/>
      <c r="T57" s="257"/>
      <c r="U57" s="257"/>
    </row>
    <row r="58" spans="1:22" ht="15.75">
      <c r="A58" s="487">
        <f>1+A54</f>
        <v>27</v>
      </c>
      <c r="B58" s="599" t="s">
        <v>1942</v>
      </c>
      <c r="C58" s="490" t="s">
        <v>396</v>
      </c>
      <c r="D58" s="722"/>
      <c r="E58" s="451" t="s">
        <v>95</v>
      </c>
      <c r="F58" s="453">
        <v>427.74</v>
      </c>
      <c r="G58" s="453"/>
      <c r="H58" s="7"/>
      <c r="K58" s="340"/>
      <c r="L58" s="341"/>
      <c r="M58" s="342"/>
      <c r="N58" s="341"/>
      <c r="O58" s="341"/>
      <c r="P58" s="341"/>
      <c r="Q58" s="343"/>
      <c r="R58" s="341"/>
      <c r="S58" s="343"/>
      <c r="T58" s="327"/>
      <c r="U58" s="329"/>
    </row>
    <row r="59" spans="1:22" ht="15.75">
      <c r="A59" s="487"/>
      <c r="B59" s="450"/>
      <c r="C59" s="491" t="s">
        <v>398</v>
      </c>
      <c r="D59" s="708"/>
      <c r="E59" s="492"/>
      <c r="F59" s="493"/>
      <c r="G59" s="453"/>
      <c r="H59" s="7"/>
      <c r="K59" s="335"/>
      <c r="L59" s="336"/>
      <c r="M59" s="336"/>
      <c r="N59" s="336"/>
      <c r="O59" s="154" t="s">
        <v>390</v>
      </c>
      <c r="P59" s="155"/>
      <c r="Q59" s="154" t="s">
        <v>391</v>
      </c>
      <c r="R59" s="154" t="s">
        <v>392</v>
      </c>
      <c r="S59" s="154" t="s">
        <v>393</v>
      </c>
      <c r="T59" s="156" t="s">
        <v>394</v>
      </c>
      <c r="U59" s="154" t="s">
        <v>395</v>
      </c>
    </row>
    <row r="60" spans="1:22" ht="15.75">
      <c r="A60" s="487">
        <f>A58+1</f>
        <v>28</v>
      </c>
      <c r="B60" s="599" t="s">
        <v>1942</v>
      </c>
      <c r="C60" s="494" t="s">
        <v>399</v>
      </c>
      <c r="D60" s="722" t="s">
        <v>2048</v>
      </c>
      <c r="E60" s="451" t="s">
        <v>95</v>
      </c>
      <c r="F60" s="453">
        <v>765.14</v>
      </c>
      <c r="G60" s="453"/>
      <c r="H60" s="7"/>
      <c r="K60" s="335"/>
      <c r="L60" s="336"/>
      <c r="M60" s="336"/>
      <c r="N60" s="336"/>
      <c r="O60" s="153" t="s">
        <v>92</v>
      </c>
      <c r="P60" s="110"/>
      <c r="Q60" s="323" t="s">
        <v>387</v>
      </c>
      <c r="R60" s="323" t="s">
        <v>387</v>
      </c>
      <c r="S60" s="153" t="s">
        <v>388</v>
      </c>
      <c r="T60" s="153" t="s">
        <v>389</v>
      </c>
      <c r="U60" s="153" t="s">
        <v>389</v>
      </c>
    </row>
    <row r="61" spans="1:22" ht="15.75">
      <c r="A61" s="312">
        <f>1+A60</f>
        <v>29</v>
      </c>
      <c r="B61" s="599" t="s">
        <v>1942</v>
      </c>
      <c r="C61" s="8" t="s">
        <v>97</v>
      </c>
      <c r="D61" s="722"/>
      <c r="E61" s="6" t="s">
        <v>95</v>
      </c>
      <c r="F61" s="7">
        <v>765.14</v>
      </c>
      <c r="G61" s="7"/>
      <c r="H61" s="7"/>
      <c r="K61" s="335"/>
      <c r="P61" s="110"/>
      <c r="Q61" s="323"/>
      <c r="R61" s="323"/>
      <c r="S61" s="153"/>
      <c r="T61" s="153"/>
      <c r="U61" s="153"/>
    </row>
    <row r="62" spans="1:22" ht="15.75">
      <c r="A62" s="312">
        <f>1+A61</f>
        <v>30</v>
      </c>
      <c r="B62" s="599" t="s">
        <v>1942</v>
      </c>
      <c r="C62" s="8" t="s">
        <v>98</v>
      </c>
      <c r="D62" s="722"/>
      <c r="E62" s="6" t="s">
        <v>95</v>
      </c>
      <c r="F62" s="7">
        <v>765.14</v>
      </c>
      <c r="G62" s="7"/>
      <c r="H62" s="7"/>
      <c r="K62" s="337"/>
      <c r="L62" s="336"/>
      <c r="M62" s="336"/>
      <c r="N62" s="344" t="s">
        <v>910</v>
      </c>
      <c r="O62" s="345">
        <v>195</v>
      </c>
      <c r="P62" s="337"/>
      <c r="Q62" s="337"/>
      <c r="R62" s="323"/>
      <c r="S62" s="337"/>
      <c r="T62" s="337"/>
      <c r="U62" s="337"/>
    </row>
    <row r="63" spans="1:22" ht="16.5" thickBot="1">
      <c r="A63" s="101"/>
      <c r="B63" s="1"/>
      <c r="C63" s="91"/>
      <c r="D63" s="302"/>
      <c r="E63" s="92"/>
      <c r="F63" s="34"/>
      <c r="G63" s="34"/>
      <c r="H63" s="34"/>
      <c r="N63" s="346" t="s">
        <v>911</v>
      </c>
      <c r="O63" s="339">
        <v>0.12</v>
      </c>
    </row>
    <row r="64" spans="1:22" ht="15.75" thickTop="1">
      <c r="A64" s="77"/>
      <c r="B64" s="77"/>
      <c r="C64" s="78"/>
      <c r="D64" s="78"/>
      <c r="E64" s="79"/>
      <c r="F64" s="80"/>
      <c r="G64" s="82"/>
      <c r="H64" s="82"/>
    </row>
    <row r="65" spans="1:8">
      <c r="A65" s="1028" t="s">
        <v>1924</v>
      </c>
      <c r="B65" s="1029"/>
      <c r="C65" s="1029"/>
      <c r="D65" s="1029"/>
      <c r="E65" s="1029"/>
      <c r="F65" s="1029"/>
      <c r="G65" s="1029"/>
      <c r="H65" s="59">
        <f>SUM(H19:H64)</f>
        <v>0</v>
      </c>
    </row>
    <row r="66" spans="1:8" outlineLevel="1">
      <c r="A66" s="14"/>
      <c r="B66" s="14"/>
      <c r="C66" s="14"/>
      <c r="D66" s="14"/>
      <c r="E66" s="14"/>
      <c r="F66" s="14"/>
      <c r="G66" s="14"/>
      <c r="H66" s="14"/>
    </row>
    <row r="67" spans="1:8" outlineLevel="1">
      <c r="E67" s="14"/>
      <c r="F67" s="14"/>
      <c r="H67" s="86"/>
    </row>
    <row r="68" spans="1:8" outlineLevel="1">
      <c r="A68" s="44" t="str">
        <f>"Sastādīja: "&amp;KOPS1!$B$71</f>
        <v>Sastādīja: _________________ Olga  Jasāne /29.09.2017./</v>
      </c>
      <c r="E68" s="638"/>
      <c r="F68" s="87"/>
      <c r="G68" s="88"/>
    </row>
    <row r="69" spans="1:8" outlineLevel="1">
      <c r="B69" s="1021" t="s">
        <v>13</v>
      </c>
      <c r="C69" s="1021"/>
      <c r="D69" s="663"/>
      <c r="E69" s="14"/>
      <c r="F69" s="640"/>
      <c r="G69" s="640"/>
    </row>
    <row r="70" spans="1:8" outlineLevel="1">
      <c r="A70" s="14"/>
      <c r="B70" s="87"/>
      <c r="C70" s="637"/>
      <c r="D70" s="661"/>
      <c r="E70" s="14"/>
      <c r="F70" s="14"/>
    </row>
    <row r="71" spans="1:8">
      <c r="A71" s="638" t="str">
        <f>"Pārbaudīja: "&amp;KOPS1!$F$71</f>
        <v>Pārbaudīja: _________________ Aleksejs Providenko /29.09.2017./</v>
      </c>
      <c r="B71" s="528"/>
      <c r="C71" s="88"/>
      <c r="D71" s="88"/>
      <c r="E71" s="88"/>
      <c r="F71" s="88"/>
      <c r="H71" s="14"/>
    </row>
    <row r="72" spans="1:8">
      <c r="A72" s="14"/>
      <c r="B72" s="637" t="s">
        <v>13</v>
      </c>
      <c r="C72" s="640"/>
      <c r="D72" s="663"/>
      <c r="E72" s="640"/>
      <c r="F72" s="640"/>
      <c r="H72" s="14"/>
    </row>
    <row r="73" spans="1:8">
      <c r="A73" s="14" t="str">
        <f>"Sertifikāta Nr.: "&amp;KOPS1!$F$73</f>
        <v>Sertifikāta Nr.: 5-00770</v>
      </c>
      <c r="B73" s="37"/>
      <c r="E73" s="14"/>
      <c r="H73" s="14"/>
    </row>
    <row r="74" spans="1:8">
      <c r="A74" s="14"/>
      <c r="B74" s="14"/>
      <c r="C74" s="14"/>
      <c r="D74" s="14"/>
      <c r="E74" s="14"/>
      <c r="F74" s="14"/>
      <c r="G74" s="14"/>
      <c r="H74" s="14"/>
    </row>
    <row r="75" spans="1:8">
      <c r="A75" s="14"/>
      <c r="B75" s="14"/>
      <c r="C75" s="14"/>
      <c r="D75" s="14"/>
      <c r="E75" s="14"/>
      <c r="F75" s="14"/>
      <c r="G75" s="14"/>
      <c r="H75" s="14"/>
    </row>
    <row r="76" spans="1:8">
      <c r="A76" s="14"/>
      <c r="B76" s="14"/>
      <c r="C76" s="14"/>
      <c r="D76" s="14"/>
      <c r="E76" s="14"/>
      <c r="F76" s="14"/>
      <c r="G76" s="14"/>
      <c r="H76" s="14"/>
    </row>
    <row r="77" spans="1:8">
      <c r="A77" s="14"/>
      <c r="B77" s="14"/>
      <c r="C77" s="14"/>
      <c r="D77" s="14"/>
      <c r="E77" s="14"/>
      <c r="F77" s="14"/>
      <c r="G77" s="14"/>
      <c r="H77" s="14"/>
    </row>
    <row r="78" spans="1:8">
      <c r="A78" s="14"/>
      <c r="B78" s="14"/>
      <c r="C78" s="14"/>
      <c r="D78" s="14"/>
      <c r="E78" s="14"/>
      <c r="F78" s="14"/>
      <c r="G78" s="14"/>
      <c r="H78" s="14"/>
    </row>
    <row r="79" spans="1:8">
      <c r="A79" s="14"/>
      <c r="B79" s="14"/>
      <c r="C79" s="14"/>
      <c r="D79" s="14"/>
      <c r="E79" s="14"/>
      <c r="F79" s="14"/>
      <c r="G79" s="14"/>
      <c r="H79" s="14"/>
    </row>
    <row r="80" spans="1:8">
      <c r="A80" s="14"/>
      <c r="B80" s="14"/>
      <c r="C80" s="14"/>
      <c r="D80" s="14"/>
      <c r="E80" s="14"/>
      <c r="F80" s="14"/>
      <c r="G80" s="14"/>
      <c r="H80" s="14"/>
    </row>
    <row r="81" spans="1:8">
      <c r="A81" s="14"/>
      <c r="B81" s="14"/>
      <c r="C81" s="14"/>
      <c r="D81" s="14"/>
      <c r="E81" s="14"/>
      <c r="F81" s="14"/>
      <c r="G81" s="14"/>
      <c r="H81" s="14"/>
    </row>
    <row r="82" spans="1:8">
      <c r="A82" s="14"/>
      <c r="B82" s="14"/>
      <c r="C82" s="14"/>
      <c r="D82" s="14"/>
      <c r="E82" s="14"/>
      <c r="F82" s="14"/>
      <c r="G82" s="14"/>
      <c r="H82" s="14"/>
    </row>
    <row r="83" spans="1:8">
      <c r="A83" s="14"/>
      <c r="B83" s="14"/>
      <c r="C83" s="14"/>
      <c r="D83" s="14"/>
      <c r="E83" s="14"/>
      <c r="F83" s="14"/>
      <c r="G83" s="14"/>
      <c r="H83" s="14"/>
    </row>
    <row r="84" spans="1:8">
      <c r="A84" s="14"/>
      <c r="B84" s="14"/>
      <c r="C84" s="14"/>
      <c r="D84" s="14"/>
      <c r="E84" s="14"/>
      <c r="F84" s="14"/>
      <c r="G84" s="14"/>
      <c r="H84" s="14"/>
    </row>
    <row r="85" spans="1:8">
      <c r="A85" s="14"/>
      <c r="B85" s="14"/>
      <c r="C85" s="14"/>
      <c r="D85" s="14"/>
      <c r="E85" s="14"/>
      <c r="F85" s="14"/>
      <c r="G85" s="14"/>
      <c r="H85" s="14"/>
    </row>
    <row r="86" spans="1:8">
      <c r="A86" s="14"/>
      <c r="B86" s="14"/>
      <c r="C86" s="14"/>
      <c r="D86" s="14"/>
      <c r="E86" s="14"/>
      <c r="F86" s="14"/>
      <c r="G86" s="14"/>
      <c r="H86" s="14"/>
    </row>
    <row r="87" spans="1:8">
      <c r="A87" s="14"/>
      <c r="B87" s="14"/>
      <c r="C87" s="14"/>
      <c r="D87" s="14"/>
      <c r="E87" s="14"/>
      <c r="F87" s="14"/>
      <c r="G87" s="14"/>
      <c r="H87" s="14"/>
    </row>
    <row r="88" spans="1:8">
      <c r="A88" s="14"/>
      <c r="B88" s="14"/>
      <c r="C88" s="14"/>
      <c r="D88" s="14"/>
      <c r="E88" s="14"/>
      <c r="F88" s="14"/>
      <c r="G88" s="14"/>
      <c r="H88" s="14"/>
    </row>
    <row r="89" spans="1:8">
      <c r="A89" s="14"/>
      <c r="B89" s="14"/>
      <c r="C89" s="14"/>
      <c r="D89" s="14"/>
      <c r="E89" s="14"/>
      <c r="F89" s="14"/>
      <c r="G89" s="14"/>
      <c r="H89" s="14"/>
    </row>
    <row r="90" spans="1:8">
      <c r="A90" s="14"/>
      <c r="B90" s="14"/>
      <c r="C90" s="14"/>
      <c r="D90" s="14"/>
      <c r="E90" s="14"/>
      <c r="F90" s="14"/>
      <c r="G90" s="14"/>
      <c r="H90" s="14"/>
    </row>
    <row r="91" spans="1:8">
      <c r="A91" s="14"/>
      <c r="B91" s="14"/>
      <c r="C91" s="14"/>
      <c r="D91" s="14"/>
      <c r="E91" s="14"/>
      <c r="F91" s="14"/>
      <c r="G91" s="14"/>
      <c r="H91" s="14"/>
    </row>
    <row r="92" spans="1:8">
      <c r="A92" s="14"/>
      <c r="B92" s="14"/>
      <c r="C92" s="14"/>
      <c r="D92" s="14"/>
      <c r="E92" s="14"/>
      <c r="F92" s="14"/>
      <c r="G92" s="14"/>
      <c r="H92" s="14"/>
    </row>
    <row r="93" spans="1:8">
      <c r="A93" s="14"/>
      <c r="B93" s="14"/>
      <c r="C93" s="14"/>
      <c r="D93" s="14"/>
      <c r="E93" s="14"/>
      <c r="F93" s="14"/>
      <c r="G93" s="14"/>
      <c r="H93" s="14"/>
    </row>
    <row r="94" spans="1:8">
      <c r="A94" s="14"/>
      <c r="B94" s="14"/>
      <c r="C94" s="14"/>
      <c r="D94" s="14"/>
      <c r="E94" s="14"/>
      <c r="F94" s="14"/>
      <c r="G94" s="14"/>
      <c r="H94" s="14"/>
    </row>
    <row r="95" spans="1:8">
      <c r="A95" s="14"/>
      <c r="B95" s="14"/>
      <c r="C95" s="14"/>
      <c r="D95" s="14"/>
      <c r="E95" s="14"/>
      <c r="F95" s="14"/>
      <c r="G95" s="14"/>
      <c r="H95" s="14"/>
    </row>
    <row r="96" spans="1:8">
      <c r="A96" s="14"/>
      <c r="B96" s="14"/>
      <c r="C96" s="14"/>
      <c r="D96" s="14"/>
      <c r="E96" s="14"/>
      <c r="F96" s="14"/>
      <c r="G96" s="14"/>
      <c r="H96" s="14"/>
    </row>
    <row r="97" spans="1:8">
      <c r="A97" s="14"/>
      <c r="B97" s="14"/>
      <c r="C97" s="14"/>
      <c r="D97" s="14"/>
      <c r="E97" s="14"/>
      <c r="F97" s="14"/>
      <c r="G97" s="14"/>
      <c r="H97" s="14"/>
    </row>
    <row r="98" spans="1:8">
      <c r="A98" s="14"/>
      <c r="B98" s="14"/>
      <c r="C98" s="14"/>
      <c r="D98" s="14"/>
      <c r="E98" s="14"/>
      <c r="F98" s="14"/>
      <c r="G98" s="14"/>
      <c r="H98" s="14"/>
    </row>
    <row r="99" spans="1:8">
      <c r="A99" s="14"/>
      <c r="B99" s="14"/>
      <c r="C99" s="14"/>
      <c r="D99" s="14"/>
      <c r="E99" s="14"/>
      <c r="F99" s="14"/>
      <c r="G99" s="14"/>
      <c r="H99" s="14"/>
    </row>
    <row r="100" spans="1:8">
      <c r="A100" s="14"/>
      <c r="B100" s="14"/>
      <c r="C100" s="14"/>
      <c r="D100" s="14"/>
      <c r="E100" s="14"/>
      <c r="F100" s="14"/>
      <c r="G100" s="14"/>
      <c r="H100" s="14"/>
    </row>
    <row r="101" spans="1:8">
      <c r="A101" s="14"/>
      <c r="B101" s="14"/>
      <c r="C101" s="14"/>
      <c r="D101" s="14"/>
      <c r="E101" s="14"/>
      <c r="F101" s="14"/>
      <c r="G101" s="14"/>
      <c r="H101" s="14"/>
    </row>
    <row r="102" spans="1:8">
      <c r="A102" s="14"/>
      <c r="B102" s="14"/>
      <c r="C102" s="14"/>
      <c r="D102" s="14"/>
      <c r="E102" s="14"/>
      <c r="F102" s="14"/>
      <c r="G102" s="14"/>
      <c r="H102" s="14"/>
    </row>
    <row r="103" spans="1:8">
      <c r="A103" s="14"/>
      <c r="B103" s="14"/>
      <c r="C103" s="14"/>
      <c r="D103" s="14"/>
      <c r="E103" s="14"/>
      <c r="F103" s="14"/>
      <c r="G103" s="14"/>
      <c r="H103" s="14"/>
    </row>
    <row r="104" spans="1:8">
      <c r="A104" s="14"/>
      <c r="B104" s="14"/>
      <c r="C104" s="14"/>
      <c r="D104" s="14"/>
      <c r="E104" s="14"/>
      <c r="F104" s="14"/>
      <c r="G104" s="14"/>
      <c r="H104" s="14"/>
    </row>
    <row r="105" spans="1:8">
      <c r="A105" s="14"/>
      <c r="B105" s="14"/>
      <c r="C105" s="14"/>
      <c r="D105" s="14"/>
      <c r="E105" s="14"/>
      <c r="F105" s="14"/>
      <c r="G105" s="14"/>
      <c r="H105" s="14"/>
    </row>
    <row r="106" spans="1:8">
      <c r="A106" s="14"/>
      <c r="B106" s="14"/>
      <c r="C106" s="14"/>
      <c r="D106" s="14"/>
      <c r="E106" s="14"/>
      <c r="F106" s="14"/>
      <c r="G106" s="14"/>
      <c r="H106" s="14"/>
    </row>
    <row r="107" spans="1:8">
      <c r="A107" s="14"/>
      <c r="B107" s="14"/>
      <c r="C107" s="14"/>
      <c r="D107" s="14"/>
      <c r="E107" s="14"/>
      <c r="F107" s="14"/>
      <c r="G107" s="14"/>
      <c r="H107" s="14"/>
    </row>
    <row r="108" spans="1:8">
      <c r="A108" s="14"/>
      <c r="B108" s="14"/>
      <c r="C108" s="14"/>
      <c r="D108" s="14"/>
      <c r="E108" s="14"/>
      <c r="F108" s="14"/>
      <c r="G108" s="14"/>
      <c r="H108" s="14"/>
    </row>
    <row r="109" spans="1:8">
      <c r="A109" s="14"/>
      <c r="B109" s="14"/>
      <c r="C109" s="14"/>
      <c r="D109" s="14"/>
      <c r="E109" s="14"/>
      <c r="F109" s="14"/>
      <c r="G109" s="14"/>
      <c r="H109" s="14"/>
    </row>
    <row r="110" spans="1:8">
      <c r="A110" s="14"/>
      <c r="B110" s="14"/>
      <c r="C110" s="14"/>
      <c r="D110" s="14"/>
      <c r="E110" s="14"/>
      <c r="F110" s="14"/>
      <c r="G110" s="14"/>
      <c r="H110" s="14"/>
    </row>
    <row r="111" spans="1:8">
      <c r="A111" s="14"/>
      <c r="B111" s="14"/>
      <c r="C111" s="14"/>
      <c r="D111" s="14"/>
      <c r="E111" s="14"/>
      <c r="F111" s="14"/>
      <c r="G111" s="14"/>
      <c r="H111" s="14"/>
    </row>
    <row r="112" spans="1:8">
      <c r="A112" s="14"/>
      <c r="B112" s="14"/>
      <c r="C112" s="14"/>
      <c r="D112" s="14"/>
      <c r="E112" s="14"/>
      <c r="F112" s="14"/>
      <c r="G112" s="14"/>
      <c r="H112" s="14"/>
    </row>
    <row r="113" spans="1:8">
      <c r="A113" s="14"/>
      <c r="B113" s="14"/>
      <c r="C113" s="14"/>
      <c r="D113" s="14"/>
      <c r="E113" s="14"/>
      <c r="F113" s="14"/>
      <c r="G113" s="14"/>
      <c r="H113" s="14"/>
    </row>
    <row r="114" spans="1:8">
      <c r="A114" s="14"/>
      <c r="B114" s="14"/>
      <c r="C114" s="14"/>
      <c r="D114" s="14"/>
      <c r="E114" s="14"/>
      <c r="F114" s="14"/>
      <c r="G114" s="14"/>
      <c r="H114" s="14"/>
    </row>
    <row r="115" spans="1:8">
      <c r="A115" s="14"/>
      <c r="B115" s="14"/>
      <c r="C115" s="14"/>
      <c r="D115" s="14"/>
      <c r="E115" s="14"/>
      <c r="F115" s="14"/>
      <c r="G115" s="14"/>
      <c r="H115" s="14"/>
    </row>
    <row r="116" spans="1:8">
      <c r="A116" s="14"/>
      <c r="B116" s="14"/>
      <c r="C116" s="14"/>
      <c r="D116" s="14"/>
      <c r="E116" s="14"/>
      <c r="F116" s="14"/>
      <c r="G116" s="14"/>
      <c r="H116" s="14"/>
    </row>
    <row r="117" spans="1:8">
      <c r="A117" s="14"/>
      <c r="B117" s="14"/>
      <c r="C117" s="14"/>
      <c r="D117" s="14"/>
      <c r="E117" s="14"/>
      <c r="F117" s="14"/>
      <c r="G117" s="14"/>
      <c r="H117" s="14"/>
    </row>
    <row r="118" spans="1:8">
      <c r="A118" s="14"/>
      <c r="B118" s="14"/>
      <c r="C118" s="14"/>
      <c r="D118" s="14"/>
      <c r="E118" s="14"/>
      <c r="F118" s="14"/>
      <c r="G118" s="14"/>
      <c r="H118" s="14"/>
    </row>
    <row r="119" spans="1:8">
      <c r="A119" s="14"/>
      <c r="B119" s="14"/>
      <c r="C119" s="14"/>
      <c r="D119" s="14"/>
      <c r="E119" s="14"/>
      <c r="F119" s="14"/>
      <c r="G119" s="14"/>
      <c r="H119" s="14"/>
    </row>
    <row r="120" spans="1:8">
      <c r="A120" s="14"/>
      <c r="B120" s="14"/>
      <c r="C120" s="14"/>
      <c r="D120" s="14"/>
      <c r="E120" s="14"/>
      <c r="F120" s="14"/>
      <c r="G120" s="14"/>
      <c r="H120" s="14"/>
    </row>
    <row r="121" spans="1:8">
      <c r="A121" s="14"/>
      <c r="B121" s="14"/>
      <c r="C121" s="14"/>
      <c r="D121" s="14"/>
      <c r="E121" s="14"/>
      <c r="F121" s="14"/>
      <c r="G121" s="14"/>
      <c r="H121" s="14"/>
    </row>
    <row r="122" spans="1:8">
      <c r="A122" s="14"/>
      <c r="B122" s="14"/>
      <c r="C122" s="14"/>
      <c r="D122" s="14"/>
      <c r="E122" s="14"/>
      <c r="F122" s="14"/>
      <c r="G122" s="14"/>
      <c r="H122" s="14"/>
    </row>
    <row r="123" spans="1:8">
      <c r="A123" s="14"/>
      <c r="B123" s="14"/>
      <c r="C123" s="14"/>
      <c r="D123" s="14"/>
      <c r="E123" s="14"/>
      <c r="F123" s="14"/>
      <c r="G123" s="14"/>
      <c r="H123" s="14"/>
    </row>
    <row r="124" spans="1:8">
      <c r="A124" s="14"/>
      <c r="B124" s="14"/>
      <c r="C124" s="14"/>
      <c r="D124" s="14"/>
      <c r="E124" s="14"/>
      <c r="F124" s="14"/>
      <c r="G124" s="14"/>
      <c r="H124" s="14"/>
    </row>
    <row r="125" spans="1:8">
      <c r="A125" s="14"/>
      <c r="B125" s="14"/>
      <c r="C125" s="14"/>
      <c r="D125" s="14"/>
      <c r="E125" s="14"/>
      <c r="F125" s="14"/>
      <c r="G125" s="14"/>
      <c r="H125" s="14"/>
    </row>
    <row r="126" spans="1:8">
      <c r="A126" s="14"/>
      <c r="B126" s="14"/>
      <c r="C126" s="14"/>
      <c r="D126" s="14"/>
      <c r="E126" s="14"/>
      <c r="F126" s="14"/>
      <c r="G126" s="14"/>
      <c r="H126" s="14"/>
    </row>
    <row r="127" spans="1:8">
      <c r="A127" s="14"/>
      <c r="B127" s="14"/>
      <c r="C127" s="14"/>
      <c r="D127" s="14"/>
      <c r="E127" s="14"/>
      <c r="F127" s="14"/>
      <c r="G127" s="14"/>
      <c r="H127" s="14"/>
    </row>
    <row r="128" spans="1:8">
      <c r="A128" s="14"/>
      <c r="B128" s="14"/>
      <c r="C128" s="14"/>
      <c r="D128" s="14"/>
      <c r="E128" s="14"/>
      <c r="F128" s="14"/>
      <c r="G128" s="14"/>
      <c r="H128" s="14"/>
    </row>
    <row r="129" spans="1:8">
      <c r="A129" s="14"/>
      <c r="B129" s="14"/>
      <c r="C129" s="14"/>
      <c r="D129" s="14"/>
      <c r="E129" s="14"/>
      <c r="F129" s="14"/>
      <c r="G129" s="14"/>
      <c r="H129" s="14"/>
    </row>
    <row r="130" spans="1:8">
      <c r="A130" s="14"/>
      <c r="B130" s="14"/>
      <c r="C130" s="14"/>
      <c r="D130" s="14"/>
      <c r="E130" s="14"/>
      <c r="F130" s="14"/>
      <c r="G130" s="14"/>
      <c r="H130" s="14"/>
    </row>
    <row r="131" spans="1:8">
      <c r="A131" s="14"/>
      <c r="B131" s="14"/>
      <c r="C131" s="14"/>
      <c r="D131" s="14"/>
      <c r="E131" s="14"/>
      <c r="F131" s="14"/>
      <c r="G131" s="14"/>
      <c r="H131" s="14"/>
    </row>
    <row r="132" spans="1:8">
      <c r="A132" s="14"/>
      <c r="B132" s="14"/>
      <c r="C132" s="14"/>
      <c r="D132" s="14"/>
      <c r="E132" s="14"/>
      <c r="F132" s="14"/>
      <c r="G132" s="14"/>
      <c r="H132" s="14"/>
    </row>
    <row r="133" spans="1:8">
      <c r="A133" s="14"/>
      <c r="B133" s="14"/>
      <c r="C133" s="14"/>
      <c r="D133" s="14"/>
      <c r="E133" s="14"/>
      <c r="F133" s="14"/>
      <c r="G133" s="14"/>
      <c r="H133" s="14"/>
    </row>
    <row r="134" spans="1:8">
      <c r="A134" s="14"/>
      <c r="B134" s="14"/>
      <c r="C134" s="14"/>
      <c r="D134" s="14"/>
      <c r="E134" s="14"/>
      <c r="F134" s="14"/>
      <c r="G134" s="14"/>
      <c r="H134" s="14"/>
    </row>
    <row r="135" spans="1:8">
      <c r="A135" s="14"/>
      <c r="B135" s="14"/>
      <c r="C135" s="14"/>
      <c r="D135" s="14"/>
      <c r="E135" s="14"/>
      <c r="F135" s="14"/>
      <c r="G135" s="14"/>
      <c r="H135" s="14"/>
    </row>
    <row r="136" spans="1:8">
      <c r="A136" s="14"/>
      <c r="B136" s="14"/>
      <c r="C136" s="14"/>
      <c r="D136" s="14"/>
      <c r="E136" s="14"/>
      <c r="F136" s="14"/>
      <c r="G136" s="14"/>
      <c r="H136" s="14"/>
    </row>
    <row r="137" spans="1:8">
      <c r="A137" s="14"/>
      <c r="B137" s="14"/>
      <c r="C137" s="14"/>
      <c r="D137" s="14"/>
      <c r="E137" s="14"/>
      <c r="F137" s="14"/>
      <c r="G137" s="14"/>
      <c r="H137" s="14"/>
    </row>
    <row r="138" spans="1:8">
      <c r="A138" s="14"/>
      <c r="B138" s="14"/>
      <c r="C138" s="14"/>
      <c r="D138" s="14"/>
      <c r="E138" s="14"/>
      <c r="F138" s="14"/>
      <c r="G138" s="14"/>
      <c r="H138" s="14"/>
    </row>
    <row r="139" spans="1:8">
      <c r="A139" s="14"/>
      <c r="B139" s="14"/>
      <c r="C139" s="14"/>
      <c r="D139" s="14"/>
      <c r="E139" s="14"/>
      <c r="F139" s="14"/>
      <c r="G139" s="14"/>
      <c r="H139" s="14"/>
    </row>
    <row r="140" spans="1:8">
      <c r="A140" s="14"/>
      <c r="B140" s="14"/>
      <c r="C140" s="14"/>
      <c r="D140" s="14"/>
      <c r="E140" s="14"/>
      <c r="F140" s="14"/>
      <c r="G140" s="14"/>
      <c r="H140" s="14"/>
    </row>
    <row r="141" spans="1:8">
      <c r="A141" s="14"/>
      <c r="B141" s="14"/>
      <c r="C141" s="14"/>
      <c r="D141" s="14"/>
      <c r="E141" s="14"/>
      <c r="F141" s="14"/>
      <c r="G141" s="14"/>
      <c r="H141" s="14"/>
    </row>
    <row r="142" spans="1:8">
      <c r="A142" s="14"/>
      <c r="B142" s="14"/>
      <c r="C142" s="14"/>
      <c r="D142" s="14"/>
      <c r="E142" s="14"/>
      <c r="F142" s="14"/>
      <c r="G142" s="14"/>
      <c r="H142" s="14"/>
    </row>
    <row r="143" spans="1:8">
      <c r="A143" s="14"/>
      <c r="B143" s="14"/>
      <c r="C143" s="14"/>
      <c r="D143" s="14"/>
      <c r="E143" s="14"/>
      <c r="F143" s="14"/>
      <c r="G143" s="14"/>
      <c r="H143" s="14"/>
    </row>
    <row r="144" spans="1:8">
      <c r="A144" s="14"/>
      <c r="B144" s="14"/>
      <c r="C144" s="14"/>
      <c r="D144" s="14"/>
      <c r="E144" s="14"/>
      <c r="F144" s="14"/>
      <c r="G144" s="14"/>
      <c r="H144" s="14"/>
    </row>
    <row r="145" spans="1:8">
      <c r="A145" s="14"/>
      <c r="B145" s="14"/>
      <c r="C145" s="14"/>
      <c r="D145" s="14"/>
      <c r="E145" s="14"/>
      <c r="F145" s="14"/>
      <c r="G145" s="14"/>
      <c r="H145" s="14"/>
    </row>
    <row r="146" spans="1:8">
      <c r="A146" s="14"/>
      <c r="B146" s="14"/>
      <c r="C146" s="14"/>
      <c r="D146" s="14"/>
      <c r="E146" s="14"/>
      <c r="F146" s="14"/>
      <c r="G146" s="14"/>
      <c r="H146" s="14"/>
    </row>
    <row r="147" spans="1:8">
      <c r="A147" s="14"/>
      <c r="B147" s="14"/>
      <c r="C147" s="14"/>
      <c r="D147" s="14"/>
      <c r="E147" s="14"/>
      <c r="F147" s="14"/>
      <c r="G147" s="14"/>
      <c r="H147" s="14"/>
    </row>
    <row r="148" spans="1:8">
      <c r="A148" s="14"/>
      <c r="B148" s="14"/>
      <c r="C148" s="14"/>
      <c r="D148" s="14"/>
      <c r="E148" s="14"/>
      <c r="F148" s="14"/>
      <c r="G148" s="14"/>
      <c r="H148" s="14"/>
    </row>
    <row r="149" spans="1:8">
      <c r="A149" s="14"/>
      <c r="B149" s="14"/>
      <c r="C149" s="14"/>
      <c r="D149" s="14"/>
      <c r="E149" s="14"/>
      <c r="F149" s="14"/>
      <c r="G149" s="14"/>
      <c r="H149" s="14"/>
    </row>
    <row r="150" spans="1:8">
      <c r="A150" s="14"/>
      <c r="B150" s="14"/>
      <c r="C150" s="14"/>
      <c r="D150" s="14"/>
      <c r="E150" s="14"/>
      <c r="F150" s="14"/>
      <c r="G150" s="14"/>
      <c r="H150" s="14"/>
    </row>
    <row r="151" spans="1:8">
      <c r="A151" s="14"/>
      <c r="B151" s="14"/>
      <c r="C151" s="14"/>
      <c r="D151" s="14"/>
      <c r="E151" s="14"/>
      <c r="F151" s="14"/>
      <c r="G151" s="14"/>
      <c r="H151" s="14"/>
    </row>
    <row r="152" spans="1:8">
      <c r="A152" s="14"/>
      <c r="B152" s="14"/>
      <c r="C152" s="14"/>
      <c r="D152" s="14"/>
      <c r="E152" s="14"/>
      <c r="F152" s="14"/>
      <c r="G152" s="14"/>
      <c r="H152" s="14"/>
    </row>
    <row r="153" spans="1:8">
      <c r="A153" s="14"/>
      <c r="B153" s="14"/>
      <c r="C153" s="14"/>
      <c r="D153" s="14"/>
      <c r="E153" s="14"/>
      <c r="F153" s="14"/>
      <c r="G153" s="14"/>
      <c r="H153" s="14"/>
    </row>
    <row r="154" spans="1:8">
      <c r="A154" s="14"/>
      <c r="B154" s="14"/>
      <c r="C154" s="14"/>
      <c r="D154" s="14"/>
      <c r="E154" s="14"/>
      <c r="F154" s="14"/>
      <c r="G154" s="14"/>
      <c r="H154" s="14"/>
    </row>
    <row r="155" spans="1:8">
      <c r="A155" s="14"/>
      <c r="B155" s="14"/>
      <c r="C155" s="14"/>
      <c r="D155" s="14"/>
      <c r="E155" s="14"/>
      <c r="F155" s="14"/>
      <c r="G155" s="14"/>
      <c r="H155" s="14"/>
    </row>
    <row r="156" spans="1:8">
      <c r="A156" s="14"/>
      <c r="B156" s="14"/>
      <c r="C156" s="14"/>
      <c r="D156" s="14"/>
      <c r="E156" s="14"/>
      <c r="F156" s="14"/>
      <c r="G156" s="14"/>
      <c r="H156" s="14"/>
    </row>
    <row r="157" spans="1:8">
      <c r="A157" s="14"/>
      <c r="B157" s="14"/>
      <c r="C157" s="14"/>
      <c r="D157" s="14"/>
      <c r="E157" s="14"/>
      <c r="F157" s="14"/>
      <c r="G157" s="14"/>
      <c r="H157" s="14"/>
    </row>
    <row r="158" spans="1:8">
      <c r="A158" s="14"/>
      <c r="B158" s="14"/>
      <c r="C158" s="14"/>
      <c r="D158" s="14"/>
      <c r="E158" s="14"/>
      <c r="F158" s="14"/>
      <c r="G158" s="14"/>
      <c r="H158" s="14"/>
    </row>
    <row r="159" spans="1:8">
      <c r="A159" s="14"/>
      <c r="B159" s="14"/>
      <c r="C159" s="14"/>
      <c r="D159" s="14"/>
      <c r="E159" s="14"/>
      <c r="F159" s="14"/>
      <c r="G159" s="14"/>
      <c r="H159" s="14"/>
    </row>
    <row r="160" spans="1:8">
      <c r="A160" s="14"/>
      <c r="B160" s="14"/>
      <c r="C160" s="14"/>
      <c r="D160" s="14"/>
      <c r="E160" s="14"/>
      <c r="F160" s="14"/>
      <c r="G160" s="14"/>
      <c r="H160" s="14"/>
    </row>
    <row r="161" spans="1:8">
      <c r="A161" s="14"/>
      <c r="B161" s="14"/>
      <c r="C161" s="14"/>
      <c r="D161" s="14"/>
      <c r="E161" s="14"/>
      <c r="F161" s="14"/>
      <c r="G161" s="14"/>
      <c r="H161" s="14"/>
    </row>
    <row r="162" spans="1:8">
      <c r="A162" s="14"/>
      <c r="B162" s="14"/>
      <c r="C162" s="14"/>
      <c r="D162" s="14"/>
      <c r="E162" s="14"/>
      <c r="F162" s="14"/>
      <c r="G162" s="14"/>
      <c r="H162" s="14"/>
    </row>
    <row r="163" spans="1:8">
      <c r="A163" s="14"/>
      <c r="B163" s="14"/>
      <c r="C163" s="14"/>
      <c r="D163" s="14"/>
      <c r="E163" s="14"/>
      <c r="F163" s="14"/>
      <c r="G163" s="14"/>
      <c r="H163" s="14"/>
    </row>
    <row r="164" spans="1:8">
      <c r="A164" s="14"/>
      <c r="B164" s="14"/>
      <c r="C164" s="14"/>
      <c r="D164" s="14"/>
      <c r="E164" s="14"/>
      <c r="F164" s="14"/>
      <c r="G164" s="14"/>
      <c r="H164" s="14"/>
    </row>
    <row r="165" spans="1:8">
      <c r="A165" s="14"/>
      <c r="B165" s="14"/>
      <c r="C165" s="14"/>
      <c r="D165" s="14"/>
      <c r="E165" s="14"/>
      <c r="F165" s="14"/>
      <c r="G165" s="14"/>
      <c r="H165" s="14"/>
    </row>
    <row r="166" spans="1:8">
      <c r="A166" s="14"/>
      <c r="B166" s="14"/>
      <c r="C166" s="14"/>
      <c r="D166" s="14"/>
      <c r="E166" s="14"/>
      <c r="F166" s="14"/>
      <c r="G166" s="14"/>
      <c r="H166" s="14"/>
    </row>
    <row r="167" spans="1:8">
      <c r="A167" s="14"/>
      <c r="B167" s="14"/>
      <c r="C167" s="14"/>
      <c r="D167" s="14"/>
      <c r="E167" s="14"/>
      <c r="F167" s="14"/>
      <c r="G167" s="14"/>
      <c r="H167" s="14"/>
    </row>
    <row r="168" spans="1:8">
      <c r="A168" s="14"/>
      <c r="B168" s="14"/>
      <c r="C168" s="14"/>
      <c r="D168" s="14"/>
      <c r="E168" s="14"/>
      <c r="F168" s="14"/>
      <c r="G168" s="14"/>
      <c r="H168" s="14"/>
    </row>
    <row r="169" spans="1:8">
      <c r="A169" s="14"/>
      <c r="B169" s="14"/>
      <c r="C169" s="14"/>
      <c r="D169" s="14"/>
      <c r="E169" s="14"/>
      <c r="F169" s="14"/>
      <c r="G169" s="14"/>
      <c r="H169" s="14"/>
    </row>
    <row r="170" spans="1:8">
      <c r="A170" s="14"/>
      <c r="B170" s="14"/>
      <c r="C170" s="14"/>
      <c r="D170" s="14"/>
      <c r="E170" s="14"/>
      <c r="F170" s="14"/>
      <c r="G170" s="14"/>
      <c r="H170" s="14"/>
    </row>
    <row r="171" spans="1:8">
      <c r="A171" s="14"/>
      <c r="B171" s="14"/>
      <c r="C171" s="14"/>
      <c r="D171" s="14"/>
      <c r="E171" s="14"/>
      <c r="F171" s="14"/>
      <c r="G171" s="14"/>
      <c r="H171" s="14"/>
    </row>
    <row r="172" spans="1:8">
      <c r="A172" s="14"/>
      <c r="B172" s="14"/>
      <c r="C172" s="14"/>
      <c r="D172" s="14"/>
      <c r="E172" s="14"/>
      <c r="F172" s="14"/>
      <c r="G172" s="14"/>
      <c r="H172" s="14"/>
    </row>
    <row r="173" spans="1:8">
      <c r="A173" s="14"/>
      <c r="B173" s="14"/>
      <c r="C173" s="14"/>
      <c r="D173" s="14"/>
      <c r="E173" s="14"/>
      <c r="F173" s="14"/>
      <c r="G173" s="14"/>
      <c r="H173" s="14"/>
    </row>
    <row r="174" spans="1:8">
      <c r="A174" s="14"/>
      <c r="B174" s="14"/>
      <c r="C174" s="14"/>
      <c r="D174" s="14"/>
      <c r="E174" s="14"/>
      <c r="F174" s="14"/>
      <c r="G174" s="14"/>
      <c r="H174" s="14"/>
    </row>
    <row r="175" spans="1:8">
      <c r="A175" s="14"/>
      <c r="B175" s="14"/>
      <c r="C175" s="14"/>
      <c r="D175" s="14"/>
      <c r="E175" s="14"/>
      <c r="F175" s="14"/>
      <c r="G175" s="14"/>
      <c r="H175" s="14"/>
    </row>
    <row r="176" spans="1:8">
      <c r="A176" s="14"/>
      <c r="B176" s="14"/>
      <c r="C176" s="14"/>
      <c r="D176" s="14"/>
      <c r="E176" s="14"/>
      <c r="F176" s="14"/>
      <c r="G176" s="14"/>
      <c r="H176" s="14"/>
    </row>
    <row r="177" spans="1:8">
      <c r="A177" s="14"/>
      <c r="B177" s="14"/>
      <c r="C177" s="14"/>
      <c r="D177" s="14"/>
      <c r="E177" s="14"/>
      <c r="F177" s="14"/>
      <c r="G177" s="14"/>
      <c r="H177" s="14"/>
    </row>
    <row r="178" spans="1:8">
      <c r="A178" s="14"/>
      <c r="B178" s="14"/>
      <c r="C178" s="14"/>
      <c r="D178" s="14"/>
      <c r="E178" s="14"/>
      <c r="F178" s="14"/>
      <c r="G178" s="14"/>
      <c r="H178" s="14"/>
    </row>
    <row r="179" spans="1:8">
      <c r="A179" s="14"/>
      <c r="B179" s="14"/>
      <c r="C179" s="14"/>
      <c r="D179" s="14"/>
      <c r="E179" s="14"/>
      <c r="F179" s="14"/>
      <c r="G179" s="14"/>
      <c r="H179" s="14"/>
    </row>
    <row r="180" spans="1:8">
      <c r="A180" s="14"/>
      <c r="B180" s="14"/>
      <c r="C180" s="14"/>
      <c r="D180" s="14"/>
      <c r="E180" s="14"/>
      <c r="F180" s="14"/>
      <c r="G180" s="14"/>
      <c r="H180" s="14"/>
    </row>
    <row r="181" spans="1:8">
      <c r="A181" s="14"/>
      <c r="B181" s="14"/>
      <c r="C181" s="14"/>
      <c r="D181" s="14"/>
      <c r="E181" s="14"/>
      <c r="F181" s="14"/>
      <c r="G181" s="14"/>
      <c r="H181" s="14"/>
    </row>
    <row r="182" spans="1:8">
      <c r="A182" s="14"/>
      <c r="B182" s="14"/>
      <c r="C182" s="14"/>
      <c r="D182" s="14"/>
      <c r="E182" s="14"/>
      <c r="F182" s="14"/>
      <c r="G182" s="14"/>
      <c r="H182" s="14"/>
    </row>
    <row r="183" spans="1:8">
      <c r="A183" s="14"/>
      <c r="B183" s="14"/>
      <c r="C183" s="14"/>
      <c r="D183" s="14"/>
      <c r="E183" s="14"/>
      <c r="F183" s="14"/>
      <c r="G183" s="14"/>
      <c r="H183" s="14"/>
    </row>
    <row r="184" spans="1:8">
      <c r="A184" s="14"/>
      <c r="B184" s="14"/>
      <c r="C184" s="14"/>
      <c r="D184" s="14"/>
      <c r="E184" s="14"/>
      <c r="F184" s="14"/>
      <c r="G184" s="14"/>
      <c r="H184" s="14"/>
    </row>
    <row r="185" spans="1:8">
      <c r="A185" s="14"/>
      <c r="B185" s="14"/>
      <c r="C185" s="14"/>
      <c r="D185" s="14"/>
      <c r="E185" s="14"/>
      <c r="F185" s="14"/>
      <c r="G185" s="14"/>
      <c r="H185" s="14"/>
    </row>
    <row r="186" spans="1:8">
      <c r="A186" s="14"/>
      <c r="B186" s="14"/>
      <c r="C186" s="14"/>
      <c r="D186" s="14"/>
      <c r="E186" s="14"/>
      <c r="F186" s="14"/>
      <c r="G186" s="14"/>
      <c r="H186" s="14"/>
    </row>
    <row r="187" spans="1:8">
      <c r="A187" s="14"/>
      <c r="B187" s="14"/>
      <c r="C187" s="14"/>
      <c r="D187" s="14"/>
      <c r="E187" s="14"/>
      <c r="F187" s="14"/>
      <c r="G187" s="14"/>
      <c r="H187" s="14"/>
    </row>
    <row r="188" spans="1:8">
      <c r="A188" s="14"/>
      <c r="B188" s="14"/>
      <c r="C188" s="14"/>
      <c r="D188" s="14"/>
      <c r="E188" s="14"/>
      <c r="F188" s="14"/>
      <c r="G188" s="14"/>
      <c r="H188" s="14"/>
    </row>
    <row r="189" spans="1:8">
      <c r="A189" s="14"/>
      <c r="B189" s="14"/>
      <c r="C189" s="14"/>
      <c r="D189" s="14"/>
      <c r="E189" s="14"/>
      <c r="F189" s="14"/>
      <c r="G189" s="14"/>
      <c r="H189" s="14"/>
    </row>
    <row r="190" spans="1:8">
      <c r="A190" s="14"/>
      <c r="B190" s="14"/>
      <c r="C190" s="14"/>
      <c r="D190" s="14"/>
      <c r="E190" s="14"/>
      <c r="F190" s="14"/>
      <c r="G190" s="14"/>
      <c r="H190" s="14"/>
    </row>
    <row r="191" spans="1:8">
      <c r="A191" s="14"/>
      <c r="B191" s="14"/>
      <c r="C191" s="14"/>
      <c r="D191" s="14"/>
      <c r="E191" s="14"/>
      <c r="F191" s="14"/>
      <c r="G191" s="14"/>
      <c r="H191" s="14"/>
    </row>
    <row r="192" spans="1:8">
      <c r="A192" s="14"/>
      <c r="B192" s="14"/>
      <c r="C192" s="14"/>
      <c r="D192" s="14"/>
      <c r="E192" s="14"/>
      <c r="F192" s="14"/>
      <c r="G192" s="14"/>
      <c r="H192" s="14"/>
    </row>
    <row r="193" spans="1:8">
      <c r="A193" s="14"/>
      <c r="B193" s="14"/>
      <c r="C193" s="14"/>
      <c r="D193" s="14"/>
      <c r="E193" s="14"/>
      <c r="F193" s="14"/>
      <c r="G193" s="14"/>
      <c r="H193" s="14"/>
    </row>
    <row r="194" spans="1:8">
      <c r="A194" s="14"/>
      <c r="B194" s="14"/>
      <c r="C194" s="14"/>
      <c r="D194" s="14"/>
      <c r="E194" s="14"/>
      <c r="F194" s="14"/>
      <c r="G194" s="14"/>
      <c r="H194" s="14"/>
    </row>
    <row r="195" spans="1:8">
      <c r="A195" s="14"/>
      <c r="B195" s="14"/>
      <c r="C195" s="14"/>
      <c r="D195" s="14"/>
      <c r="E195" s="14"/>
      <c r="F195" s="14"/>
      <c r="G195" s="14"/>
      <c r="H195" s="14"/>
    </row>
    <row r="196" spans="1:8">
      <c r="A196" s="14"/>
      <c r="B196" s="14"/>
      <c r="C196" s="14"/>
      <c r="D196" s="14"/>
      <c r="E196" s="14"/>
      <c r="F196" s="14"/>
      <c r="G196" s="14"/>
      <c r="H196" s="14"/>
    </row>
    <row r="197" spans="1:8">
      <c r="A197" s="14"/>
      <c r="B197" s="14"/>
      <c r="C197" s="14"/>
      <c r="D197" s="14"/>
      <c r="E197" s="14"/>
      <c r="F197" s="14"/>
      <c r="G197" s="14"/>
      <c r="H197" s="14"/>
    </row>
    <row r="198" spans="1:8">
      <c r="A198" s="14"/>
      <c r="B198" s="14"/>
      <c r="C198" s="14"/>
      <c r="D198" s="14"/>
      <c r="E198" s="14"/>
      <c r="F198" s="14"/>
      <c r="G198" s="14"/>
      <c r="H198" s="14"/>
    </row>
    <row r="199" spans="1:8">
      <c r="A199" s="14"/>
      <c r="B199" s="14"/>
      <c r="C199" s="14"/>
      <c r="D199" s="14"/>
      <c r="E199" s="14"/>
      <c r="F199" s="14"/>
      <c r="G199" s="14"/>
      <c r="H199" s="14"/>
    </row>
    <row r="200" spans="1:8">
      <c r="A200" s="14"/>
      <c r="B200" s="14"/>
      <c r="C200" s="14"/>
      <c r="D200" s="14"/>
      <c r="E200" s="14"/>
      <c r="F200" s="14"/>
      <c r="G200" s="14"/>
      <c r="H200" s="14"/>
    </row>
    <row r="201" spans="1:8">
      <c r="A201" s="14"/>
      <c r="B201" s="14"/>
      <c r="C201" s="14"/>
      <c r="D201" s="14"/>
      <c r="E201" s="14"/>
      <c r="F201" s="14"/>
      <c r="G201" s="14"/>
      <c r="H201" s="14"/>
    </row>
    <row r="202" spans="1:8">
      <c r="A202" s="14"/>
      <c r="B202" s="14"/>
      <c r="C202" s="14"/>
      <c r="D202" s="14"/>
      <c r="E202" s="14"/>
      <c r="F202" s="14"/>
      <c r="G202" s="14"/>
      <c r="H202" s="14"/>
    </row>
    <row r="203" spans="1:8">
      <c r="A203" s="14"/>
      <c r="B203" s="14"/>
      <c r="C203" s="14"/>
      <c r="D203" s="14"/>
      <c r="E203" s="14"/>
      <c r="F203" s="14"/>
      <c r="G203" s="14"/>
      <c r="H203" s="14"/>
    </row>
    <row r="204" spans="1:8">
      <c r="A204" s="14"/>
      <c r="B204" s="14"/>
      <c r="C204" s="14"/>
      <c r="D204" s="14"/>
      <c r="E204" s="14"/>
      <c r="F204" s="14"/>
      <c r="G204" s="14"/>
      <c r="H204" s="14"/>
    </row>
    <row r="205" spans="1:8">
      <c r="A205" s="14"/>
      <c r="B205" s="14"/>
      <c r="C205" s="14"/>
      <c r="D205" s="14"/>
      <c r="E205" s="14"/>
      <c r="F205" s="14"/>
      <c r="G205" s="14"/>
      <c r="H205" s="14"/>
    </row>
    <row r="206" spans="1:8">
      <c r="A206" s="14"/>
      <c r="B206" s="14"/>
      <c r="C206" s="14"/>
      <c r="D206" s="14"/>
      <c r="E206" s="14"/>
      <c r="F206" s="14"/>
      <c r="G206" s="14"/>
      <c r="H206" s="14"/>
    </row>
    <row r="207" spans="1:8">
      <c r="A207" s="14"/>
      <c r="B207" s="14"/>
      <c r="C207" s="14"/>
      <c r="D207" s="14"/>
      <c r="E207" s="14"/>
      <c r="F207" s="14"/>
      <c r="G207" s="14"/>
      <c r="H207" s="14"/>
    </row>
    <row r="208" spans="1:8">
      <c r="A208" s="14"/>
      <c r="B208" s="14"/>
      <c r="C208" s="14"/>
      <c r="D208" s="14"/>
      <c r="E208" s="14"/>
      <c r="F208" s="14"/>
      <c r="G208" s="14"/>
      <c r="H208" s="14"/>
    </row>
    <row r="209" spans="1:8">
      <c r="A209" s="14"/>
      <c r="B209" s="14"/>
      <c r="C209" s="14"/>
      <c r="D209" s="14"/>
      <c r="E209" s="14"/>
      <c r="F209" s="14"/>
      <c r="G209" s="14"/>
      <c r="H209" s="14"/>
    </row>
    <row r="210" spans="1:8">
      <c r="A210" s="14"/>
      <c r="B210" s="14"/>
      <c r="C210" s="14"/>
      <c r="D210" s="14"/>
      <c r="E210" s="14"/>
      <c r="F210" s="14"/>
      <c r="G210" s="14"/>
      <c r="H210" s="14"/>
    </row>
    <row r="211" spans="1:8">
      <c r="A211" s="14"/>
      <c r="B211" s="14"/>
      <c r="C211" s="14"/>
      <c r="D211" s="14"/>
      <c r="E211" s="14"/>
      <c r="F211" s="14"/>
      <c r="G211" s="14"/>
      <c r="H211" s="14"/>
    </row>
    <row r="212" spans="1:8">
      <c r="A212" s="14"/>
      <c r="B212" s="14"/>
      <c r="C212" s="14"/>
      <c r="D212" s="14"/>
      <c r="E212" s="14"/>
      <c r="F212" s="14"/>
      <c r="G212" s="14"/>
      <c r="H212" s="14"/>
    </row>
    <row r="213" spans="1:8">
      <c r="A213" s="14"/>
      <c r="B213" s="14"/>
      <c r="C213" s="14"/>
      <c r="D213" s="14"/>
      <c r="E213" s="14"/>
      <c r="F213" s="14"/>
      <c r="G213" s="14"/>
      <c r="H213" s="14"/>
    </row>
    <row r="214" spans="1:8">
      <c r="A214" s="14"/>
      <c r="B214" s="14"/>
      <c r="C214" s="14"/>
      <c r="D214" s="14"/>
      <c r="E214" s="14"/>
      <c r="F214" s="14"/>
      <c r="G214" s="14"/>
      <c r="H214" s="14"/>
    </row>
    <row r="215" spans="1:8">
      <c r="A215" s="14"/>
      <c r="B215" s="14"/>
      <c r="C215" s="14"/>
      <c r="D215" s="14"/>
      <c r="E215" s="14"/>
      <c r="F215" s="14"/>
      <c r="G215" s="14"/>
      <c r="H215" s="14"/>
    </row>
    <row r="216" spans="1:8">
      <c r="A216" s="14"/>
      <c r="B216" s="14"/>
      <c r="C216" s="14"/>
      <c r="D216" s="14"/>
      <c r="E216" s="14"/>
      <c r="F216" s="14"/>
      <c r="G216" s="14"/>
      <c r="H216" s="14"/>
    </row>
    <row r="217" spans="1:8">
      <c r="A217" s="14"/>
      <c r="B217" s="14"/>
      <c r="C217" s="14"/>
      <c r="D217" s="14"/>
      <c r="E217" s="14"/>
      <c r="F217" s="14"/>
      <c r="G217" s="14"/>
      <c r="H217" s="14"/>
    </row>
    <row r="218" spans="1:8">
      <c r="A218" s="14"/>
      <c r="B218" s="14"/>
      <c r="C218" s="14"/>
      <c r="D218" s="14"/>
      <c r="E218" s="14"/>
      <c r="F218" s="14"/>
      <c r="G218" s="14"/>
      <c r="H218" s="14"/>
    </row>
    <row r="219" spans="1:8">
      <c r="A219" s="14"/>
      <c r="B219" s="14"/>
      <c r="C219" s="14"/>
      <c r="D219" s="14"/>
      <c r="E219" s="14"/>
      <c r="F219" s="14"/>
      <c r="G219" s="14"/>
      <c r="H219" s="14"/>
    </row>
    <row r="220" spans="1:8">
      <c r="A220" s="14"/>
      <c r="B220" s="14"/>
      <c r="C220" s="14"/>
      <c r="D220" s="14"/>
      <c r="E220" s="14"/>
      <c r="F220" s="14"/>
      <c r="G220" s="14"/>
      <c r="H220" s="14"/>
    </row>
    <row r="221" spans="1:8">
      <c r="A221" s="14"/>
      <c r="B221" s="14"/>
      <c r="C221" s="14"/>
      <c r="D221" s="14"/>
      <c r="E221" s="14"/>
      <c r="F221" s="14"/>
      <c r="G221" s="14"/>
      <c r="H221" s="14"/>
    </row>
    <row r="222" spans="1:8">
      <c r="A222" s="14"/>
      <c r="B222" s="14"/>
      <c r="C222" s="14"/>
      <c r="D222" s="14"/>
      <c r="E222" s="14"/>
      <c r="F222" s="14"/>
      <c r="G222" s="14"/>
      <c r="H222" s="14"/>
    </row>
    <row r="223" spans="1:8">
      <c r="A223" s="14"/>
      <c r="B223" s="14"/>
      <c r="C223" s="14"/>
      <c r="D223" s="14"/>
      <c r="E223" s="14"/>
      <c r="F223" s="14"/>
      <c r="G223" s="14"/>
      <c r="H223" s="14"/>
    </row>
    <row r="224" spans="1:8">
      <c r="A224" s="14"/>
      <c r="B224" s="14"/>
      <c r="C224" s="14"/>
      <c r="D224" s="14"/>
      <c r="E224" s="14"/>
      <c r="F224" s="14"/>
      <c r="G224" s="14"/>
      <c r="H224" s="14"/>
    </row>
    <row r="225" spans="1:8">
      <c r="A225" s="14"/>
      <c r="B225" s="14"/>
      <c r="C225" s="14"/>
      <c r="D225" s="14"/>
      <c r="E225" s="14"/>
      <c r="F225" s="14"/>
      <c r="G225" s="14"/>
      <c r="H225" s="14"/>
    </row>
    <row r="226" spans="1:8">
      <c r="A226" s="14"/>
      <c r="B226" s="14"/>
      <c r="C226" s="14"/>
      <c r="D226" s="14"/>
      <c r="E226" s="14"/>
      <c r="F226" s="14"/>
      <c r="G226" s="14"/>
      <c r="H226" s="14"/>
    </row>
    <row r="227" spans="1:8">
      <c r="A227" s="14"/>
      <c r="B227" s="14"/>
      <c r="C227" s="14"/>
      <c r="D227" s="14"/>
      <c r="E227" s="14"/>
      <c r="F227" s="14"/>
      <c r="G227" s="14"/>
      <c r="H227" s="14"/>
    </row>
    <row r="228" spans="1:8">
      <c r="A228" s="14"/>
      <c r="B228" s="14"/>
      <c r="C228" s="14"/>
      <c r="D228" s="14"/>
      <c r="E228" s="14"/>
      <c r="F228" s="14"/>
      <c r="G228" s="14"/>
      <c r="H228" s="14"/>
    </row>
    <row r="229" spans="1:8">
      <c r="A229" s="14"/>
      <c r="B229" s="14"/>
      <c r="C229" s="14"/>
      <c r="D229" s="14"/>
      <c r="E229" s="14"/>
      <c r="F229" s="14"/>
      <c r="G229" s="14"/>
      <c r="H229" s="14"/>
    </row>
    <row r="230" spans="1:8">
      <c r="A230" s="14"/>
      <c r="B230" s="14"/>
      <c r="C230" s="14"/>
      <c r="D230" s="14"/>
      <c r="E230" s="14"/>
      <c r="F230" s="14"/>
      <c r="G230" s="14"/>
      <c r="H230" s="14"/>
    </row>
    <row r="231" spans="1:8">
      <c r="A231" s="14"/>
      <c r="B231" s="14"/>
      <c r="C231" s="14"/>
      <c r="D231" s="14"/>
      <c r="E231" s="14"/>
      <c r="F231" s="14"/>
      <c r="G231" s="14"/>
      <c r="H231" s="14"/>
    </row>
    <row r="232" spans="1:8">
      <c r="A232" s="14"/>
      <c r="B232" s="14"/>
      <c r="C232" s="14"/>
      <c r="D232" s="14"/>
      <c r="E232" s="14"/>
      <c r="F232" s="14"/>
      <c r="G232" s="14"/>
      <c r="H232" s="14"/>
    </row>
    <row r="233" spans="1:8">
      <c r="A233" s="14"/>
      <c r="B233" s="14"/>
      <c r="C233" s="14"/>
      <c r="D233" s="14"/>
      <c r="E233" s="14"/>
      <c r="F233" s="14"/>
      <c r="G233" s="14"/>
      <c r="H233" s="14"/>
    </row>
    <row r="234" spans="1:8">
      <c r="A234" s="14"/>
      <c r="B234" s="14"/>
      <c r="C234" s="14"/>
      <c r="D234" s="14"/>
      <c r="E234" s="14"/>
      <c r="F234" s="14"/>
      <c r="G234" s="14"/>
      <c r="H234" s="14"/>
    </row>
    <row r="235" spans="1:8">
      <c r="A235" s="14"/>
      <c r="B235" s="14"/>
      <c r="C235" s="14"/>
      <c r="D235" s="14"/>
      <c r="E235" s="14"/>
      <c r="F235" s="14"/>
      <c r="G235" s="14"/>
      <c r="H235" s="14"/>
    </row>
    <row r="236" spans="1:8">
      <c r="A236" s="14"/>
      <c r="B236" s="14"/>
      <c r="C236" s="14"/>
      <c r="D236" s="14"/>
      <c r="E236" s="14"/>
      <c r="F236" s="14"/>
      <c r="G236" s="14"/>
      <c r="H236" s="14"/>
    </row>
    <row r="237" spans="1:8">
      <c r="A237" s="14"/>
      <c r="B237" s="14"/>
      <c r="C237" s="14"/>
      <c r="D237" s="14"/>
      <c r="E237" s="14"/>
      <c r="F237" s="14"/>
      <c r="G237" s="14"/>
      <c r="H237" s="14"/>
    </row>
    <row r="238" spans="1:8">
      <c r="A238" s="14"/>
      <c r="B238" s="14"/>
      <c r="C238" s="14"/>
      <c r="D238" s="14"/>
      <c r="E238" s="14"/>
      <c r="F238" s="14"/>
      <c r="G238" s="14"/>
      <c r="H238" s="14"/>
    </row>
    <row r="239" spans="1:8">
      <c r="A239" s="14"/>
      <c r="B239" s="14"/>
      <c r="C239" s="14"/>
      <c r="D239" s="14"/>
      <c r="E239" s="14"/>
      <c r="F239" s="14"/>
      <c r="G239" s="14"/>
      <c r="H239" s="14"/>
    </row>
    <row r="240" spans="1:8">
      <c r="A240" s="14"/>
      <c r="B240" s="14"/>
      <c r="C240" s="14"/>
      <c r="D240" s="14"/>
      <c r="E240" s="14"/>
      <c r="F240" s="14"/>
      <c r="G240" s="14"/>
      <c r="H240" s="14"/>
    </row>
    <row r="241" spans="1:8">
      <c r="A241" s="14"/>
      <c r="B241" s="14"/>
      <c r="C241" s="14"/>
      <c r="D241" s="14"/>
      <c r="E241" s="14"/>
      <c r="F241" s="14"/>
      <c r="G241" s="14"/>
      <c r="H241" s="14"/>
    </row>
    <row r="242" spans="1:8">
      <c r="A242" s="14"/>
      <c r="B242" s="14"/>
      <c r="C242" s="14"/>
      <c r="D242" s="14"/>
      <c r="E242" s="14"/>
      <c r="F242" s="14"/>
      <c r="G242" s="14"/>
      <c r="H242" s="14"/>
    </row>
    <row r="243" spans="1:8">
      <c r="A243" s="14"/>
      <c r="B243" s="14"/>
      <c r="C243" s="14"/>
      <c r="D243" s="14"/>
      <c r="E243" s="14"/>
      <c r="F243" s="14"/>
      <c r="G243" s="14"/>
      <c r="H243" s="14"/>
    </row>
    <row r="244" spans="1:8">
      <c r="A244" s="14"/>
      <c r="B244" s="14"/>
      <c r="C244" s="14"/>
      <c r="D244" s="14"/>
      <c r="E244" s="14"/>
      <c r="F244" s="14"/>
      <c r="G244" s="14"/>
      <c r="H244" s="14"/>
    </row>
    <row r="245" spans="1:8">
      <c r="A245" s="14"/>
      <c r="B245" s="14"/>
      <c r="C245" s="14"/>
      <c r="D245" s="14"/>
      <c r="E245" s="14"/>
      <c r="F245" s="14"/>
      <c r="G245" s="14"/>
      <c r="H245" s="14"/>
    </row>
    <row r="246" spans="1:8">
      <c r="A246" s="14"/>
      <c r="B246" s="14"/>
      <c r="C246" s="14"/>
      <c r="D246" s="14"/>
      <c r="E246" s="14"/>
      <c r="F246" s="14"/>
      <c r="G246" s="14"/>
      <c r="H246" s="14"/>
    </row>
    <row r="247" spans="1:8">
      <c r="A247" s="14"/>
      <c r="B247" s="14"/>
      <c r="C247" s="14"/>
      <c r="D247" s="14"/>
      <c r="E247" s="14"/>
      <c r="F247" s="14"/>
      <c r="G247" s="14"/>
      <c r="H247" s="14"/>
    </row>
    <row r="248" spans="1:8">
      <c r="A248" s="14"/>
      <c r="B248" s="14"/>
      <c r="C248" s="14"/>
      <c r="D248" s="14"/>
      <c r="E248" s="14"/>
      <c r="F248" s="14"/>
      <c r="G248" s="14"/>
      <c r="H248" s="14"/>
    </row>
    <row r="249" spans="1:8">
      <c r="A249" s="14"/>
      <c r="B249" s="14"/>
      <c r="C249" s="14"/>
      <c r="D249" s="14"/>
      <c r="E249" s="14"/>
      <c r="F249" s="14"/>
      <c r="G249" s="14"/>
      <c r="H249" s="14"/>
    </row>
    <row r="250" spans="1:8">
      <c r="A250" s="14"/>
      <c r="B250" s="14"/>
      <c r="C250" s="14"/>
      <c r="D250" s="14"/>
      <c r="E250" s="14"/>
      <c r="F250" s="14"/>
      <c r="G250" s="14"/>
      <c r="H250" s="14"/>
    </row>
    <row r="251" spans="1:8">
      <c r="A251" s="14"/>
      <c r="B251" s="14"/>
      <c r="C251" s="14"/>
      <c r="D251" s="14"/>
      <c r="E251" s="14"/>
      <c r="F251" s="14"/>
      <c r="G251" s="14"/>
      <c r="H251" s="14"/>
    </row>
    <row r="252" spans="1:8">
      <c r="A252" s="14"/>
      <c r="B252" s="14"/>
      <c r="C252" s="14"/>
      <c r="D252" s="14"/>
      <c r="E252" s="14"/>
      <c r="F252" s="14"/>
      <c r="G252" s="14"/>
      <c r="H252" s="14"/>
    </row>
    <row r="253" spans="1:8">
      <c r="A253" s="14"/>
      <c r="B253" s="14"/>
      <c r="C253" s="14"/>
      <c r="D253" s="14"/>
      <c r="E253" s="14"/>
      <c r="F253" s="14"/>
      <c r="G253" s="14"/>
      <c r="H253" s="14"/>
    </row>
    <row r="254" spans="1:8">
      <c r="A254" s="14"/>
      <c r="B254" s="14"/>
      <c r="C254" s="14"/>
      <c r="D254" s="14"/>
      <c r="E254" s="14"/>
      <c r="F254" s="14"/>
      <c r="G254" s="14"/>
      <c r="H254" s="14"/>
    </row>
    <row r="255" spans="1:8">
      <c r="A255" s="14"/>
      <c r="B255" s="14"/>
      <c r="C255" s="14"/>
      <c r="D255" s="14"/>
      <c r="E255" s="14"/>
      <c r="F255" s="14"/>
      <c r="G255" s="14"/>
      <c r="H255" s="14"/>
    </row>
    <row r="256" spans="1:8">
      <c r="A256" s="14"/>
      <c r="B256" s="14"/>
      <c r="C256" s="14"/>
      <c r="D256" s="14"/>
      <c r="E256" s="14"/>
      <c r="F256" s="14"/>
      <c r="G256" s="14"/>
      <c r="H256" s="14"/>
    </row>
    <row r="257" spans="1:8">
      <c r="A257" s="14"/>
      <c r="B257" s="14"/>
      <c r="C257" s="14"/>
      <c r="D257" s="14"/>
      <c r="E257" s="14"/>
      <c r="F257" s="14"/>
      <c r="G257" s="14"/>
      <c r="H257" s="14"/>
    </row>
    <row r="258" spans="1:8">
      <c r="A258" s="14"/>
      <c r="B258" s="14"/>
      <c r="C258" s="14"/>
      <c r="D258" s="14"/>
      <c r="E258" s="14"/>
      <c r="F258" s="14"/>
      <c r="G258" s="14"/>
      <c r="H258" s="14"/>
    </row>
    <row r="259" spans="1:8">
      <c r="A259" s="14"/>
      <c r="B259" s="14"/>
      <c r="C259" s="14"/>
      <c r="D259" s="14"/>
      <c r="E259" s="14"/>
      <c r="F259" s="14"/>
      <c r="G259" s="14"/>
      <c r="H259" s="14"/>
    </row>
    <row r="260" spans="1:8">
      <c r="A260" s="14"/>
      <c r="B260" s="14"/>
      <c r="C260" s="14"/>
      <c r="D260" s="14"/>
      <c r="E260" s="14"/>
      <c r="F260" s="14"/>
      <c r="G260" s="14"/>
      <c r="H260" s="14"/>
    </row>
    <row r="261" spans="1:8">
      <c r="A261" s="14"/>
      <c r="B261" s="14"/>
      <c r="C261" s="14"/>
      <c r="D261" s="14"/>
      <c r="E261" s="14"/>
      <c r="F261" s="14"/>
      <c r="G261" s="14"/>
      <c r="H261" s="14"/>
    </row>
    <row r="262" spans="1:8">
      <c r="A262" s="14"/>
      <c r="B262" s="14"/>
      <c r="C262" s="14"/>
      <c r="D262" s="14"/>
      <c r="E262" s="14"/>
      <c r="F262" s="14"/>
      <c r="G262" s="14"/>
      <c r="H262" s="14"/>
    </row>
    <row r="263" spans="1:8">
      <c r="A263" s="14"/>
      <c r="B263" s="14"/>
      <c r="C263" s="14"/>
      <c r="D263" s="14"/>
      <c r="E263" s="14"/>
      <c r="F263" s="14"/>
      <c r="G263" s="14"/>
      <c r="H263" s="14"/>
    </row>
    <row r="264" spans="1:8">
      <c r="A264" s="14"/>
      <c r="B264" s="14"/>
      <c r="C264" s="14"/>
      <c r="D264" s="14"/>
      <c r="E264" s="14"/>
      <c r="F264" s="14"/>
      <c r="G264" s="14"/>
      <c r="H264" s="14"/>
    </row>
    <row r="265" spans="1:8">
      <c r="A265" s="14"/>
      <c r="B265" s="14"/>
      <c r="C265" s="14"/>
      <c r="D265" s="14"/>
      <c r="E265" s="14"/>
      <c r="F265" s="14"/>
      <c r="G265" s="14"/>
      <c r="H265" s="14"/>
    </row>
    <row r="266" spans="1:8">
      <c r="A266" s="14"/>
      <c r="B266" s="14"/>
      <c r="C266" s="14"/>
      <c r="D266" s="14"/>
      <c r="E266" s="14"/>
      <c r="F266" s="14"/>
      <c r="G266" s="14"/>
      <c r="H266" s="14"/>
    </row>
    <row r="267" spans="1:8">
      <c r="A267" s="14"/>
      <c r="B267" s="14"/>
      <c r="C267" s="14"/>
      <c r="D267" s="14"/>
      <c r="E267" s="14"/>
      <c r="F267" s="14"/>
      <c r="G267" s="14"/>
      <c r="H267" s="14"/>
    </row>
    <row r="268" spans="1:8">
      <c r="A268" s="14"/>
      <c r="B268" s="14"/>
      <c r="C268" s="14"/>
      <c r="D268" s="14"/>
      <c r="E268" s="14"/>
      <c r="F268" s="14"/>
      <c r="G268" s="14"/>
      <c r="H268" s="14"/>
    </row>
    <row r="269" spans="1:8">
      <c r="A269" s="14"/>
      <c r="B269" s="14"/>
      <c r="C269" s="14"/>
      <c r="D269" s="14"/>
      <c r="E269" s="14"/>
      <c r="F269" s="14"/>
      <c r="G269" s="14"/>
      <c r="H269" s="14"/>
    </row>
    <row r="270" spans="1:8">
      <c r="A270" s="14"/>
      <c r="B270" s="14"/>
      <c r="C270" s="14"/>
      <c r="D270" s="14"/>
      <c r="E270" s="14"/>
      <c r="F270" s="14"/>
      <c r="G270" s="14"/>
      <c r="H270" s="14"/>
    </row>
    <row r="271" spans="1:8">
      <c r="A271" s="14"/>
      <c r="B271" s="14"/>
      <c r="C271" s="14"/>
      <c r="D271" s="14"/>
      <c r="E271" s="14"/>
      <c r="F271" s="14"/>
      <c r="G271" s="14"/>
      <c r="H271" s="14"/>
    </row>
    <row r="272" spans="1:8">
      <c r="A272" s="14"/>
      <c r="B272" s="14"/>
      <c r="C272" s="14"/>
      <c r="D272" s="14"/>
      <c r="E272" s="14"/>
      <c r="F272" s="14"/>
      <c r="G272" s="14"/>
      <c r="H272" s="14"/>
    </row>
  </sheetData>
  <mergeCells count="18">
    <mergeCell ref="A1:H1"/>
    <mergeCell ref="A3:H3"/>
    <mergeCell ref="A4:H4"/>
    <mergeCell ref="A65:G65"/>
    <mergeCell ref="A15:A16"/>
    <mergeCell ref="B15:B16"/>
    <mergeCell ref="C15:C16"/>
    <mergeCell ref="E15:E16"/>
    <mergeCell ref="F15:F16"/>
    <mergeCell ref="C6:H6"/>
    <mergeCell ref="C7:H7"/>
    <mergeCell ref="D15:D16"/>
    <mergeCell ref="C8:H8"/>
    <mergeCell ref="C9:H9"/>
    <mergeCell ref="A13:E13"/>
    <mergeCell ref="G15:G16"/>
    <mergeCell ref="H15:H16"/>
    <mergeCell ref="B69:C69"/>
  </mergeCells>
  <conditionalFormatting sqref="E59">
    <cfRule type="cellIs" dxfId="1" priority="1" stopIfTrue="1" operator="equal">
      <formula>0</formula>
    </cfRule>
    <cfRule type="expression" dxfId="0" priority="2" stopIfTrue="1">
      <formula>#DIV/0!</formula>
    </cfRule>
  </conditionalFormatting>
  <printOptions horizontalCentered="1"/>
  <pageMargins left="1.1811023622047245" right="0.59055118110236227" top="0.78740157480314965" bottom="0.78740157480314965" header="0.31496062992125984" footer="0.39370078740157483"/>
  <pageSetup paperSize="9" scale="50" fitToHeight="0" orientation="portrait" blackAndWhite="1" r:id="rId1"/>
  <headerFooter>
    <oddFooter>&amp;R&amp;"Times New Roman,Regular"&amp;10&amp;P. lpp. no &amp;N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BO282"/>
  <sheetViews>
    <sheetView showZeros="0" topLeftCell="A59" zoomScale="90" zoomScaleNormal="90" workbookViewId="0">
      <selection activeCell="F80" sqref="F80"/>
    </sheetView>
  </sheetViews>
  <sheetFormatPr defaultColWidth="9.140625" defaultRowHeight="15" outlineLevelRow="1"/>
  <cols>
    <col min="1" max="2" width="8.7109375" style="44" customWidth="1"/>
    <col min="3" max="3" width="57.85546875" style="44" customWidth="1"/>
    <col min="4" max="4" width="12.85546875" style="44" customWidth="1"/>
    <col min="5" max="5" width="8.42578125" style="44" customWidth="1"/>
    <col min="6" max="6" width="9.7109375" style="44" customWidth="1"/>
    <col min="7" max="7" width="13.42578125" style="44" customWidth="1"/>
    <col min="8" max="8" width="14.140625" style="44" customWidth="1"/>
    <col min="9" max="10" width="0" style="44" hidden="1" customWidth="1"/>
    <col min="11" max="11" width="18.42578125" style="44" hidden="1" customWidth="1"/>
    <col min="12" max="13" width="0" style="44" hidden="1" customWidth="1"/>
    <col min="14" max="14" width="78.7109375" style="44" hidden="1" customWidth="1"/>
    <col min="15" max="20" width="0" style="44" hidden="1" customWidth="1"/>
    <col min="21" max="21" width="13.28515625" style="44" hidden="1" customWidth="1"/>
    <col min="22" max="25" width="0" style="44" hidden="1" customWidth="1"/>
    <col min="26" max="26" width="13.28515625" style="44" hidden="1" customWidth="1"/>
    <col min="27" max="29" width="0" style="44" hidden="1" customWidth="1"/>
    <col min="30" max="30" width="13.28515625" style="44" hidden="1" customWidth="1"/>
    <col min="31" max="65" width="0" style="44" hidden="1" customWidth="1"/>
    <col min="66" max="16384" width="9.140625" style="44"/>
  </cols>
  <sheetData>
    <row r="1" spans="1:8" ht="20.25">
      <c r="A1" s="985" t="str">
        <f>"Lokālā tāme Nr. "&amp;KOPS1!B26</f>
        <v>Lokālā tāme Nr. 1-7</v>
      </c>
      <c r="B1" s="985"/>
      <c r="C1" s="985"/>
      <c r="D1" s="985"/>
      <c r="E1" s="985"/>
      <c r="F1" s="985"/>
      <c r="G1" s="985"/>
      <c r="H1" s="985"/>
    </row>
    <row r="3" spans="1:8" ht="20.25">
      <c r="A3" s="1026" t="str">
        <f>KOPS1!C26</f>
        <v>Ārdurvju un iekšdurvju bloki.</v>
      </c>
      <c r="B3" s="1026"/>
      <c r="C3" s="1026"/>
      <c r="D3" s="1027"/>
      <c r="E3" s="1026"/>
      <c r="F3" s="1026"/>
      <c r="G3" s="1026"/>
      <c r="H3" s="1026"/>
    </row>
    <row r="4" spans="1:8">
      <c r="A4" s="1017" t="s">
        <v>0</v>
      </c>
      <c r="B4" s="1017"/>
      <c r="C4" s="1017"/>
      <c r="D4" s="1017"/>
      <c r="E4" s="1017"/>
      <c r="F4" s="1017"/>
      <c r="G4" s="1017"/>
      <c r="H4" s="1017"/>
    </row>
    <row r="5" spans="1:8">
      <c r="A5" s="14"/>
      <c r="B5" s="14"/>
      <c r="C5" s="14"/>
      <c r="D5" s="14"/>
      <c r="E5" s="14"/>
      <c r="F5" s="14"/>
      <c r="G5" s="14"/>
      <c r="H5" s="14"/>
    </row>
    <row r="6" spans="1:8">
      <c r="A6" s="14" t="s">
        <v>1</v>
      </c>
      <c r="B6" s="14"/>
      <c r="C6" s="995" t="s">
        <v>195</v>
      </c>
      <c r="D6" s="986"/>
      <c r="E6" s="995"/>
      <c r="F6" s="995"/>
      <c r="G6" s="995"/>
      <c r="H6" s="995"/>
    </row>
    <row r="7" spans="1:8">
      <c r="A7" s="14" t="s">
        <v>2</v>
      </c>
      <c r="B7" s="14"/>
      <c r="C7" s="995" t="s">
        <v>195</v>
      </c>
      <c r="D7" s="986"/>
      <c r="E7" s="995"/>
      <c r="F7" s="995"/>
      <c r="G7" s="995"/>
      <c r="H7" s="995"/>
    </row>
    <row r="8" spans="1:8">
      <c r="A8" s="14" t="s">
        <v>3</v>
      </c>
      <c r="B8" s="14"/>
      <c r="C8" s="995" t="s">
        <v>196</v>
      </c>
      <c r="D8" s="986"/>
      <c r="E8" s="995"/>
      <c r="F8" s="995"/>
      <c r="G8" s="995"/>
      <c r="H8" s="995"/>
    </row>
    <row r="9" spans="1:8">
      <c r="A9" s="14" t="s">
        <v>4</v>
      </c>
      <c r="B9" s="14"/>
      <c r="C9" s="995" t="s">
        <v>197</v>
      </c>
      <c r="D9" s="986"/>
      <c r="E9" s="995"/>
      <c r="F9" s="995"/>
      <c r="G9" s="995"/>
      <c r="H9" s="995"/>
    </row>
    <row r="10" spans="1:8">
      <c r="A10" s="14"/>
      <c r="B10" s="14"/>
      <c r="C10" s="14"/>
      <c r="D10" s="14"/>
      <c r="E10" s="14"/>
      <c r="F10" s="14"/>
      <c r="G10" s="14"/>
    </row>
    <row r="11" spans="1:8">
      <c r="A11" s="14" t="s">
        <v>240</v>
      </c>
      <c r="B11" s="14"/>
      <c r="C11" s="14"/>
      <c r="D11" s="14"/>
      <c r="E11" s="14"/>
      <c r="F11" s="14"/>
      <c r="G11" s="14"/>
    </row>
    <row r="12" spans="1:8">
      <c r="A12" s="14" t="s">
        <v>2039</v>
      </c>
      <c r="B12" s="14"/>
      <c r="C12" s="14"/>
      <c r="D12" s="14"/>
      <c r="E12" s="14"/>
      <c r="F12" s="14"/>
      <c r="G12" s="14"/>
      <c r="H12" s="14"/>
    </row>
    <row r="13" spans="1:8">
      <c r="A13" s="1019" t="str">
        <f>KOPS1!F14</f>
        <v>Tāme sastādīta 2017.gada 29. septembrī</v>
      </c>
      <c r="B13" s="1019"/>
      <c r="C13" s="1019"/>
      <c r="D13" s="1019"/>
      <c r="E13" s="1019"/>
      <c r="F13" s="14"/>
      <c r="G13" s="14"/>
    </row>
    <row r="15" spans="1:8" ht="15" customHeight="1">
      <c r="A15" s="1007" t="s">
        <v>5</v>
      </c>
      <c r="B15" s="1007" t="s">
        <v>6</v>
      </c>
      <c r="C15" s="1031" t="s">
        <v>1931</v>
      </c>
      <c r="D15" s="1032" t="s">
        <v>1628</v>
      </c>
      <c r="E15" s="1031" t="s">
        <v>7</v>
      </c>
      <c r="F15" s="1031" t="s">
        <v>8</v>
      </c>
      <c r="G15" s="1024" t="s">
        <v>2040</v>
      </c>
      <c r="H15" s="1024" t="s">
        <v>2041</v>
      </c>
    </row>
    <row r="16" spans="1:8">
      <c r="A16" s="1007"/>
      <c r="B16" s="1007"/>
      <c r="C16" s="1031"/>
      <c r="D16" s="1025"/>
      <c r="E16" s="1031"/>
      <c r="F16" s="1031"/>
      <c r="G16" s="1025"/>
      <c r="H16" s="1025"/>
    </row>
    <row r="17" spans="1:23" ht="15.75" thickBot="1">
      <c r="A17" s="66">
        <v>1</v>
      </c>
      <c r="B17" s="66">
        <v>2</v>
      </c>
      <c r="C17" s="67" t="s">
        <v>80</v>
      </c>
      <c r="D17" s="67"/>
      <c r="E17" s="66" t="s">
        <v>81</v>
      </c>
      <c r="F17" s="68">
        <v>5</v>
      </c>
      <c r="G17" s="68">
        <v>6</v>
      </c>
      <c r="H17" s="68">
        <v>7</v>
      </c>
    </row>
    <row r="18" spans="1:23" ht="15.75" thickTop="1">
      <c r="A18" s="496"/>
      <c r="B18" s="496"/>
      <c r="C18" s="584" t="s">
        <v>1872</v>
      </c>
      <c r="D18" s="581"/>
      <c r="E18" s="496"/>
      <c r="F18" s="497"/>
      <c r="G18" s="497"/>
      <c r="H18" s="497"/>
    </row>
    <row r="19" spans="1:23" ht="15.75">
      <c r="A19" s="101"/>
      <c r="B19" s="1"/>
      <c r="C19" s="116" t="s">
        <v>99</v>
      </c>
      <c r="D19" s="705"/>
      <c r="E19" s="10"/>
      <c r="F19" s="10"/>
      <c r="G19" s="3"/>
      <c r="H19" s="3"/>
      <c r="O19" s="153" t="s">
        <v>92</v>
      </c>
      <c r="P19" s="110"/>
      <c r="Q19" s="323" t="s">
        <v>387</v>
      </c>
      <c r="R19" s="323" t="s">
        <v>387</v>
      </c>
      <c r="S19" s="153" t="s">
        <v>388</v>
      </c>
      <c r="T19" s="153" t="s">
        <v>389</v>
      </c>
      <c r="U19" s="153" t="s">
        <v>389</v>
      </c>
    </row>
    <row r="20" spans="1:23" ht="15.75">
      <c r="A20" s="35"/>
      <c r="B20" s="46"/>
      <c r="C20" s="274" t="s">
        <v>893</v>
      </c>
      <c r="D20" s="685"/>
      <c r="E20" s="6"/>
      <c r="F20" s="9"/>
      <c r="G20" s="7"/>
      <c r="H20" s="7"/>
      <c r="K20" s="324"/>
      <c r="L20" s="325"/>
      <c r="M20" s="325"/>
      <c r="N20" s="274" t="s">
        <v>893</v>
      </c>
      <c r="O20" s="153"/>
      <c r="P20" s="110"/>
      <c r="Q20" s="323"/>
      <c r="R20" s="323"/>
      <c r="S20" s="153"/>
      <c r="T20" s="153"/>
      <c r="U20" s="153"/>
    </row>
    <row r="21" spans="1:23" ht="26.25">
      <c r="A21" s="312">
        <v>1</v>
      </c>
      <c r="B21" s="599" t="s">
        <v>1942</v>
      </c>
      <c r="C21" s="8" t="s">
        <v>2079</v>
      </c>
      <c r="D21" s="722" t="s">
        <v>2048</v>
      </c>
      <c r="E21" s="6" t="s">
        <v>94</v>
      </c>
      <c r="F21" s="9">
        <v>3</v>
      </c>
      <c r="G21" s="7"/>
      <c r="H21" s="7"/>
      <c r="K21" s="324" t="s">
        <v>894</v>
      </c>
      <c r="L21" s="325">
        <v>1250</v>
      </c>
      <c r="M21" s="325">
        <v>3000</v>
      </c>
      <c r="N21" s="326"/>
      <c r="O21" s="325">
        <v>3</v>
      </c>
      <c r="P21" s="325">
        <f t="shared" ref="P21:P28" si="0">L21</f>
        <v>1250</v>
      </c>
      <c r="Q21" s="327">
        <f t="shared" ref="Q21:Q28" si="1">ROUND(M21*L21/10^6,2)</f>
        <v>3.75</v>
      </c>
      <c r="R21" s="328">
        <f t="shared" ref="R21:R28" si="2">O21*Q21</f>
        <v>11.25</v>
      </c>
      <c r="S21" s="327">
        <f t="shared" ref="S21:S28" si="3">ROUND(P21*O21/1000,2)</f>
        <v>3.75</v>
      </c>
      <c r="T21" s="327">
        <f>ROUND((L21+2*M21)/1000,2)*O21</f>
        <v>21.75</v>
      </c>
      <c r="U21" s="329">
        <f>ROUND(2*(L21+M21)/1000,2)*O21</f>
        <v>25.5</v>
      </c>
      <c r="W21" s="330" t="s">
        <v>1661</v>
      </c>
    </row>
    <row r="22" spans="1:23" ht="26.25">
      <c r="A22" s="312">
        <f>1+A21</f>
        <v>2</v>
      </c>
      <c r="B22" s="599" t="s">
        <v>1942</v>
      </c>
      <c r="C22" s="8" t="s">
        <v>2080</v>
      </c>
      <c r="D22" s="722" t="s">
        <v>2048</v>
      </c>
      <c r="E22" s="6" t="s">
        <v>94</v>
      </c>
      <c r="F22" s="9">
        <v>1</v>
      </c>
      <c r="G22" s="7"/>
      <c r="H22" s="7"/>
      <c r="K22" s="324" t="s">
        <v>895</v>
      </c>
      <c r="L22" s="325">
        <v>1350</v>
      </c>
      <c r="M22" s="325">
        <v>3250</v>
      </c>
      <c r="N22" s="326"/>
      <c r="O22" s="325">
        <v>1</v>
      </c>
      <c r="P22" s="325">
        <f t="shared" si="0"/>
        <v>1350</v>
      </c>
      <c r="Q22" s="327">
        <f t="shared" si="1"/>
        <v>4.3899999999999997</v>
      </c>
      <c r="R22" s="328">
        <f t="shared" si="2"/>
        <v>4.3899999999999997</v>
      </c>
      <c r="S22" s="327">
        <f t="shared" si="3"/>
        <v>1.35</v>
      </c>
      <c r="T22" s="327">
        <f t="shared" ref="T22:T28" si="4">ROUND((L22+2*M22)/1000,2)*O22</f>
        <v>7.85</v>
      </c>
      <c r="U22" s="329">
        <f t="shared" ref="U22:U28" si="5">ROUND(2*(L22+M22)/1000,2)*O22</f>
        <v>9.1999999999999993</v>
      </c>
      <c r="W22" s="330" t="s">
        <v>1661</v>
      </c>
    </row>
    <row r="23" spans="1:23" ht="26.25">
      <c r="A23" s="312">
        <f>1+A22</f>
        <v>3</v>
      </c>
      <c r="B23" s="599" t="s">
        <v>1942</v>
      </c>
      <c r="C23" s="8" t="s">
        <v>2081</v>
      </c>
      <c r="D23" s="722" t="s">
        <v>2048</v>
      </c>
      <c r="E23" s="6" t="s">
        <v>94</v>
      </c>
      <c r="F23" s="9">
        <v>1</v>
      </c>
      <c r="G23" s="7"/>
      <c r="H23" s="7"/>
      <c r="K23" s="324" t="s">
        <v>896</v>
      </c>
      <c r="L23" s="325">
        <v>1500</v>
      </c>
      <c r="M23" s="325">
        <v>3250</v>
      </c>
      <c r="N23" s="326"/>
      <c r="O23" s="325">
        <v>1</v>
      </c>
      <c r="P23" s="325">
        <f t="shared" si="0"/>
        <v>1500</v>
      </c>
      <c r="Q23" s="327">
        <f t="shared" si="1"/>
        <v>4.88</v>
      </c>
      <c r="R23" s="328">
        <f t="shared" si="2"/>
        <v>4.88</v>
      </c>
      <c r="S23" s="327">
        <f t="shared" si="3"/>
        <v>1.5</v>
      </c>
      <c r="T23" s="327">
        <f t="shared" si="4"/>
        <v>8</v>
      </c>
      <c r="U23" s="329">
        <f t="shared" si="5"/>
        <v>9.5</v>
      </c>
      <c r="W23" s="330" t="s">
        <v>1661</v>
      </c>
    </row>
    <row r="24" spans="1:23" ht="15.75">
      <c r="A24" s="312">
        <f t="shared" ref="A24" si="6">1+A23</f>
        <v>4</v>
      </c>
      <c r="B24" s="599" t="s">
        <v>1942</v>
      </c>
      <c r="C24" s="8" t="s">
        <v>2082</v>
      </c>
      <c r="D24" s="722" t="s">
        <v>2048</v>
      </c>
      <c r="E24" s="6" t="s">
        <v>94</v>
      </c>
      <c r="F24" s="9">
        <v>1</v>
      </c>
      <c r="G24" s="7"/>
      <c r="H24" s="7"/>
      <c r="K24" s="324" t="s">
        <v>897</v>
      </c>
      <c r="L24" s="325">
        <v>2800</v>
      </c>
      <c r="M24" s="325">
        <v>2950</v>
      </c>
      <c r="N24" s="326"/>
      <c r="O24" s="325">
        <v>1</v>
      </c>
      <c r="P24" s="325">
        <f t="shared" si="0"/>
        <v>2800</v>
      </c>
      <c r="Q24" s="327">
        <f t="shared" si="1"/>
        <v>8.26</v>
      </c>
      <c r="R24" s="328">
        <f t="shared" si="2"/>
        <v>8.26</v>
      </c>
      <c r="S24" s="327">
        <f t="shared" si="3"/>
        <v>2.8</v>
      </c>
      <c r="T24" s="327">
        <f t="shared" si="4"/>
        <v>8.6999999999999993</v>
      </c>
      <c r="U24" s="329">
        <f t="shared" si="5"/>
        <v>11.5</v>
      </c>
      <c r="W24" s="330" t="s">
        <v>414</v>
      </c>
    </row>
    <row r="25" spans="1:23" ht="15.75">
      <c r="A25" s="312"/>
      <c r="B25" s="5"/>
      <c r="C25" s="274" t="s">
        <v>898</v>
      </c>
      <c r="D25" s="685"/>
      <c r="E25" s="6"/>
      <c r="F25" s="9"/>
      <c r="G25" s="7"/>
      <c r="H25" s="7"/>
      <c r="K25" s="324"/>
      <c r="L25" s="325"/>
      <c r="M25" s="325"/>
      <c r="N25" s="274" t="s">
        <v>898</v>
      </c>
      <c r="O25" s="325"/>
      <c r="P25" s="325"/>
      <c r="Q25" s="327"/>
      <c r="R25" s="328"/>
      <c r="S25" s="327"/>
      <c r="T25" s="327"/>
      <c r="U25" s="329"/>
      <c r="W25" s="330"/>
    </row>
    <row r="26" spans="1:23" ht="15.75">
      <c r="A26" s="312">
        <f>1+A24</f>
        <v>5</v>
      </c>
      <c r="B26" s="599" t="s">
        <v>1942</v>
      </c>
      <c r="C26" s="8" t="s">
        <v>2088</v>
      </c>
      <c r="D26" s="722" t="s">
        <v>2048</v>
      </c>
      <c r="E26" s="6" t="s">
        <v>94</v>
      </c>
      <c r="F26" s="9">
        <v>2</v>
      </c>
      <c r="G26" s="7"/>
      <c r="H26" s="7"/>
      <c r="K26" s="324" t="s">
        <v>899</v>
      </c>
      <c r="L26" s="325">
        <v>1250</v>
      </c>
      <c r="M26" s="325">
        <v>2550</v>
      </c>
      <c r="N26" s="326"/>
      <c r="O26" s="325">
        <v>2</v>
      </c>
      <c r="P26" s="325">
        <f t="shared" si="0"/>
        <v>1250</v>
      </c>
      <c r="Q26" s="327">
        <f t="shared" si="1"/>
        <v>3.19</v>
      </c>
      <c r="R26" s="328">
        <f t="shared" si="2"/>
        <v>6.38</v>
      </c>
      <c r="S26" s="327">
        <f t="shared" si="3"/>
        <v>2.5</v>
      </c>
      <c r="T26" s="327">
        <f t="shared" si="4"/>
        <v>12.7</v>
      </c>
      <c r="U26" s="329">
        <f t="shared" si="5"/>
        <v>15.2</v>
      </c>
      <c r="W26" s="330" t="s">
        <v>1662</v>
      </c>
    </row>
    <row r="27" spans="1:23" ht="26.25">
      <c r="A27" s="312">
        <f t="shared" ref="A27:A28" si="7">1+A26</f>
        <v>6</v>
      </c>
      <c r="B27" s="599" t="s">
        <v>1942</v>
      </c>
      <c r="C27" s="8" t="s">
        <v>2083</v>
      </c>
      <c r="D27" s="722" t="s">
        <v>2048</v>
      </c>
      <c r="E27" s="6" t="s">
        <v>94</v>
      </c>
      <c r="F27" s="9">
        <v>1</v>
      </c>
      <c r="G27" s="7"/>
      <c r="H27" s="7"/>
      <c r="K27" s="324" t="s">
        <v>900</v>
      </c>
      <c r="L27" s="325">
        <v>1500</v>
      </c>
      <c r="M27" s="325">
        <v>3250</v>
      </c>
      <c r="N27" s="326"/>
      <c r="O27" s="325">
        <v>1</v>
      </c>
      <c r="P27" s="325">
        <f t="shared" si="0"/>
        <v>1500</v>
      </c>
      <c r="Q27" s="327">
        <f t="shared" si="1"/>
        <v>4.88</v>
      </c>
      <c r="R27" s="328">
        <f t="shared" si="2"/>
        <v>4.88</v>
      </c>
      <c r="S27" s="327">
        <f t="shared" si="3"/>
        <v>1.5</v>
      </c>
      <c r="T27" s="327">
        <f t="shared" si="4"/>
        <v>8</v>
      </c>
      <c r="U27" s="329">
        <f t="shared" si="5"/>
        <v>9.5</v>
      </c>
      <c r="W27" s="330" t="s">
        <v>1662</v>
      </c>
    </row>
    <row r="28" spans="1:23" ht="26.25">
      <c r="A28" s="312">
        <f t="shared" si="7"/>
        <v>7</v>
      </c>
      <c r="B28" s="599" t="s">
        <v>1942</v>
      </c>
      <c r="C28" s="8" t="s">
        <v>2084</v>
      </c>
      <c r="D28" s="722" t="s">
        <v>2048</v>
      </c>
      <c r="E28" s="6" t="s">
        <v>94</v>
      </c>
      <c r="F28" s="9">
        <v>2</v>
      </c>
      <c r="G28" s="7"/>
      <c r="H28" s="7"/>
      <c r="K28" s="324" t="s">
        <v>901</v>
      </c>
      <c r="L28" s="325">
        <v>1500</v>
      </c>
      <c r="M28" s="325">
        <v>3000</v>
      </c>
      <c r="N28" s="326"/>
      <c r="O28" s="325">
        <v>2</v>
      </c>
      <c r="P28" s="325">
        <f t="shared" si="0"/>
        <v>1500</v>
      </c>
      <c r="Q28" s="327">
        <f t="shared" si="1"/>
        <v>4.5</v>
      </c>
      <c r="R28" s="328">
        <f t="shared" si="2"/>
        <v>9</v>
      </c>
      <c r="S28" s="327">
        <f t="shared" si="3"/>
        <v>3</v>
      </c>
      <c r="T28" s="327">
        <f t="shared" si="4"/>
        <v>15</v>
      </c>
      <c r="U28" s="329">
        <f t="shared" si="5"/>
        <v>18</v>
      </c>
      <c r="W28" s="330" t="s">
        <v>1661</v>
      </c>
    </row>
    <row r="29" spans="1:23" ht="15.75">
      <c r="A29" s="312"/>
      <c r="B29" s="5"/>
      <c r="C29" s="274" t="s">
        <v>902</v>
      </c>
      <c r="D29" s="685"/>
      <c r="E29" s="6"/>
      <c r="F29" s="9"/>
      <c r="G29" s="7"/>
      <c r="H29" s="7"/>
      <c r="K29" s="324"/>
      <c r="L29" s="325"/>
      <c r="M29" s="325"/>
      <c r="N29" s="274" t="s">
        <v>902</v>
      </c>
      <c r="O29" s="325"/>
      <c r="P29" s="325"/>
      <c r="Q29" s="327"/>
      <c r="R29" s="328"/>
      <c r="S29" s="327"/>
      <c r="T29" s="327"/>
      <c r="U29" s="329"/>
      <c r="W29" s="330"/>
    </row>
    <row r="30" spans="1:23" ht="26.25">
      <c r="A30" s="312">
        <f>1+A28</f>
        <v>8</v>
      </c>
      <c r="B30" s="599" t="s">
        <v>1942</v>
      </c>
      <c r="C30" s="8" t="s">
        <v>2085</v>
      </c>
      <c r="D30" s="722" t="s">
        <v>2048</v>
      </c>
      <c r="E30" s="6" t="s">
        <v>94</v>
      </c>
      <c r="F30" s="9">
        <v>1</v>
      </c>
      <c r="G30" s="7"/>
      <c r="H30" s="7"/>
      <c r="K30" s="324" t="s">
        <v>903</v>
      </c>
      <c r="L30" s="325">
        <v>1290</v>
      </c>
      <c r="M30" s="325">
        <v>3000</v>
      </c>
      <c r="N30" s="326"/>
      <c r="O30" s="325">
        <v>1</v>
      </c>
      <c r="P30" s="325">
        <f t="shared" ref="P30" si="8">L30</f>
        <v>1290</v>
      </c>
      <c r="Q30" s="327">
        <f t="shared" ref="Q30" si="9">ROUND(M30*L30/10^6,2)</f>
        <v>3.87</v>
      </c>
      <c r="R30" s="328">
        <f t="shared" ref="R30" si="10">O30*Q30</f>
        <v>3.87</v>
      </c>
      <c r="S30" s="327">
        <f t="shared" ref="S30" si="11">ROUND(P30*O30/1000,2)</f>
        <v>1.29</v>
      </c>
      <c r="T30" s="327">
        <f t="shared" ref="T30" si="12">ROUND((L30+2*M30)/1000,2)*O30</f>
        <v>7.29</v>
      </c>
      <c r="U30" s="329">
        <f t="shared" ref="U30" si="13">ROUND(2*(L30+M30)/1000,2)*O30</f>
        <v>8.58</v>
      </c>
      <c r="W30" s="330" t="s">
        <v>1661</v>
      </c>
    </row>
    <row r="31" spans="1:23" ht="15.75">
      <c r="A31" s="312">
        <f>1+A30</f>
        <v>9</v>
      </c>
      <c r="B31" s="599" t="s">
        <v>1942</v>
      </c>
      <c r="C31" s="8" t="s">
        <v>2086</v>
      </c>
      <c r="D31" s="722" t="s">
        <v>2048</v>
      </c>
      <c r="E31" s="6" t="s">
        <v>94</v>
      </c>
      <c r="F31" s="9">
        <v>2</v>
      </c>
      <c r="G31" s="7"/>
      <c r="H31" s="7"/>
      <c r="K31" s="324" t="s">
        <v>904</v>
      </c>
      <c r="L31" s="325">
        <v>1250</v>
      </c>
      <c r="M31" s="325">
        <v>2500</v>
      </c>
      <c r="N31" s="326"/>
      <c r="O31" s="325">
        <v>2</v>
      </c>
      <c r="P31" s="325">
        <f t="shared" ref="P31:P36" si="14">L31</f>
        <v>1250</v>
      </c>
      <c r="Q31" s="327">
        <f t="shared" ref="Q31:Q36" si="15">ROUND(M31*L31/10^6,2)</f>
        <v>3.13</v>
      </c>
      <c r="R31" s="328">
        <f t="shared" ref="R31:R36" si="16">O31*Q31</f>
        <v>6.26</v>
      </c>
      <c r="S31" s="327">
        <f t="shared" ref="S31:S36" si="17">ROUND(P31*O31/1000,2)</f>
        <v>2.5</v>
      </c>
      <c r="T31" s="327">
        <f t="shared" ref="T31:T36" si="18">ROUND((L31+2*M31)/1000,2)*O31</f>
        <v>12.5</v>
      </c>
      <c r="U31" s="329">
        <f t="shared" ref="U31:U36" si="19">ROUND(2*(L31+M31)/1000,2)*O31</f>
        <v>15</v>
      </c>
      <c r="W31" s="330" t="s">
        <v>1661</v>
      </c>
    </row>
    <row r="32" spans="1:23" ht="15.75">
      <c r="A32" s="312">
        <f>1+A31</f>
        <v>10</v>
      </c>
      <c r="B32" s="599" t="s">
        <v>1942</v>
      </c>
      <c r="C32" s="8" t="s">
        <v>2087</v>
      </c>
      <c r="D32" s="722" t="s">
        <v>2048</v>
      </c>
      <c r="E32" s="6" t="s">
        <v>94</v>
      </c>
      <c r="F32" s="9">
        <v>1</v>
      </c>
      <c r="G32" s="7"/>
      <c r="H32" s="7"/>
      <c r="K32" s="324" t="s">
        <v>905</v>
      </c>
      <c r="L32" s="325">
        <v>1250</v>
      </c>
      <c r="M32" s="325">
        <v>2175</v>
      </c>
      <c r="N32" s="326"/>
      <c r="O32" s="325">
        <v>1</v>
      </c>
      <c r="P32" s="325">
        <f t="shared" si="14"/>
        <v>1250</v>
      </c>
      <c r="Q32" s="327">
        <f t="shared" si="15"/>
        <v>2.72</v>
      </c>
      <c r="R32" s="328">
        <f t="shared" si="16"/>
        <v>2.72</v>
      </c>
      <c r="S32" s="327">
        <f t="shared" si="17"/>
        <v>1.25</v>
      </c>
      <c r="T32" s="327">
        <f t="shared" si="18"/>
        <v>5.6</v>
      </c>
      <c r="U32" s="329">
        <f t="shared" si="19"/>
        <v>6.85</v>
      </c>
      <c r="W32" s="330" t="s">
        <v>1661</v>
      </c>
    </row>
    <row r="33" spans="1:67" ht="15.75">
      <c r="A33" s="312"/>
      <c r="B33" s="5"/>
      <c r="C33" s="274" t="s">
        <v>906</v>
      </c>
      <c r="D33" s="685"/>
      <c r="E33" s="6"/>
      <c r="F33" s="9"/>
      <c r="G33" s="7"/>
      <c r="H33" s="7"/>
      <c r="K33" s="324"/>
      <c r="L33" s="325"/>
      <c r="M33" s="325"/>
      <c r="N33" s="274" t="s">
        <v>906</v>
      </c>
      <c r="O33" s="325"/>
      <c r="P33" s="325"/>
      <c r="Q33" s="327"/>
      <c r="R33" s="328"/>
      <c r="S33" s="327"/>
      <c r="T33" s="327"/>
      <c r="U33" s="329"/>
      <c r="W33" s="330"/>
    </row>
    <row r="34" spans="1:67" ht="26.25">
      <c r="A34" s="312">
        <f>1+A31</f>
        <v>10</v>
      </c>
      <c r="B34" s="599" t="s">
        <v>1942</v>
      </c>
      <c r="C34" s="8" t="s">
        <v>2089</v>
      </c>
      <c r="D34" s="722" t="s">
        <v>2048</v>
      </c>
      <c r="E34" s="6" t="s">
        <v>94</v>
      </c>
      <c r="F34" s="9">
        <v>1</v>
      </c>
      <c r="G34" s="7"/>
      <c r="H34" s="7"/>
      <c r="K34" s="324" t="s">
        <v>907</v>
      </c>
      <c r="L34" s="325">
        <v>1250</v>
      </c>
      <c r="M34" s="325">
        <v>3000</v>
      </c>
      <c r="N34" s="326"/>
      <c r="O34" s="325">
        <v>1</v>
      </c>
      <c r="P34" s="325">
        <f t="shared" si="14"/>
        <v>1250</v>
      </c>
      <c r="Q34" s="327">
        <f t="shared" si="15"/>
        <v>3.75</v>
      </c>
      <c r="R34" s="328">
        <f t="shared" si="16"/>
        <v>3.75</v>
      </c>
      <c r="S34" s="327">
        <f t="shared" si="17"/>
        <v>1.25</v>
      </c>
      <c r="T34" s="327">
        <f t="shared" si="18"/>
        <v>7.25</v>
      </c>
      <c r="U34" s="329">
        <f t="shared" si="19"/>
        <v>8.5</v>
      </c>
      <c r="W34" s="330" t="s">
        <v>1661</v>
      </c>
    </row>
    <row r="35" spans="1:67" ht="26.25">
      <c r="A35" s="312">
        <f>1+A34</f>
        <v>11</v>
      </c>
      <c r="B35" s="599" t="s">
        <v>1942</v>
      </c>
      <c r="C35" s="8" t="s">
        <v>2090</v>
      </c>
      <c r="D35" s="722" t="s">
        <v>2048</v>
      </c>
      <c r="E35" s="6" t="s">
        <v>94</v>
      </c>
      <c r="F35" s="9">
        <v>1</v>
      </c>
      <c r="G35" s="7"/>
      <c r="H35" s="7"/>
      <c r="K35" s="324" t="s">
        <v>908</v>
      </c>
      <c r="L35" s="325">
        <v>1500</v>
      </c>
      <c r="M35" s="325">
        <v>2220</v>
      </c>
      <c r="N35" s="326"/>
      <c r="O35" s="325">
        <v>1</v>
      </c>
      <c r="P35" s="325">
        <f t="shared" si="14"/>
        <v>1500</v>
      </c>
      <c r="Q35" s="327">
        <f t="shared" si="15"/>
        <v>3.33</v>
      </c>
      <c r="R35" s="328">
        <f t="shared" si="16"/>
        <v>3.33</v>
      </c>
      <c r="S35" s="327">
        <f t="shared" si="17"/>
        <v>1.5</v>
      </c>
      <c r="T35" s="327">
        <f t="shared" si="18"/>
        <v>5.94</v>
      </c>
      <c r="U35" s="329">
        <f t="shared" si="19"/>
        <v>7.44</v>
      </c>
      <c r="W35" s="330" t="s">
        <v>1661</v>
      </c>
    </row>
    <row r="36" spans="1:67" ht="15.75">
      <c r="A36" s="312">
        <f>1+A35</f>
        <v>12</v>
      </c>
      <c r="B36" s="599" t="s">
        <v>1942</v>
      </c>
      <c r="C36" s="8" t="s">
        <v>2091</v>
      </c>
      <c r="D36" s="722" t="s">
        <v>2048</v>
      </c>
      <c r="E36" s="6" t="s">
        <v>94</v>
      </c>
      <c r="F36" s="9">
        <v>1</v>
      </c>
      <c r="G36" s="7"/>
      <c r="H36" s="7"/>
      <c r="K36" s="324" t="s">
        <v>909</v>
      </c>
      <c r="L36" s="325">
        <v>1150</v>
      </c>
      <c r="M36" s="325">
        <v>2220</v>
      </c>
      <c r="N36" s="326"/>
      <c r="O36" s="325">
        <v>1</v>
      </c>
      <c r="P36" s="325">
        <f t="shared" si="14"/>
        <v>1150</v>
      </c>
      <c r="Q36" s="327">
        <f t="shared" si="15"/>
        <v>2.5499999999999998</v>
      </c>
      <c r="R36" s="328">
        <f t="shared" si="16"/>
        <v>2.5499999999999998</v>
      </c>
      <c r="S36" s="327">
        <f t="shared" si="17"/>
        <v>1.1499999999999999</v>
      </c>
      <c r="T36" s="327">
        <f t="shared" si="18"/>
        <v>5.59</v>
      </c>
      <c r="U36" s="329">
        <f t="shared" si="19"/>
        <v>6.74</v>
      </c>
      <c r="W36" s="330" t="s">
        <v>1661</v>
      </c>
    </row>
    <row r="37" spans="1:67" ht="16.5" thickBot="1">
      <c r="A37" s="312"/>
      <c r="B37" s="5"/>
      <c r="C37" s="8"/>
      <c r="D37" s="241"/>
      <c r="E37" s="6"/>
      <c r="F37" s="9"/>
      <c r="G37" s="7"/>
      <c r="H37" s="7"/>
      <c r="K37" s="324"/>
      <c r="L37" s="325"/>
      <c r="M37" s="325"/>
      <c r="N37" s="326"/>
      <c r="O37" s="325"/>
      <c r="P37" s="325"/>
      <c r="Q37" s="327"/>
      <c r="R37" s="328"/>
      <c r="S37" s="327"/>
      <c r="T37" s="327"/>
      <c r="U37" s="329"/>
      <c r="W37" s="330"/>
    </row>
    <row r="38" spans="1:67" ht="27" thickBot="1">
      <c r="A38" s="385">
        <f>1+A36</f>
        <v>13</v>
      </c>
      <c r="B38" s="599" t="s">
        <v>1942</v>
      </c>
      <c r="C38" s="241" t="s">
        <v>93</v>
      </c>
      <c r="D38" s="722"/>
      <c r="E38" s="376" t="s">
        <v>94</v>
      </c>
      <c r="F38" s="377">
        <v>1</v>
      </c>
      <c r="G38" s="374"/>
      <c r="H38" s="7"/>
      <c r="K38" s="331" t="s">
        <v>397</v>
      </c>
      <c r="L38" s="332"/>
      <c r="M38" s="332"/>
      <c r="N38" s="332"/>
      <c r="O38" s="332">
        <f>SUM(O21:O37)</f>
        <v>18</v>
      </c>
      <c r="P38" s="332"/>
      <c r="Q38" s="333"/>
      <c r="R38" s="332">
        <f>SUM(R21:R37)</f>
        <v>71.52</v>
      </c>
      <c r="S38" s="333">
        <f>SUM(S21:S37)</f>
        <v>25.34</v>
      </c>
      <c r="T38" s="333">
        <f>SUM(T21:T37)</f>
        <v>126.17</v>
      </c>
      <c r="U38" s="334">
        <f>SUM(U21:U37)</f>
        <v>151.51</v>
      </c>
    </row>
    <row r="39" spans="1:67" ht="15.75">
      <c r="A39" s="385"/>
      <c r="B39" s="375"/>
      <c r="C39" s="241"/>
      <c r="D39" s="241"/>
      <c r="E39" s="376"/>
      <c r="F39" s="374"/>
      <c r="G39" s="374"/>
      <c r="H39" s="7"/>
      <c r="K39" s="335"/>
      <c r="L39" s="336"/>
      <c r="M39" s="336"/>
      <c r="N39" s="336"/>
      <c r="O39" s="153" t="s">
        <v>92</v>
      </c>
      <c r="P39" s="110"/>
      <c r="Q39" s="323" t="s">
        <v>387</v>
      </c>
      <c r="R39" s="323" t="s">
        <v>387</v>
      </c>
      <c r="S39" s="153" t="s">
        <v>388</v>
      </c>
      <c r="T39" s="153" t="s">
        <v>389</v>
      </c>
      <c r="U39" s="153" t="s">
        <v>389</v>
      </c>
    </row>
    <row r="40" spans="1:67" ht="15.75">
      <c r="A40" s="385">
        <f>A38+1</f>
        <v>14</v>
      </c>
      <c r="B40" s="599" t="s">
        <v>1942</v>
      </c>
      <c r="C40" s="241" t="s">
        <v>100</v>
      </c>
      <c r="D40" s="722"/>
      <c r="E40" s="376" t="s">
        <v>94</v>
      </c>
      <c r="F40" s="377">
        <v>18</v>
      </c>
      <c r="G40" s="374"/>
      <c r="H40" s="7"/>
      <c r="K40" s="337"/>
      <c r="L40" s="338" t="s">
        <v>400</v>
      </c>
      <c r="M40" s="101" t="s">
        <v>401</v>
      </c>
      <c r="N40" s="101" t="s">
        <v>402</v>
      </c>
      <c r="O40" s="337"/>
      <c r="P40" s="337"/>
      <c r="Q40" s="337"/>
      <c r="R40" s="323"/>
      <c r="S40" s="337"/>
      <c r="T40" s="337"/>
      <c r="U40" s="337"/>
    </row>
    <row r="41" spans="1:67">
      <c r="A41" s="101"/>
      <c r="B41" s="1"/>
      <c r="C41" s="11" t="s">
        <v>101</v>
      </c>
      <c r="D41" s="706"/>
      <c r="E41" s="2"/>
      <c r="F41" s="2"/>
      <c r="G41" s="3"/>
      <c r="H41" s="7"/>
    </row>
    <row r="42" spans="1:67" ht="26.25">
      <c r="A42" s="101">
        <f>1+A40</f>
        <v>15</v>
      </c>
      <c r="B42" s="599" t="s">
        <v>1942</v>
      </c>
      <c r="C42" s="8" t="s">
        <v>2094</v>
      </c>
      <c r="D42" s="722" t="s">
        <v>2048</v>
      </c>
      <c r="E42" s="6" t="s">
        <v>92</v>
      </c>
      <c r="F42" s="9">
        <v>55</v>
      </c>
      <c r="G42" s="7"/>
      <c r="H42" s="7"/>
      <c r="BO42" s="740" t="s">
        <v>2092</v>
      </c>
    </row>
    <row r="43" spans="1:67" ht="26.25">
      <c r="A43" s="101">
        <f>1+A42</f>
        <v>16</v>
      </c>
      <c r="B43" s="599" t="s">
        <v>1942</v>
      </c>
      <c r="C43" s="8" t="s">
        <v>2093</v>
      </c>
      <c r="D43" s="722" t="s">
        <v>2048</v>
      </c>
      <c r="E43" s="6" t="s">
        <v>92</v>
      </c>
      <c r="F43" s="9">
        <v>3</v>
      </c>
      <c r="G43" s="7"/>
      <c r="H43" s="7"/>
      <c r="BO43" s="740" t="s">
        <v>2097</v>
      </c>
    </row>
    <row r="44" spans="1:67" ht="26.25">
      <c r="A44" s="101">
        <f t="shared" ref="A44:A71" si="20">1+A43</f>
        <v>17</v>
      </c>
      <c r="B44" s="599" t="s">
        <v>1942</v>
      </c>
      <c r="C44" s="8" t="s">
        <v>2095</v>
      </c>
      <c r="D44" s="722" t="s">
        <v>2048</v>
      </c>
      <c r="E44" s="6" t="s">
        <v>92</v>
      </c>
      <c r="F44" s="9">
        <v>9</v>
      </c>
      <c r="G44" s="7"/>
      <c r="H44" s="7"/>
      <c r="BO44" s="740" t="s">
        <v>2097</v>
      </c>
    </row>
    <row r="45" spans="1:67" ht="26.25">
      <c r="A45" s="101">
        <f t="shared" si="20"/>
        <v>18</v>
      </c>
      <c r="B45" s="599" t="s">
        <v>1942</v>
      </c>
      <c r="C45" s="8" t="s">
        <v>2096</v>
      </c>
      <c r="D45" s="722" t="s">
        <v>2048</v>
      </c>
      <c r="E45" s="6" t="s">
        <v>92</v>
      </c>
      <c r="F45" s="9">
        <v>19</v>
      </c>
      <c r="G45" s="7"/>
      <c r="H45" s="7"/>
      <c r="BO45" s="740" t="s">
        <v>2097</v>
      </c>
    </row>
    <row r="46" spans="1:67" ht="26.25">
      <c r="A46" s="101">
        <f t="shared" si="20"/>
        <v>19</v>
      </c>
      <c r="B46" s="599" t="s">
        <v>1942</v>
      </c>
      <c r="C46" s="8" t="s">
        <v>2099</v>
      </c>
      <c r="D46" s="722" t="s">
        <v>2048</v>
      </c>
      <c r="E46" s="6" t="s">
        <v>92</v>
      </c>
      <c r="F46" s="9">
        <v>3</v>
      </c>
      <c r="G46" s="7"/>
      <c r="H46" s="7"/>
      <c r="BO46" s="740" t="s">
        <v>2098</v>
      </c>
    </row>
    <row r="47" spans="1:67" ht="26.25">
      <c r="A47" s="101">
        <f t="shared" si="20"/>
        <v>20</v>
      </c>
      <c r="B47" s="599" t="s">
        <v>1942</v>
      </c>
      <c r="C47" s="8" t="s">
        <v>2100</v>
      </c>
      <c r="D47" s="722" t="s">
        <v>2048</v>
      </c>
      <c r="E47" s="6" t="s">
        <v>92</v>
      </c>
      <c r="F47" s="9">
        <v>7</v>
      </c>
      <c r="G47" s="7"/>
      <c r="H47" s="7"/>
      <c r="BO47" s="740" t="s">
        <v>2098</v>
      </c>
    </row>
    <row r="48" spans="1:67">
      <c r="A48" s="101">
        <f t="shared" si="20"/>
        <v>21</v>
      </c>
      <c r="B48" s="599" t="s">
        <v>1942</v>
      </c>
      <c r="C48" s="8" t="s">
        <v>2114</v>
      </c>
      <c r="D48" s="722" t="s">
        <v>2048</v>
      </c>
      <c r="E48" s="6" t="s">
        <v>92</v>
      </c>
      <c r="F48" s="9">
        <v>6</v>
      </c>
      <c r="G48" s="7"/>
      <c r="H48" s="7"/>
      <c r="BO48" s="740" t="s">
        <v>2098</v>
      </c>
    </row>
    <row r="49" spans="1:67" ht="26.25">
      <c r="A49" s="101">
        <f t="shared" si="20"/>
        <v>22</v>
      </c>
      <c r="B49" s="599" t="s">
        <v>1942</v>
      </c>
      <c r="C49" s="8" t="s">
        <v>2102</v>
      </c>
      <c r="D49" s="722" t="s">
        <v>2048</v>
      </c>
      <c r="E49" s="6" t="s">
        <v>92</v>
      </c>
      <c r="F49" s="9">
        <v>5</v>
      </c>
      <c r="G49" s="7"/>
      <c r="H49" s="7"/>
      <c r="BO49" s="740" t="s">
        <v>2098</v>
      </c>
    </row>
    <row r="50" spans="1:67" ht="26.25">
      <c r="A50" s="101">
        <f t="shared" si="20"/>
        <v>23</v>
      </c>
      <c r="B50" s="599" t="s">
        <v>1942</v>
      </c>
      <c r="C50" s="8" t="s">
        <v>2103</v>
      </c>
      <c r="D50" s="722" t="s">
        <v>2048</v>
      </c>
      <c r="E50" s="6" t="s">
        <v>92</v>
      </c>
      <c r="F50" s="9">
        <v>2</v>
      </c>
      <c r="G50" s="7"/>
      <c r="H50" s="7"/>
      <c r="BO50" s="740" t="s">
        <v>2101</v>
      </c>
    </row>
    <row r="51" spans="1:67" ht="26.25">
      <c r="A51" s="101">
        <f t="shared" si="20"/>
        <v>24</v>
      </c>
      <c r="B51" s="599" t="s">
        <v>1942</v>
      </c>
      <c r="C51" s="8" t="s">
        <v>2104</v>
      </c>
      <c r="D51" s="722" t="s">
        <v>2048</v>
      </c>
      <c r="E51" s="6" t="s">
        <v>92</v>
      </c>
      <c r="F51" s="9">
        <v>1</v>
      </c>
      <c r="G51" s="7"/>
      <c r="H51" s="7"/>
      <c r="BO51" s="740" t="s">
        <v>2101</v>
      </c>
    </row>
    <row r="52" spans="1:67" ht="26.25">
      <c r="A52" s="101">
        <f t="shared" si="20"/>
        <v>25</v>
      </c>
      <c r="B52" s="599" t="s">
        <v>1942</v>
      </c>
      <c r="C52" s="8" t="s">
        <v>2105</v>
      </c>
      <c r="D52" s="722" t="s">
        <v>2048</v>
      </c>
      <c r="E52" s="6" t="s">
        <v>92</v>
      </c>
      <c r="F52" s="9">
        <v>11</v>
      </c>
      <c r="G52" s="7"/>
      <c r="H52" s="7"/>
      <c r="BO52" s="740" t="s">
        <v>2101</v>
      </c>
    </row>
    <row r="53" spans="1:67" ht="26.25">
      <c r="A53" s="101">
        <f t="shared" si="20"/>
        <v>26</v>
      </c>
      <c r="B53" s="599" t="s">
        <v>1942</v>
      </c>
      <c r="C53" s="8" t="s">
        <v>2106</v>
      </c>
      <c r="D53" s="722" t="s">
        <v>2048</v>
      </c>
      <c r="E53" s="6" t="s">
        <v>92</v>
      </c>
      <c r="F53" s="9">
        <v>2</v>
      </c>
      <c r="G53" s="7"/>
      <c r="H53" s="7"/>
      <c r="BO53" s="740" t="s">
        <v>2101</v>
      </c>
    </row>
    <row r="54" spans="1:67" ht="26.25">
      <c r="A54" s="101">
        <f t="shared" si="20"/>
        <v>27</v>
      </c>
      <c r="B54" s="599" t="s">
        <v>1942</v>
      </c>
      <c r="C54" s="8" t="s">
        <v>2107</v>
      </c>
      <c r="D54" s="722" t="s">
        <v>2048</v>
      </c>
      <c r="E54" s="6" t="s">
        <v>92</v>
      </c>
      <c r="F54" s="9">
        <v>8</v>
      </c>
      <c r="G54" s="7"/>
      <c r="H54" s="7"/>
      <c r="BO54" s="740" t="s">
        <v>2101</v>
      </c>
    </row>
    <row r="55" spans="1:67" ht="26.25">
      <c r="A55" s="101">
        <f t="shared" si="20"/>
        <v>28</v>
      </c>
      <c r="B55" s="599" t="s">
        <v>1942</v>
      </c>
      <c r="C55" s="8" t="s">
        <v>2109</v>
      </c>
      <c r="D55" s="722" t="s">
        <v>2048</v>
      </c>
      <c r="E55" s="6" t="s">
        <v>92</v>
      </c>
      <c r="F55" s="9">
        <v>9</v>
      </c>
      <c r="G55" s="7"/>
      <c r="H55" s="7"/>
      <c r="BO55" s="740" t="s">
        <v>2108</v>
      </c>
    </row>
    <row r="56" spans="1:67">
      <c r="A56" s="101">
        <f t="shared" si="20"/>
        <v>29</v>
      </c>
      <c r="B56" s="599" t="s">
        <v>1942</v>
      </c>
      <c r="C56" s="8" t="s">
        <v>2110</v>
      </c>
      <c r="D56" s="722" t="s">
        <v>2048</v>
      </c>
      <c r="E56" s="6" t="s">
        <v>92</v>
      </c>
      <c r="F56" s="9">
        <v>3</v>
      </c>
      <c r="G56" s="7"/>
      <c r="H56" s="7"/>
      <c r="BO56" s="740" t="s">
        <v>2108</v>
      </c>
    </row>
    <row r="57" spans="1:67">
      <c r="A57" s="101">
        <f t="shared" si="20"/>
        <v>30</v>
      </c>
      <c r="B57" s="599" t="s">
        <v>1942</v>
      </c>
      <c r="C57" s="8" t="s">
        <v>2111</v>
      </c>
      <c r="D57" s="722" t="s">
        <v>2048</v>
      </c>
      <c r="E57" s="6" t="s">
        <v>92</v>
      </c>
      <c r="F57" s="9">
        <v>3</v>
      </c>
      <c r="G57" s="7"/>
      <c r="H57" s="7"/>
      <c r="BO57" s="740" t="s">
        <v>2108</v>
      </c>
    </row>
    <row r="58" spans="1:67">
      <c r="A58" s="101">
        <f t="shared" si="20"/>
        <v>31</v>
      </c>
      <c r="B58" s="599" t="s">
        <v>1942</v>
      </c>
      <c r="C58" s="8" t="s">
        <v>2112</v>
      </c>
      <c r="D58" s="722" t="s">
        <v>2048</v>
      </c>
      <c r="E58" s="6" t="s">
        <v>92</v>
      </c>
      <c r="F58" s="9">
        <v>2</v>
      </c>
      <c r="G58" s="7"/>
      <c r="H58" s="7"/>
      <c r="BO58" s="740" t="s">
        <v>2108</v>
      </c>
    </row>
    <row r="59" spans="1:67" ht="26.25">
      <c r="A59" s="101">
        <f t="shared" si="20"/>
        <v>32</v>
      </c>
      <c r="B59" s="599" t="s">
        <v>1942</v>
      </c>
      <c r="C59" s="8" t="s">
        <v>2113</v>
      </c>
      <c r="D59" s="722" t="s">
        <v>2048</v>
      </c>
      <c r="E59" s="6" t="s">
        <v>92</v>
      </c>
      <c r="F59" s="9">
        <v>4</v>
      </c>
      <c r="G59" s="7"/>
      <c r="H59" s="7"/>
      <c r="BO59" s="740" t="s">
        <v>2108</v>
      </c>
    </row>
    <row r="60" spans="1:67" ht="26.25">
      <c r="A60" s="101">
        <f t="shared" si="20"/>
        <v>33</v>
      </c>
      <c r="B60" s="599" t="s">
        <v>1942</v>
      </c>
      <c r="C60" s="8" t="s">
        <v>2115</v>
      </c>
      <c r="D60" s="722" t="s">
        <v>2048</v>
      </c>
      <c r="E60" s="6" t="s">
        <v>92</v>
      </c>
      <c r="F60" s="9">
        <v>9</v>
      </c>
      <c r="G60" s="7"/>
      <c r="H60" s="7"/>
      <c r="BO60" s="740" t="s">
        <v>2116</v>
      </c>
    </row>
    <row r="61" spans="1:67" ht="26.25">
      <c r="A61" s="101">
        <f t="shared" si="20"/>
        <v>34</v>
      </c>
      <c r="B61" s="599" t="s">
        <v>1942</v>
      </c>
      <c r="C61" s="8" t="s">
        <v>2117</v>
      </c>
      <c r="D61" s="722" t="s">
        <v>2048</v>
      </c>
      <c r="E61" s="6" t="s">
        <v>92</v>
      </c>
      <c r="F61" s="9">
        <v>6</v>
      </c>
      <c r="G61" s="7"/>
      <c r="H61" s="7"/>
      <c r="BO61" s="740" t="s">
        <v>2116</v>
      </c>
    </row>
    <row r="62" spans="1:67" ht="26.25">
      <c r="A62" s="101">
        <f t="shared" si="20"/>
        <v>35</v>
      </c>
      <c r="B62" s="599" t="s">
        <v>1942</v>
      </c>
      <c r="C62" s="8" t="s">
        <v>2118</v>
      </c>
      <c r="D62" s="722" t="s">
        <v>2048</v>
      </c>
      <c r="E62" s="6" t="s">
        <v>92</v>
      </c>
      <c r="F62" s="9">
        <v>2</v>
      </c>
      <c r="G62" s="7"/>
      <c r="H62" s="7"/>
      <c r="BO62" s="740" t="s">
        <v>2116</v>
      </c>
    </row>
    <row r="63" spans="1:67">
      <c r="A63" s="101">
        <f t="shared" si="20"/>
        <v>36</v>
      </c>
      <c r="B63" s="599" t="s">
        <v>1942</v>
      </c>
      <c r="C63" s="8" t="s">
        <v>2119</v>
      </c>
      <c r="D63" s="722" t="s">
        <v>2048</v>
      </c>
      <c r="E63" s="6" t="s">
        <v>92</v>
      </c>
      <c r="F63" s="9">
        <v>1</v>
      </c>
      <c r="G63" s="7"/>
      <c r="H63" s="7"/>
      <c r="BO63" s="740" t="s">
        <v>2116</v>
      </c>
    </row>
    <row r="64" spans="1:67" ht="26.25">
      <c r="A64" s="101">
        <f t="shared" si="20"/>
        <v>37</v>
      </c>
      <c r="B64" s="599" t="s">
        <v>1942</v>
      </c>
      <c r="C64" s="8" t="s">
        <v>2120</v>
      </c>
      <c r="D64" s="722" t="s">
        <v>2048</v>
      </c>
      <c r="E64" s="6" t="s">
        <v>92</v>
      </c>
      <c r="F64" s="9">
        <v>4</v>
      </c>
      <c r="G64" s="7"/>
      <c r="H64" s="7"/>
      <c r="BO64" s="740" t="s">
        <v>2116</v>
      </c>
    </row>
    <row r="65" spans="1:67">
      <c r="A65" s="101">
        <f t="shared" si="20"/>
        <v>38</v>
      </c>
      <c r="B65" s="599" t="s">
        <v>1942</v>
      </c>
      <c r="C65" s="8" t="s">
        <v>2121</v>
      </c>
      <c r="D65" s="722" t="s">
        <v>2048</v>
      </c>
      <c r="E65" s="6" t="s">
        <v>92</v>
      </c>
      <c r="F65" s="9">
        <v>1</v>
      </c>
      <c r="G65" s="7"/>
      <c r="H65" s="7"/>
      <c r="BO65" s="740" t="s">
        <v>2116</v>
      </c>
    </row>
    <row r="66" spans="1:67">
      <c r="A66" s="101">
        <f t="shared" si="20"/>
        <v>39</v>
      </c>
      <c r="B66" s="599" t="s">
        <v>1942</v>
      </c>
      <c r="C66" s="8" t="s">
        <v>2123</v>
      </c>
      <c r="D66" s="722" t="s">
        <v>2048</v>
      </c>
      <c r="E66" s="6" t="s">
        <v>92</v>
      </c>
      <c r="F66" s="9">
        <v>1</v>
      </c>
      <c r="G66" s="7"/>
      <c r="H66" s="7"/>
      <c r="BO66" s="740" t="s">
        <v>2122</v>
      </c>
    </row>
    <row r="67" spans="1:67" ht="26.25">
      <c r="A67" s="101">
        <f t="shared" si="20"/>
        <v>40</v>
      </c>
      <c r="B67" s="599" t="s">
        <v>1942</v>
      </c>
      <c r="C67" s="8" t="s">
        <v>2124</v>
      </c>
      <c r="D67" s="722" t="s">
        <v>2048</v>
      </c>
      <c r="E67" s="6" t="s">
        <v>92</v>
      </c>
      <c r="F67" s="9">
        <v>2</v>
      </c>
      <c r="G67" s="7"/>
      <c r="H67" s="7"/>
      <c r="BO67" s="740" t="s">
        <v>2122</v>
      </c>
    </row>
    <row r="68" spans="1:67">
      <c r="A68" s="101">
        <f t="shared" si="20"/>
        <v>41</v>
      </c>
      <c r="B68" s="599" t="s">
        <v>1942</v>
      </c>
      <c r="C68" s="8" t="s">
        <v>2125</v>
      </c>
      <c r="D68" s="722" t="s">
        <v>2048</v>
      </c>
      <c r="E68" s="6" t="s">
        <v>92</v>
      </c>
      <c r="F68" s="9">
        <v>2</v>
      </c>
      <c r="G68" s="7"/>
      <c r="H68" s="7"/>
      <c r="BO68" s="740" t="s">
        <v>2122</v>
      </c>
    </row>
    <row r="69" spans="1:67">
      <c r="A69" s="101">
        <f t="shared" si="20"/>
        <v>42</v>
      </c>
      <c r="B69" s="599" t="s">
        <v>1942</v>
      </c>
      <c r="C69" s="8" t="s">
        <v>2126</v>
      </c>
      <c r="D69" s="722" t="s">
        <v>2048</v>
      </c>
      <c r="E69" s="6" t="s">
        <v>92</v>
      </c>
      <c r="F69" s="9">
        <v>1</v>
      </c>
      <c r="G69" s="7"/>
      <c r="H69" s="7"/>
      <c r="BO69" s="740" t="s">
        <v>2122</v>
      </c>
    </row>
    <row r="70" spans="1:67">
      <c r="A70" s="101">
        <f t="shared" si="20"/>
        <v>43</v>
      </c>
      <c r="B70" s="599" t="s">
        <v>1942</v>
      </c>
      <c r="C70" s="8" t="s">
        <v>2127</v>
      </c>
      <c r="D70" s="722" t="s">
        <v>2048</v>
      </c>
      <c r="E70" s="6" t="s">
        <v>92</v>
      </c>
      <c r="F70" s="9">
        <v>1</v>
      </c>
      <c r="G70" s="7"/>
      <c r="H70" s="7"/>
      <c r="BO70" s="740" t="s">
        <v>2122</v>
      </c>
    </row>
    <row r="71" spans="1:67" ht="26.25">
      <c r="A71" s="101">
        <f t="shared" si="20"/>
        <v>44</v>
      </c>
      <c r="B71" s="599" t="s">
        <v>1942</v>
      </c>
      <c r="C71" s="8" t="s">
        <v>2128</v>
      </c>
      <c r="D71" s="722" t="s">
        <v>2048</v>
      </c>
      <c r="E71" s="6" t="s">
        <v>92</v>
      </c>
      <c r="F71" s="9">
        <v>1</v>
      </c>
      <c r="G71" s="7"/>
      <c r="H71" s="7"/>
      <c r="BO71" s="740" t="s">
        <v>2122</v>
      </c>
    </row>
    <row r="72" spans="1:67">
      <c r="A72" s="101">
        <f>1+A59</f>
        <v>33</v>
      </c>
      <c r="B72" s="599" t="s">
        <v>1942</v>
      </c>
      <c r="C72" s="8" t="s">
        <v>100</v>
      </c>
      <c r="D72" s="722"/>
      <c r="E72" s="6" t="s">
        <v>94</v>
      </c>
      <c r="F72" s="9">
        <v>183</v>
      </c>
      <c r="G72" s="7"/>
      <c r="H72" s="7"/>
    </row>
    <row r="73" spans="1:67" ht="15.75" thickBot="1">
      <c r="A73" s="61"/>
      <c r="B73" s="599"/>
      <c r="C73" s="73"/>
      <c r="D73" s="681"/>
      <c r="E73" s="74"/>
      <c r="F73" s="75"/>
      <c r="G73" s="76"/>
      <c r="H73" s="76"/>
    </row>
    <row r="74" spans="1:67" ht="15.75" thickTop="1">
      <c r="A74" s="77"/>
      <c r="B74" s="77"/>
      <c r="C74" s="78"/>
      <c r="D74" s="78"/>
      <c r="E74" s="79"/>
      <c r="F74" s="80"/>
      <c r="G74" s="82"/>
      <c r="H74" s="82"/>
    </row>
    <row r="75" spans="1:67">
      <c r="A75" s="1028" t="s">
        <v>1924</v>
      </c>
      <c r="B75" s="1029"/>
      <c r="C75" s="1029"/>
      <c r="D75" s="1029"/>
      <c r="E75" s="1029"/>
      <c r="F75" s="1029"/>
      <c r="G75" s="1029"/>
      <c r="H75" s="59">
        <f>SUM(H19:H74)</f>
        <v>0</v>
      </c>
    </row>
    <row r="76" spans="1:67" outlineLevel="1">
      <c r="A76" s="14"/>
      <c r="B76" s="14"/>
      <c r="C76" s="14"/>
      <c r="D76" s="14"/>
      <c r="E76" s="14"/>
      <c r="F76" s="14"/>
      <c r="G76" s="14"/>
      <c r="H76" s="14"/>
    </row>
    <row r="77" spans="1:67" outlineLevel="1">
      <c r="E77" s="14"/>
      <c r="F77" s="14"/>
      <c r="H77" s="86"/>
    </row>
    <row r="78" spans="1:67" outlineLevel="1">
      <c r="A78" s="44" t="str">
        <f>"Sastādīja: "&amp;KOPS1!$B$71</f>
        <v>Sastādīja: _________________ Olga  Jasāne /29.09.2017./</v>
      </c>
      <c r="E78" s="638"/>
      <c r="F78" s="87"/>
      <c r="G78" s="88"/>
    </row>
    <row r="79" spans="1:67" outlineLevel="1">
      <c r="B79" s="1021" t="s">
        <v>13</v>
      </c>
      <c r="C79" s="1021"/>
      <c r="D79" s="663"/>
      <c r="E79" s="14"/>
      <c r="F79" s="640"/>
      <c r="G79" s="640"/>
    </row>
    <row r="80" spans="1:67" outlineLevel="1">
      <c r="A80" s="14"/>
      <c r="B80" s="87"/>
      <c r="C80" s="637"/>
      <c r="D80" s="661"/>
      <c r="E80" s="14"/>
      <c r="F80" s="14"/>
    </row>
    <row r="81" spans="1:8">
      <c r="A81" s="638" t="str">
        <f>"Pārbaudīja: "&amp;KOPS1!$F$71</f>
        <v>Pārbaudīja: _________________ Aleksejs Providenko /29.09.2017./</v>
      </c>
      <c r="B81" s="528"/>
      <c r="C81" s="88"/>
      <c r="D81" s="88"/>
      <c r="E81" s="88"/>
      <c r="F81" s="88"/>
      <c r="H81" s="14"/>
    </row>
    <row r="82" spans="1:8">
      <c r="A82" s="14"/>
      <c r="B82" s="637" t="s">
        <v>13</v>
      </c>
      <c r="C82" s="640"/>
      <c r="D82" s="663"/>
      <c r="E82" s="640"/>
      <c r="F82" s="640"/>
      <c r="H82" s="14"/>
    </row>
    <row r="83" spans="1:8">
      <c r="A83" s="14" t="str">
        <f>"Sertifikāta Nr.: "&amp;KOPS1!$F$73</f>
        <v>Sertifikāta Nr.: 5-00770</v>
      </c>
      <c r="B83" s="37"/>
      <c r="E83" s="14"/>
      <c r="H83" s="14"/>
    </row>
    <row r="84" spans="1:8">
      <c r="A84" s="14"/>
      <c r="B84" s="14"/>
      <c r="C84" s="14"/>
      <c r="D84" s="14"/>
      <c r="E84" s="14"/>
      <c r="F84" s="14"/>
      <c r="G84" s="14"/>
      <c r="H84" s="14"/>
    </row>
    <row r="85" spans="1:8">
      <c r="A85" s="14"/>
      <c r="B85" s="14"/>
      <c r="C85" s="14"/>
      <c r="D85" s="14"/>
      <c r="E85" s="14"/>
      <c r="F85" s="14"/>
      <c r="G85" s="14"/>
      <c r="H85" s="14"/>
    </row>
    <row r="86" spans="1:8">
      <c r="A86" s="14"/>
      <c r="B86" s="14"/>
      <c r="C86" s="14"/>
      <c r="D86" s="14"/>
      <c r="E86" s="14"/>
      <c r="F86" s="14"/>
      <c r="G86" s="14"/>
      <c r="H86" s="14"/>
    </row>
    <row r="87" spans="1:8">
      <c r="A87" s="14"/>
      <c r="B87" s="14"/>
      <c r="C87" s="14"/>
      <c r="D87" s="14"/>
      <c r="E87" s="14"/>
      <c r="F87" s="14"/>
      <c r="G87" s="14"/>
      <c r="H87" s="14"/>
    </row>
    <row r="88" spans="1:8">
      <c r="A88" s="14"/>
      <c r="B88" s="14"/>
      <c r="C88" s="14"/>
      <c r="D88" s="14"/>
      <c r="E88" s="14"/>
      <c r="F88" s="14"/>
      <c r="G88" s="14"/>
      <c r="H88" s="14"/>
    </row>
    <row r="89" spans="1:8">
      <c r="A89" s="14"/>
      <c r="B89" s="14"/>
      <c r="C89" s="14"/>
      <c r="D89" s="14"/>
      <c r="E89" s="14"/>
      <c r="F89" s="14"/>
      <c r="G89" s="14"/>
      <c r="H89" s="14"/>
    </row>
    <row r="90" spans="1:8">
      <c r="A90" s="14"/>
      <c r="B90" s="14"/>
      <c r="C90" s="14"/>
      <c r="D90" s="14"/>
      <c r="E90" s="14"/>
      <c r="F90" s="14"/>
      <c r="G90" s="14"/>
      <c r="H90" s="14"/>
    </row>
    <row r="91" spans="1:8">
      <c r="A91" s="14"/>
      <c r="B91" s="14"/>
      <c r="C91" s="14"/>
      <c r="D91" s="14"/>
      <c r="E91" s="14"/>
      <c r="F91" s="14"/>
      <c r="G91" s="14"/>
      <c r="H91" s="14"/>
    </row>
    <row r="92" spans="1:8">
      <c r="A92" s="14"/>
      <c r="B92" s="14"/>
      <c r="C92" s="14"/>
      <c r="D92" s="14"/>
      <c r="E92" s="14"/>
      <c r="F92" s="14"/>
      <c r="G92" s="14"/>
      <c r="H92" s="14"/>
    </row>
    <row r="93" spans="1:8">
      <c r="A93" s="14"/>
      <c r="B93" s="14"/>
      <c r="C93" s="14"/>
      <c r="D93" s="14"/>
      <c r="E93" s="14"/>
      <c r="F93" s="14"/>
      <c r="G93" s="14"/>
      <c r="H93" s="14"/>
    </row>
    <row r="94" spans="1:8">
      <c r="A94" s="14"/>
      <c r="B94" s="14"/>
      <c r="C94" s="14"/>
      <c r="D94" s="14"/>
      <c r="E94" s="14"/>
      <c r="F94" s="14"/>
      <c r="G94" s="14"/>
      <c r="H94" s="14"/>
    </row>
    <row r="95" spans="1:8">
      <c r="A95" s="14"/>
      <c r="B95" s="14"/>
      <c r="C95" s="14"/>
      <c r="D95" s="14"/>
      <c r="E95" s="14"/>
      <c r="F95" s="14"/>
      <c r="G95" s="14"/>
      <c r="H95" s="14"/>
    </row>
    <row r="96" spans="1:8">
      <c r="A96" s="14"/>
      <c r="B96" s="14"/>
      <c r="C96" s="14"/>
      <c r="D96" s="14"/>
      <c r="E96" s="14"/>
      <c r="F96" s="14"/>
      <c r="G96" s="14"/>
      <c r="H96" s="14"/>
    </row>
    <row r="97" spans="1:8">
      <c r="A97" s="14"/>
      <c r="B97" s="14"/>
      <c r="C97" s="14"/>
      <c r="D97" s="14"/>
      <c r="E97" s="14"/>
      <c r="F97" s="14"/>
      <c r="G97" s="14"/>
      <c r="H97" s="14"/>
    </row>
    <row r="98" spans="1:8">
      <c r="A98" s="14"/>
      <c r="B98" s="14"/>
      <c r="C98" s="14"/>
      <c r="D98" s="14"/>
      <c r="E98" s="14"/>
      <c r="F98" s="14"/>
      <c r="G98" s="14"/>
      <c r="H98" s="14"/>
    </row>
    <row r="99" spans="1:8">
      <c r="A99" s="14"/>
      <c r="B99" s="14"/>
      <c r="C99" s="14"/>
      <c r="D99" s="14"/>
      <c r="E99" s="14"/>
      <c r="F99" s="14"/>
      <c r="G99" s="14"/>
      <c r="H99" s="14"/>
    </row>
    <row r="100" spans="1:8">
      <c r="A100" s="14"/>
      <c r="B100" s="14"/>
      <c r="C100" s="14"/>
      <c r="D100" s="14"/>
      <c r="E100" s="14"/>
      <c r="F100" s="14"/>
      <c r="G100" s="14"/>
      <c r="H100" s="14"/>
    </row>
    <row r="101" spans="1:8">
      <c r="A101" s="14"/>
      <c r="B101" s="14"/>
      <c r="C101" s="14"/>
      <c r="D101" s="14"/>
      <c r="E101" s="14"/>
      <c r="F101" s="14"/>
      <c r="G101" s="14"/>
      <c r="H101" s="14"/>
    </row>
    <row r="102" spans="1:8">
      <c r="A102" s="14"/>
      <c r="B102" s="14"/>
      <c r="C102" s="14"/>
      <c r="D102" s="14"/>
      <c r="E102" s="14"/>
      <c r="F102" s="14"/>
      <c r="G102" s="14"/>
      <c r="H102" s="14"/>
    </row>
    <row r="103" spans="1:8">
      <c r="A103" s="14"/>
      <c r="B103" s="14"/>
      <c r="C103" s="14"/>
      <c r="D103" s="14"/>
      <c r="E103" s="14"/>
      <c r="F103" s="14"/>
      <c r="G103" s="14"/>
      <c r="H103" s="14"/>
    </row>
    <row r="104" spans="1:8">
      <c r="A104" s="14"/>
      <c r="B104" s="14"/>
      <c r="C104" s="14"/>
      <c r="D104" s="14"/>
      <c r="E104" s="14"/>
      <c r="F104" s="14"/>
      <c r="G104" s="14"/>
      <c r="H104" s="14"/>
    </row>
    <row r="105" spans="1:8">
      <c r="A105" s="14"/>
      <c r="B105" s="14"/>
      <c r="C105" s="14"/>
      <c r="D105" s="14"/>
      <c r="E105" s="14"/>
      <c r="F105" s="14"/>
      <c r="G105" s="14"/>
      <c r="H105" s="14"/>
    </row>
    <row r="106" spans="1:8">
      <c r="A106" s="14"/>
      <c r="B106" s="14"/>
      <c r="C106" s="14"/>
      <c r="D106" s="14"/>
      <c r="E106" s="14"/>
      <c r="F106" s="14"/>
      <c r="G106" s="14"/>
      <c r="H106" s="14"/>
    </row>
    <row r="107" spans="1:8">
      <c r="A107" s="14"/>
      <c r="B107" s="14"/>
      <c r="C107" s="14"/>
      <c r="D107" s="14"/>
      <c r="E107" s="14"/>
      <c r="F107" s="14"/>
      <c r="G107" s="14"/>
      <c r="H107" s="14"/>
    </row>
    <row r="108" spans="1:8">
      <c r="A108" s="14"/>
      <c r="B108" s="14"/>
      <c r="C108" s="14"/>
      <c r="D108" s="14"/>
      <c r="E108" s="14"/>
      <c r="F108" s="14"/>
      <c r="G108" s="14"/>
      <c r="H108" s="14"/>
    </row>
    <row r="109" spans="1:8">
      <c r="A109" s="14"/>
      <c r="B109" s="14"/>
      <c r="C109" s="14"/>
      <c r="D109" s="14"/>
      <c r="E109" s="14"/>
      <c r="F109" s="14"/>
      <c r="G109" s="14"/>
      <c r="H109" s="14"/>
    </row>
    <row r="110" spans="1:8">
      <c r="A110" s="14"/>
      <c r="B110" s="14"/>
      <c r="C110" s="14"/>
      <c r="D110" s="14"/>
      <c r="E110" s="14"/>
      <c r="F110" s="14"/>
      <c r="G110" s="14"/>
      <c r="H110" s="14"/>
    </row>
    <row r="111" spans="1:8">
      <c r="A111" s="14"/>
      <c r="B111" s="14"/>
      <c r="C111" s="14"/>
      <c r="D111" s="14"/>
      <c r="E111" s="14"/>
      <c r="F111" s="14"/>
      <c r="G111" s="14"/>
      <c r="H111" s="14"/>
    </row>
    <row r="112" spans="1:8">
      <c r="A112" s="14"/>
      <c r="B112" s="14"/>
      <c r="C112" s="14"/>
      <c r="D112" s="14"/>
      <c r="E112" s="14"/>
      <c r="F112" s="14"/>
      <c r="G112" s="14"/>
      <c r="H112" s="14"/>
    </row>
    <row r="113" spans="1:8">
      <c r="A113" s="14"/>
      <c r="B113" s="14"/>
      <c r="C113" s="14"/>
      <c r="D113" s="14"/>
      <c r="E113" s="14"/>
      <c r="F113" s="14"/>
      <c r="G113" s="14"/>
      <c r="H113" s="14"/>
    </row>
    <row r="114" spans="1:8">
      <c r="A114" s="14"/>
      <c r="B114" s="14"/>
      <c r="C114" s="14"/>
      <c r="D114" s="14"/>
      <c r="E114" s="14"/>
      <c r="F114" s="14"/>
      <c r="G114" s="14"/>
      <c r="H114" s="14"/>
    </row>
    <row r="115" spans="1:8">
      <c r="A115" s="14"/>
      <c r="B115" s="14"/>
      <c r="C115" s="14"/>
      <c r="D115" s="14"/>
      <c r="E115" s="14"/>
      <c r="F115" s="14"/>
      <c r="G115" s="14"/>
      <c r="H115" s="14"/>
    </row>
    <row r="116" spans="1:8">
      <c r="A116" s="14"/>
      <c r="B116" s="14"/>
      <c r="C116" s="14"/>
      <c r="D116" s="14"/>
      <c r="E116" s="14"/>
      <c r="F116" s="14"/>
      <c r="G116" s="14"/>
      <c r="H116" s="14"/>
    </row>
    <row r="117" spans="1:8">
      <c r="A117" s="14"/>
      <c r="B117" s="14"/>
      <c r="C117" s="14"/>
      <c r="D117" s="14"/>
      <c r="E117" s="14"/>
      <c r="F117" s="14"/>
      <c r="G117" s="14"/>
      <c r="H117" s="14"/>
    </row>
    <row r="118" spans="1:8">
      <c r="A118" s="14"/>
      <c r="B118" s="14"/>
      <c r="C118" s="14"/>
      <c r="D118" s="14"/>
      <c r="E118" s="14"/>
      <c r="F118" s="14"/>
      <c r="G118" s="14"/>
      <c r="H118" s="14"/>
    </row>
    <row r="119" spans="1:8">
      <c r="A119" s="14"/>
      <c r="B119" s="14"/>
      <c r="C119" s="14"/>
      <c r="D119" s="14"/>
      <c r="E119" s="14"/>
      <c r="F119" s="14"/>
      <c r="G119" s="14"/>
      <c r="H119" s="14"/>
    </row>
    <row r="120" spans="1:8">
      <c r="A120" s="14"/>
      <c r="B120" s="14"/>
      <c r="C120" s="14"/>
      <c r="D120" s="14"/>
      <c r="E120" s="14"/>
      <c r="F120" s="14"/>
      <c r="G120" s="14"/>
      <c r="H120" s="14"/>
    </row>
    <row r="121" spans="1:8">
      <c r="A121" s="14"/>
      <c r="B121" s="14"/>
      <c r="C121" s="14"/>
      <c r="D121" s="14"/>
      <c r="E121" s="14"/>
      <c r="F121" s="14"/>
      <c r="G121" s="14"/>
      <c r="H121" s="14"/>
    </row>
    <row r="122" spans="1:8">
      <c r="A122" s="14"/>
      <c r="B122" s="14"/>
      <c r="C122" s="14"/>
      <c r="D122" s="14"/>
      <c r="E122" s="14"/>
      <c r="F122" s="14"/>
      <c r="G122" s="14"/>
      <c r="H122" s="14"/>
    </row>
    <row r="123" spans="1:8">
      <c r="A123" s="14"/>
      <c r="B123" s="14"/>
      <c r="C123" s="14"/>
      <c r="D123" s="14"/>
      <c r="E123" s="14"/>
      <c r="F123" s="14"/>
      <c r="G123" s="14"/>
      <c r="H123" s="14"/>
    </row>
    <row r="124" spans="1:8">
      <c r="A124" s="14"/>
      <c r="B124" s="14"/>
      <c r="C124" s="14"/>
      <c r="D124" s="14"/>
      <c r="E124" s="14"/>
      <c r="F124" s="14"/>
      <c r="G124" s="14"/>
      <c r="H124" s="14"/>
    </row>
    <row r="125" spans="1:8">
      <c r="A125" s="14"/>
      <c r="B125" s="14"/>
      <c r="C125" s="14"/>
      <c r="D125" s="14"/>
      <c r="E125" s="14"/>
      <c r="F125" s="14"/>
      <c r="G125" s="14"/>
      <c r="H125" s="14"/>
    </row>
    <row r="126" spans="1:8">
      <c r="A126" s="14"/>
      <c r="B126" s="14"/>
      <c r="C126" s="14"/>
      <c r="D126" s="14"/>
      <c r="E126" s="14"/>
      <c r="F126" s="14"/>
      <c r="G126" s="14"/>
      <c r="H126" s="14"/>
    </row>
    <row r="127" spans="1:8">
      <c r="A127" s="14"/>
      <c r="B127" s="14"/>
      <c r="C127" s="14"/>
      <c r="D127" s="14"/>
      <c r="E127" s="14"/>
      <c r="F127" s="14"/>
      <c r="G127" s="14"/>
      <c r="H127" s="14"/>
    </row>
    <row r="128" spans="1:8">
      <c r="A128" s="14"/>
      <c r="B128" s="14"/>
      <c r="C128" s="14"/>
      <c r="D128" s="14"/>
      <c r="E128" s="14"/>
      <c r="F128" s="14"/>
      <c r="G128" s="14"/>
      <c r="H128" s="14"/>
    </row>
    <row r="129" spans="1:8">
      <c r="A129" s="14"/>
      <c r="B129" s="14"/>
      <c r="C129" s="14"/>
      <c r="D129" s="14"/>
      <c r="E129" s="14"/>
      <c r="F129" s="14"/>
      <c r="G129" s="14"/>
      <c r="H129" s="14"/>
    </row>
    <row r="130" spans="1:8">
      <c r="A130" s="14"/>
      <c r="B130" s="14"/>
      <c r="C130" s="14"/>
      <c r="D130" s="14"/>
      <c r="E130" s="14"/>
      <c r="F130" s="14"/>
      <c r="G130" s="14"/>
      <c r="H130" s="14"/>
    </row>
    <row r="131" spans="1:8">
      <c r="A131" s="14"/>
      <c r="B131" s="14"/>
      <c r="C131" s="14"/>
      <c r="D131" s="14"/>
      <c r="E131" s="14"/>
      <c r="F131" s="14"/>
      <c r="G131" s="14"/>
      <c r="H131" s="14"/>
    </row>
    <row r="132" spans="1:8">
      <c r="A132" s="14"/>
      <c r="B132" s="14"/>
      <c r="C132" s="14"/>
      <c r="D132" s="14"/>
      <c r="E132" s="14"/>
      <c r="F132" s="14"/>
      <c r="G132" s="14"/>
      <c r="H132" s="14"/>
    </row>
    <row r="133" spans="1:8">
      <c r="A133" s="14"/>
      <c r="B133" s="14"/>
      <c r="C133" s="14"/>
      <c r="D133" s="14"/>
      <c r="E133" s="14"/>
      <c r="F133" s="14"/>
      <c r="G133" s="14"/>
      <c r="H133" s="14"/>
    </row>
    <row r="134" spans="1:8">
      <c r="A134" s="14"/>
      <c r="B134" s="14"/>
      <c r="C134" s="14"/>
      <c r="D134" s="14"/>
      <c r="E134" s="14"/>
      <c r="F134" s="14"/>
      <c r="G134" s="14"/>
      <c r="H134" s="14"/>
    </row>
    <row r="135" spans="1:8">
      <c r="A135" s="14"/>
      <c r="B135" s="14"/>
      <c r="C135" s="14"/>
      <c r="D135" s="14"/>
      <c r="E135" s="14"/>
      <c r="F135" s="14"/>
      <c r="G135" s="14"/>
      <c r="H135" s="14"/>
    </row>
    <row r="136" spans="1:8">
      <c r="A136" s="14"/>
      <c r="B136" s="14"/>
      <c r="C136" s="14"/>
      <c r="D136" s="14"/>
      <c r="E136" s="14"/>
      <c r="F136" s="14"/>
      <c r="G136" s="14"/>
      <c r="H136" s="14"/>
    </row>
    <row r="137" spans="1:8">
      <c r="A137" s="14"/>
      <c r="B137" s="14"/>
      <c r="C137" s="14"/>
      <c r="D137" s="14"/>
      <c r="E137" s="14"/>
      <c r="F137" s="14"/>
      <c r="G137" s="14"/>
      <c r="H137" s="14"/>
    </row>
    <row r="138" spans="1:8">
      <c r="A138" s="14"/>
      <c r="B138" s="14"/>
      <c r="C138" s="14"/>
      <c r="D138" s="14"/>
      <c r="E138" s="14"/>
      <c r="F138" s="14"/>
      <c r="G138" s="14"/>
      <c r="H138" s="14"/>
    </row>
    <row r="139" spans="1:8">
      <c r="A139" s="14"/>
      <c r="B139" s="14"/>
      <c r="C139" s="14"/>
      <c r="D139" s="14"/>
      <c r="E139" s="14"/>
      <c r="F139" s="14"/>
      <c r="G139" s="14"/>
      <c r="H139" s="14"/>
    </row>
    <row r="140" spans="1:8">
      <c r="A140" s="14"/>
      <c r="B140" s="14"/>
      <c r="C140" s="14"/>
      <c r="D140" s="14"/>
      <c r="E140" s="14"/>
      <c r="F140" s="14"/>
      <c r="G140" s="14"/>
      <c r="H140" s="14"/>
    </row>
    <row r="141" spans="1:8">
      <c r="A141" s="14"/>
      <c r="B141" s="14"/>
      <c r="C141" s="14"/>
      <c r="D141" s="14"/>
      <c r="E141" s="14"/>
      <c r="F141" s="14"/>
      <c r="G141" s="14"/>
      <c r="H141" s="14"/>
    </row>
    <row r="142" spans="1:8">
      <c r="A142" s="14"/>
      <c r="B142" s="14"/>
      <c r="C142" s="14"/>
      <c r="D142" s="14"/>
      <c r="E142" s="14"/>
      <c r="F142" s="14"/>
      <c r="G142" s="14"/>
      <c r="H142" s="14"/>
    </row>
    <row r="143" spans="1:8">
      <c r="A143" s="14"/>
      <c r="B143" s="14"/>
      <c r="C143" s="14"/>
      <c r="D143" s="14"/>
      <c r="E143" s="14"/>
      <c r="F143" s="14"/>
      <c r="G143" s="14"/>
      <c r="H143" s="14"/>
    </row>
    <row r="144" spans="1:8">
      <c r="A144" s="14"/>
      <c r="B144" s="14"/>
      <c r="C144" s="14"/>
      <c r="D144" s="14"/>
      <c r="E144" s="14"/>
      <c r="F144" s="14"/>
      <c r="G144" s="14"/>
      <c r="H144" s="14"/>
    </row>
    <row r="145" spans="1:8">
      <c r="A145" s="14"/>
      <c r="B145" s="14"/>
      <c r="C145" s="14"/>
      <c r="D145" s="14"/>
      <c r="E145" s="14"/>
      <c r="F145" s="14"/>
      <c r="G145" s="14"/>
      <c r="H145" s="14"/>
    </row>
    <row r="146" spans="1:8">
      <c r="A146" s="14"/>
      <c r="B146" s="14"/>
      <c r="C146" s="14"/>
      <c r="D146" s="14"/>
      <c r="E146" s="14"/>
      <c r="F146" s="14"/>
      <c r="G146" s="14"/>
      <c r="H146" s="14"/>
    </row>
    <row r="147" spans="1:8">
      <c r="A147" s="14"/>
      <c r="B147" s="14"/>
      <c r="C147" s="14"/>
      <c r="D147" s="14"/>
      <c r="E147" s="14"/>
      <c r="F147" s="14"/>
      <c r="G147" s="14"/>
      <c r="H147" s="14"/>
    </row>
    <row r="148" spans="1:8">
      <c r="A148" s="14"/>
      <c r="B148" s="14"/>
      <c r="C148" s="14"/>
      <c r="D148" s="14"/>
      <c r="E148" s="14"/>
      <c r="F148" s="14"/>
      <c r="G148" s="14"/>
      <c r="H148" s="14"/>
    </row>
    <row r="149" spans="1:8">
      <c r="A149" s="14"/>
      <c r="B149" s="14"/>
      <c r="C149" s="14"/>
      <c r="D149" s="14"/>
      <c r="E149" s="14"/>
      <c r="F149" s="14"/>
      <c r="G149" s="14"/>
      <c r="H149" s="14"/>
    </row>
    <row r="150" spans="1:8">
      <c r="A150" s="14"/>
      <c r="B150" s="14"/>
      <c r="C150" s="14"/>
      <c r="D150" s="14"/>
      <c r="E150" s="14"/>
      <c r="F150" s="14"/>
      <c r="G150" s="14"/>
      <c r="H150" s="14"/>
    </row>
    <row r="151" spans="1:8">
      <c r="A151" s="14"/>
      <c r="B151" s="14"/>
      <c r="C151" s="14"/>
      <c r="D151" s="14"/>
      <c r="E151" s="14"/>
      <c r="F151" s="14"/>
      <c r="G151" s="14"/>
      <c r="H151" s="14"/>
    </row>
    <row r="152" spans="1:8">
      <c r="A152" s="14"/>
      <c r="B152" s="14"/>
      <c r="C152" s="14"/>
      <c r="D152" s="14"/>
      <c r="E152" s="14"/>
      <c r="F152" s="14"/>
      <c r="G152" s="14"/>
      <c r="H152" s="14"/>
    </row>
    <row r="153" spans="1:8">
      <c r="A153" s="14"/>
      <c r="B153" s="14"/>
      <c r="C153" s="14"/>
      <c r="D153" s="14"/>
      <c r="E153" s="14"/>
      <c r="F153" s="14"/>
      <c r="G153" s="14"/>
      <c r="H153" s="14"/>
    </row>
    <row r="154" spans="1:8">
      <c r="A154" s="14"/>
      <c r="B154" s="14"/>
      <c r="C154" s="14"/>
      <c r="D154" s="14"/>
      <c r="E154" s="14"/>
      <c r="F154" s="14"/>
      <c r="G154" s="14"/>
      <c r="H154" s="14"/>
    </row>
    <row r="155" spans="1:8">
      <c r="A155" s="14"/>
      <c r="B155" s="14"/>
      <c r="C155" s="14"/>
      <c r="D155" s="14"/>
      <c r="E155" s="14"/>
      <c r="F155" s="14"/>
      <c r="G155" s="14"/>
      <c r="H155" s="14"/>
    </row>
    <row r="156" spans="1:8">
      <c r="A156" s="14"/>
      <c r="B156" s="14"/>
      <c r="C156" s="14"/>
      <c r="D156" s="14"/>
      <c r="E156" s="14"/>
      <c r="F156" s="14"/>
      <c r="G156" s="14"/>
      <c r="H156" s="14"/>
    </row>
    <row r="157" spans="1:8">
      <c r="A157" s="14"/>
      <c r="B157" s="14"/>
      <c r="C157" s="14"/>
      <c r="D157" s="14"/>
      <c r="E157" s="14"/>
      <c r="F157" s="14"/>
      <c r="G157" s="14"/>
      <c r="H157" s="14"/>
    </row>
    <row r="158" spans="1:8">
      <c r="A158" s="14"/>
      <c r="B158" s="14"/>
      <c r="C158" s="14"/>
      <c r="D158" s="14"/>
      <c r="E158" s="14"/>
      <c r="F158" s="14"/>
      <c r="G158" s="14"/>
      <c r="H158" s="14"/>
    </row>
    <row r="159" spans="1:8">
      <c r="A159" s="14"/>
      <c r="B159" s="14"/>
      <c r="C159" s="14"/>
      <c r="D159" s="14"/>
      <c r="E159" s="14"/>
      <c r="F159" s="14"/>
      <c r="G159" s="14"/>
      <c r="H159" s="14"/>
    </row>
    <row r="160" spans="1:8">
      <c r="A160" s="14"/>
      <c r="B160" s="14"/>
      <c r="C160" s="14"/>
      <c r="D160" s="14"/>
      <c r="E160" s="14"/>
      <c r="F160" s="14"/>
      <c r="G160" s="14"/>
      <c r="H160" s="14"/>
    </row>
    <row r="161" spans="1:8">
      <c r="A161" s="14"/>
      <c r="B161" s="14"/>
      <c r="C161" s="14"/>
      <c r="D161" s="14"/>
      <c r="E161" s="14"/>
      <c r="F161" s="14"/>
      <c r="G161" s="14"/>
      <c r="H161" s="14"/>
    </row>
    <row r="162" spans="1:8">
      <c r="A162" s="14"/>
      <c r="B162" s="14"/>
      <c r="C162" s="14"/>
      <c r="D162" s="14"/>
      <c r="E162" s="14"/>
      <c r="F162" s="14"/>
      <c r="G162" s="14"/>
      <c r="H162" s="14"/>
    </row>
    <row r="163" spans="1:8">
      <c r="A163" s="14"/>
      <c r="B163" s="14"/>
      <c r="C163" s="14"/>
      <c r="D163" s="14"/>
      <c r="E163" s="14"/>
      <c r="F163" s="14"/>
      <c r="G163" s="14"/>
      <c r="H163" s="14"/>
    </row>
    <row r="164" spans="1:8">
      <c r="A164" s="14"/>
      <c r="B164" s="14"/>
      <c r="C164" s="14"/>
      <c r="D164" s="14"/>
      <c r="E164" s="14"/>
      <c r="F164" s="14"/>
      <c r="G164" s="14"/>
      <c r="H164" s="14"/>
    </row>
    <row r="165" spans="1:8">
      <c r="A165" s="14"/>
      <c r="B165" s="14"/>
      <c r="C165" s="14"/>
      <c r="D165" s="14"/>
      <c r="E165" s="14"/>
      <c r="F165" s="14"/>
      <c r="G165" s="14"/>
      <c r="H165" s="14"/>
    </row>
    <row r="166" spans="1:8">
      <c r="A166" s="14"/>
      <c r="B166" s="14"/>
      <c r="C166" s="14"/>
      <c r="D166" s="14"/>
      <c r="E166" s="14"/>
      <c r="F166" s="14"/>
      <c r="G166" s="14"/>
      <c r="H166" s="14"/>
    </row>
    <row r="167" spans="1:8">
      <c r="A167" s="14"/>
      <c r="B167" s="14"/>
      <c r="C167" s="14"/>
      <c r="D167" s="14"/>
      <c r="E167" s="14"/>
      <c r="F167" s="14"/>
      <c r="G167" s="14"/>
      <c r="H167" s="14"/>
    </row>
    <row r="168" spans="1:8">
      <c r="A168" s="14"/>
      <c r="B168" s="14"/>
      <c r="C168" s="14"/>
      <c r="D168" s="14"/>
      <c r="E168" s="14"/>
      <c r="F168" s="14"/>
      <c r="G168" s="14"/>
      <c r="H168" s="14"/>
    </row>
    <row r="169" spans="1:8">
      <c r="A169" s="14"/>
      <c r="B169" s="14"/>
      <c r="C169" s="14"/>
      <c r="D169" s="14"/>
      <c r="E169" s="14"/>
      <c r="F169" s="14"/>
      <c r="G169" s="14"/>
      <c r="H169" s="14"/>
    </row>
    <row r="170" spans="1:8">
      <c r="A170" s="14"/>
      <c r="B170" s="14"/>
      <c r="C170" s="14"/>
      <c r="D170" s="14"/>
      <c r="E170" s="14"/>
      <c r="F170" s="14"/>
      <c r="G170" s="14"/>
      <c r="H170" s="14"/>
    </row>
    <row r="171" spans="1:8">
      <c r="A171" s="14"/>
      <c r="B171" s="14"/>
      <c r="C171" s="14"/>
      <c r="D171" s="14"/>
      <c r="E171" s="14"/>
      <c r="F171" s="14"/>
      <c r="G171" s="14"/>
      <c r="H171" s="14"/>
    </row>
    <row r="172" spans="1:8">
      <c r="A172" s="14"/>
      <c r="B172" s="14"/>
      <c r="C172" s="14"/>
      <c r="D172" s="14"/>
      <c r="E172" s="14"/>
      <c r="F172" s="14"/>
      <c r="G172" s="14"/>
      <c r="H172" s="14"/>
    </row>
    <row r="173" spans="1:8">
      <c r="A173" s="14"/>
      <c r="B173" s="14"/>
      <c r="C173" s="14"/>
      <c r="D173" s="14"/>
      <c r="E173" s="14"/>
      <c r="F173" s="14"/>
      <c r="G173" s="14"/>
      <c r="H173" s="14"/>
    </row>
    <row r="174" spans="1:8">
      <c r="A174" s="14"/>
      <c r="B174" s="14"/>
      <c r="C174" s="14"/>
      <c r="D174" s="14"/>
      <c r="E174" s="14"/>
      <c r="F174" s="14"/>
      <c r="G174" s="14"/>
      <c r="H174" s="14"/>
    </row>
    <row r="175" spans="1:8">
      <c r="A175" s="14"/>
      <c r="B175" s="14"/>
      <c r="C175" s="14"/>
      <c r="D175" s="14"/>
      <c r="E175" s="14"/>
      <c r="F175" s="14"/>
      <c r="G175" s="14"/>
      <c r="H175" s="14"/>
    </row>
    <row r="176" spans="1:8">
      <c r="A176" s="14"/>
      <c r="B176" s="14"/>
      <c r="C176" s="14"/>
      <c r="D176" s="14"/>
      <c r="E176" s="14"/>
      <c r="F176" s="14"/>
      <c r="G176" s="14"/>
      <c r="H176" s="14"/>
    </row>
    <row r="177" spans="1:8">
      <c r="A177" s="14"/>
      <c r="B177" s="14"/>
      <c r="C177" s="14"/>
      <c r="D177" s="14"/>
      <c r="E177" s="14"/>
      <c r="F177" s="14"/>
      <c r="G177" s="14"/>
      <c r="H177" s="14"/>
    </row>
    <row r="178" spans="1:8">
      <c r="A178" s="14"/>
      <c r="B178" s="14"/>
      <c r="C178" s="14"/>
      <c r="D178" s="14"/>
      <c r="E178" s="14"/>
      <c r="F178" s="14"/>
      <c r="G178" s="14"/>
      <c r="H178" s="14"/>
    </row>
    <row r="179" spans="1:8">
      <c r="A179" s="14"/>
      <c r="B179" s="14"/>
      <c r="C179" s="14"/>
      <c r="D179" s="14"/>
      <c r="E179" s="14"/>
      <c r="F179" s="14"/>
      <c r="G179" s="14"/>
      <c r="H179" s="14"/>
    </row>
    <row r="180" spans="1:8">
      <c r="A180" s="14"/>
      <c r="B180" s="14"/>
      <c r="C180" s="14"/>
      <c r="D180" s="14"/>
      <c r="E180" s="14"/>
      <c r="F180" s="14"/>
      <c r="G180" s="14"/>
      <c r="H180" s="14"/>
    </row>
    <row r="181" spans="1:8">
      <c r="A181" s="14"/>
      <c r="B181" s="14"/>
      <c r="C181" s="14"/>
      <c r="D181" s="14"/>
      <c r="E181" s="14"/>
      <c r="F181" s="14"/>
      <c r="G181" s="14"/>
      <c r="H181" s="14"/>
    </row>
    <row r="182" spans="1:8">
      <c r="A182" s="14"/>
      <c r="B182" s="14"/>
      <c r="C182" s="14"/>
      <c r="D182" s="14"/>
      <c r="E182" s="14"/>
      <c r="F182" s="14"/>
      <c r="G182" s="14"/>
      <c r="H182" s="14"/>
    </row>
    <row r="183" spans="1:8">
      <c r="A183" s="14"/>
      <c r="B183" s="14"/>
      <c r="C183" s="14"/>
      <c r="D183" s="14"/>
      <c r="E183" s="14"/>
      <c r="F183" s="14"/>
      <c r="G183" s="14"/>
      <c r="H183" s="14"/>
    </row>
    <row r="184" spans="1:8">
      <c r="A184" s="14"/>
      <c r="B184" s="14"/>
      <c r="C184" s="14"/>
      <c r="D184" s="14"/>
      <c r="E184" s="14"/>
      <c r="F184" s="14"/>
      <c r="G184" s="14"/>
      <c r="H184" s="14"/>
    </row>
    <row r="185" spans="1:8">
      <c r="A185" s="14"/>
      <c r="B185" s="14"/>
      <c r="C185" s="14"/>
      <c r="D185" s="14"/>
      <c r="E185" s="14"/>
      <c r="F185" s="14"/>
      <c r="G185" s="14"/>
      <c r="H185" s="14"/>
    </row>
    <row r="186" spans="1:8">
      <c r="A186" s="14"/>
      <c r="B186" s="14"/>
      <c r="C186" s="14"/>
      <c r="D186" s="14"/>
      <c r="E186" s="14"/>
      <c r="F186" s="14"/>
      <c r="G186" s="14"/>
      <c r="H186" s="14"/>
    </row>
    <row r="187" spans="1:8">
      <c r="A187" s="14"/>
      <c r="B187" s="14"/>
      <c r="C187" s="14"/>
      <c r="D187" s="14"/>
      <c r="E187" s="14"/>
      <c r="F187" s="14"/>
      <c r="G187" s="14"/>
      <c r="H187" s="14"/>
    </row>
    <row r="188" spans="1:8">
      <c r="A188" s="14"/>
      <c r="B188" s="14"/>
      <c r="C188" s="14"/>
      <c r="D188" s="14"/>
      <c r="E188" s="14"/>
      <c r="F188" s="14"/>
      <c r="G188" s="14"/>
      <c r="H188" s="14"/>
    </row>
    <row r="189" spans="1:8">
      <c r="A189" s="14"/>
      <c r="B189" s="14"/>
      <c r="C189" s="14"/>
      <c r="D189" s="14"/>
      <c r="E189" s="14"/>
      <c r="F189" s="14"/>
      <c r="G189" s="14"/>
      <c r="H189" s="14"/>
    </row>
    <row r="190" spans="1:8">
      <c r="A190" s="14"/>
      <c r="B190" s="14"/>
      <c r="C190" s="14"/>
      <c r="D190" s="14"/>
      <c r="E190" s="14"/>
      <c r="F190" s="14"/>
      <c r="G190" s="14"/>
      <c r="H190" s="14"/>
    </row>
    <row r="191" spans="1:8">
      <c r="A191" s="14"/>
      <c r="B191" s="14"/>
      <c r="C191" s="14"/>
      <c r="D191" s="14"/>
      <c r="E191" s="14"/>
      <c r="F191" s="14"/>
      <c r="G191" s="14"/>
      <c r="H191" s="14"/>
    </row>
    <row r="192" spans="1:8">
      <c r="A192" s="14"/>
      <c r="B192" s="14"/>
      <c r="C192" s="14"/>
      <c r="D192" s="14"/>
      <c r="E192" s="14"/>
      <c r="F192" s="14"/>
      <c r="G192" s="14"/>
      <c r="H192" s="14"/>
    </row>
    <row r="193" spans="1:8">
      <c r="A193" s="14"/>
      <c r="B193" s="14"/>
      <c r="C193" s="14"/>
      <c r="D193" s="14"/>
      <c r="E193" s="14"/>
      <c r="F193" s="14"/>
      <c r="G193" s="14"/>
      <c r="H193" s="14"/>
    </row>
    <row r="194" spans="1:8">
      <c r="A194" s="14"/>
      <c r="B194" s="14"/>
      <c r="C194" s="14"/>
      <c r="D194" s="14"/>
      <c r="E194" s="14"/>
      <c r="F194" s="14"/>
      <c r="G194" s="14"/>
      <c r="H194" s="14"/>
    </row>
    <row r="195" spans="1:8">
      <c r="A195" s="14"/>
      <c r="B195" s="14"/>
      <c r="C195" s="14"/>
      <c r="D195" s="14"/>
      <c r="E195" s="14"/>
      <c r="F195" s="14"/>
      <c r="G195" s="14"/>
      <c r="H195" s="14"/>
    </row>
    <row r="196" spans="1:8">
      <c r="A196" s="14"/>
      <c r="B196" s="14"/>
      <c r="C196" s="14"/>
      <c r="D196" s="14"/>
      <c r="E196" s="14"/>
      <c r="F196" s="14"/>
      <c r="G196" s="14"/>
      <c r="H196" s="14"/>
    </row>
    <row r="197" spans="1:8">
      <c r="A197" s="14"/>
      <c r="B197" s="14"/>
      <c r="C197" s="14"/>
      <c r="D197" s="14"/>
      <c r="E197" s="14"/>
      <c r="F197" s="14"/>
      <c r="G197" s="14"/>
      <c r="H197" s="14"/>
    </row>
    <row r="198" spans="1:8">
      <c r="A198" s="14"/>
      <c r="B198" s="14"/>
      <c r="C198" s="14"/>
      <c r="D198" s="14"/>
      <c r="E198" s="14"/>
      <c r="F198" s="14"/>
      <c r="G198" s="14"/>
      <c r="H198" s="14"/>
    </row>
    <row r="199" spans="1:8">
      <c r="A199" s="14"/>
      <c r="B199" s="14"/>
      <c r="C199" s="14"/>
      <c r="D199" s="14"/>
      <c r="E199" s="14"/>
      <c r="F199" s="14"/>
      <c r="G199" s="14"/>
      <c r="H199" s="14"/>
    </row>
    <row r="200" spans="1:8">
      <c r="A200" s="14"/>
      <c r="B200" s="14"/>
      <c r="C200" s="14"/>
      <c r="D200" s="14"/>
      <c r="E200" s="14"/>
      <c r="F200" s="14"/>
      <c r="G200" s="14"/>
      <c r="H200" s="14"/>
    </row>
    <row r="201" spans="1:8">
      <c r="A201" s="14"/>
      <c r="B201" s="14"/>
      <c r="C201" s="14"/>
      <c r="D201" s="14"/>
      <c r="E201" s="14"/>
      <c r="F201" s="14"/>
      <c r="G201" s="14"/>
      <c r="H201" s="14"/>
    </row>
    <row r="202" spans="1:8">
      <c r="A202" s="14"/>
      <c r="B202" s="14"/>
      <c r="C202" s="14"/>
      <c r="D202" s="14"/>
      <c r="E202" s="14"/>
      <c r="F202" s="14"/>
      <c r="G202" s="14"/>
      <c r="H202" s="14"/>
    </row>
    <row r="203" spans="1:8">
      <c r="A203" s="14"/>
      <c r="B203" s="14"/>
      <c r="C203" s="14"/>
      <c r="D203" s="14"/>
      <c r="E203" s="14"/>
      <c r="F203" s="14"/>
      <c r="G203" s="14"/>
      <c r="H203" s="14"/>
    </row>
    <row r="204" spans="1:8">
      <c r="A204" s="14"/>
      <c r="B204" s="14"/>
      <c r="C204" s="14"/>
      <c r="D204" s="14"/>
      <c r="E204" s="14"/>
      <c r="F204" s="14"/>
      <c r="G204" s="14"/>
      <c r="H204" s="14"/>
    </row>
    <row r="205" spans="1:8">
      <c r="A205" s="14"/>
      <c r="B205" s="14"/>
      <c r="C205" s="14"/>
      <c r="D205" s="14"/>
      <c r="E205" s="14"/>
      <c r="F205" s="14"/>
      <c r="G205" s="14"/>
      <c r="H205" s="14"/>
    </row>
    <row r="206" spans="1:8">
      <c r="A206" s="14"/>
      <c r="B206" s="14"/>
      <c r="C206" s="14"/>
      <c r="D206" s="14"/>
      <c r="E206" s="14"/>
      <c r="F206" s="14"/>
      <c r="G206" s="14"/>
      <c r="H206" s="14"/>
    </row>
    <row r="207" spans="1:8">
      <c r="A207" s="14"/>
      <c r="B207" s="14"/>
      <c r="C207" s="14"/>
      <c r="D207" s="14"/>
      <c r="E207" s="14"/>
      <c r="F207" s="14"/>
      <c r="G207" s="14"/>
      <c r="H207" s="14"/>
    </row>
    <row r="208" spans="1:8">
      <c r="A208" s="14"/>
      <c r="B208" s="14"/>
      <c r="C208" s="14"/>
      <c r="D208" s="14"/>
      <c r="E208" s="14"/>
      <c r="F208" s="14"/>
      <c r="G208" s="14"/>
      <c r="H208" s="14"/>
    </row>
    <row r="209" spans="1:8">
      <c r="A209" s="14"/>
      <c r="B209" s="14"/>
      <c r="C209" s="14"/>
      <c r="D209" s="14"/>
      <c r="E209" s="14"/>
      <c r="F209" s="14"/>
      <c r="G209" s="14"/>
      <c r="H209" s="14"/>
    </row>
    <row r="210" spans="1:8">
      <c r="A210" s="14"/>
      <c r="B210" s="14"/>
      <c r="C210" s="14"/>
      <c r="D210" s="14"/>
      <c r="E210" s="14"/>
      <c r="F210" s="14"/>
      <c r="G210" s="14"/>
      <c r="H210" s="14"/>
    </row>
    <row r="211" spans="1:8">
      <c r="A211" s="14"/>
      <c r="B211" s="14"/>
      <c r="C211" s="14"/>
      <c r="D211" s="14"/>
      <c r="E211" s="14"/>
      <c r="F211" s="14"/>
      <c r="G211" s="14"/>
      <c r="H211" s="14"/>
    </row>
    <row r="212" spans="1:8">
      <c r="A212" s="14"/>
      <c r="B212" s="14"/>
      <c r="C212" s="14"/>
      <c r="D212" s="14"/>
      <c r="E212" s="14"/>
      <c r="F212" s="14"/>
      <c r="G212" s="14"/>
      <c r="H212" s="14"/>
    </row>
    <row r="213" spans="1:8">
      <c r="A213" s="14"/>
      <c r="B213" s="14"/>
      <c r="C213" s="14"/>
      <c r="D213" s="14"/>
      <c r="E213" s="14"/>
      <c r="F213" s="14"/>
      <c r="G213" s="14"/>
      <c r="H213" s="14"/>
    </row>
    <row r="214" spans="1:8">
      <c r="A214" s="14"/>
      <c r="B214" s="14"/>
      <c r="C214" s="14"/>
      <c r="D214" s="14"/>
      <c r="E214" s="14"/>
      <c r="F214" s="14"/>
      <c r="G214" s="14"/>
      <c r="H214" s="14"/>
    </row>
    <row r="215" spans="1:8">
      <c r="A215" s="14"/>
      <c r="B215" s="14"/>
      <c r="C215" s="14"/>
      <c r="D215" s="14"/>
      <c r="E215" s="14"/>
      <c r="F215" s="14"/>
      <c r="G215" s="14"/>
      <c r="H215" s="14"/>
    </row>
    <row r="216" spans="1:8">
      <c r="A216" s="14"/>
      <c r="B216" s="14"/>
      <c r="C216" s="14"/>
      <c r="D216" s="14"/>
      <c r="E216" s="14"/>
      <c r="F216" s="14"/>
      <c r="G216" s="14"/>
      <c r="H216" s="14"/>
    </row>
    <row r="217" spans="1:8">
      <c r="A217" s="14"/>
      <c r="B217" s="14"/>
      <c r="C217" s="14"/>
      <c r="D217" s="14"/>
      <c r="E217" s="14"/>
      <c r="F217" s="14"/>
      <c r="G217" s="14"/>
      <c r="H217" s="14"/>
    </row>
    <row r="218" spans="1:8">
      <c r="A218" s="14"/>
      <c r="B218" s="14"/>
      <c r="C218" s="14"/>
      <c r="D218" s="14"/>
      <c r="E218" s="14"/>
      <c r="F218" s="14"/>
      <c r="G218" s="14"/>
      <c r="H218" s="14"/>
    </row>
    <row r="219" spans="1:8">
      <c r="A219" s="14"/>
      <c r="B219" s="14"/>
      <c r="C219" s="14"/>
      <c r="D219" s="14"/>
      <c r="E219" s="14"/>
      <c r="F219" s="14"/>
      <c r="G219" s="14"/>
      <c r="H219" s="14"/>
    </row>
    <row r="220" spans="1:8">
      <c r="A220" s="14"/>
      <c r="B220" s="14"/>
      <c r="C220" s="14"/>
      <c r="D220" s="14"/>
      <c r="E220" s="14"/>
      <c r="F220" s="14"/>
      <c r="G220" s="14"/>
      <c r="H220" s="14"/>
    </row>
    <row r="221" spans="1:8">
      <c r="A221" s="14"/>
      <c r="B221" s="14"/>
      <c r="C221" s="14"/>
      <c r="D221" s="14"/>
      <c r="E221" s="14"/>
      <c r="F221" s="14"/>
      <c r="G221" s="14"/>
      <c r="H221" s="14"/>
    </row>
    <row r="222" spans="1:8">
      <c r="A222" s="14"/>
      <c r="B222" s="14"/>
      <c r="C222" s="14"/>
      <c r="D222" s="14"/>
      <c r="E222" s="14"/>
      <c r="F222" s="14"/>
      <c r="G222" s="14"/>
      <c r="H222" s="14"/>
    </row>
    <row r="223" spans="1:8">
      <c r="A223" s="14"/>
      <c r="B223" s="14"/>
      <c r="C223" s="14"/>
      <c r="D223" s="14"/>
      <c r="E223" s="14"/>
      <c r="F223" s="14"/>
      <c r="G223" s="14"/>
      <c r="H223" s="14"/>
    </row>
    <row r="224" spans="1:8">
      <c r="A224" s="14"/>
      <c r="B224" s="14"/>
      <c r="C224" s="14"/>
      <c r="D224" s="14"/>
      <c r="E224" s="14"/>
      <c r="F224" s="14"/>
      <c r="G224" s="14"/>
      <c r="H224" s="14"/>
    </row>
    <row r="225" spans="1:8">
      <c r="A225" s="14"/>
      <c r="B225" s="14"/>
      <c r="C225" s="14"/>
      <c r="D225" s="14"/>
      <c r="E225" s="14"/>
      <c r="F225" s="14"/>
      <c r="G225" s="14"/>
      <c r="H225" s="14"/>
    </row>
    <row r="226" spans="1:8">
      <c r="A226" s="14"/>
      <c r="B226" s="14"/>
      <c r="C226" s="14"/>
      <c r="D226" s="14"/>
      <c r="E226" s="14"/>
      <c r="F226" s="14"/>
      <c r="G226" s="14"/>
      <c r="H226" s="14"/>
    </row>
    <row r="227" spans="1:8">
      <c r="A227" s="14"/>
      <c r="B227" s="14"/>
      <c r="C227" s="14"/>
      <c r="D227" s="14"/>
      <c r="E227" s="14"/>
      <c r="F227" s="14"/>
      <c r="G227" s="14"/>
      <c r="H227" s="14"/>
    </row>
    <row r="228" spans="1:8">
      <c r="A228" s="14"/>
      <c r="B228" s="14"/>
      <c r="C228" s="14"/>
      <c r="D228" s="14"/>
      <c r="E228" s="14"/>
      <c r="F228" s="14"/>
      <c r="G228" s="14"/>
      <c r="H228" s="14"/>
    </row>
    <row r="229" spans="1:8">
      <c r="A229" s="14"/>
      <c r="B229" s="14"/>
      <c r="C229" s="14"/>
      <c r="D229" s="14"/>
      <c r="E229" s="14"/>
      <c r="F229" s="14"/>
      <c r="G229" s="14"/>
      <c r="H229" s="14"/>
    </row>
    <row r="230" spans="1:8">
      <c r="A230" s="14"/>
      <c r="B230" s="14"/>
      <c r="C230" s="14"/>
      <c r="D230" s="14"/>
      <c r="E230" s="14"/>
      <c r="F230" s="14"/>
      <c r="G230" s="14"/>
      <c r="H230" s="14"/>
    </row>
    <row r="231" spans="1:8">
      <c r="A231" s="14"/>
      <c r="B231" s="14"/>
      <c r="C231" s="14"/>
      <c r="D231" s="14"/>
      <c r="E231" s="14"/>
      <c r="F231" s="14"/>
      <c r="G231" s="14"/>
      <c r="H231" s="14"/>
    </row>
    <row r="232" spans="1:8">
      <c r="A232" s="14"/>
      <c r="B232" s="14"/>
      <c r="C232" s="14"/>
      <c r="D232" s="14"/>
      <c r="E232" s="14"/>
      <c r="F232" s="14"/>
      <c r="G232" s="14"/>
      <c r="H232" s="14"/>
    </row>
    <row r="233" spans="1:8">
      <c r="A233" s="14"/>
      <c r="B233" s="14"/>
      <c r="C233" s="14"/>
      <c r="D233" s="14"/>
      <c r="E233" s="14"/>
      <c r="F233" s="14"/>
      <c r="G233" s="14"/>
      <c r="H233" s="14"/>
    </row>
    <row r="234" spans="1:8">
      <c r="A234" s="14"/>
      <c r="B234" s="14"/>
      <c r="C234" s="14"/>
      <c r="D234" s="14"/>
      <c r="E234" s="14"/>
      <c r="F234" s="14"/>
      <c r="G234" s="14"/>
      <c r="H234" s="14"/>
    </row>
    <row r="235" spans="1:8">
      <c r="A235" s="14"/>
      <c r="B235" s="14"/>
      <c r="C235" s="14"/>
      <c r="D235" s="14"/>
      <c r="E235" s="14"/>
      <c r="F235" s="14"/>
      <c r="G235" s="14"/>
      <c r="H235" s="14"/>
    </row>
    <row r="236" spans="1:8">
      <c r="A236" s="14"/>
      <c r="B236" s="14"/>
      <c r="C236" s="14"/>
      <c r="D236" s="14"/>
      <c r="E236" s="14"/>
      <c r="F236" s="14"/>
      <c r="G236" s="14"/>
      <c r="H236" s="14"/>
    </row>
    <row r="237" spans="1:8">
      <c r="A237" s="14"/>
      <c r="B237" s="14"/>
      <c r="C237" s="14"/>
      <c r="D237" s="14"/>
      <c r="E237" s="14"/>
      <c r="F237" s="14"/>
      <c r="G237" s="14"/>
      <c r="H237" s="14"/>
    </row>
    <row r="238" spans="1:8">
      <c r="A238" s="14"/>
      <c r="B238" s="14"/>
      <c r="C238" s="14"/>
      <c r="D238" s="14"/>
      <c r="E238" s="14"/>
      <c r="F238" s="14"/>
      <c r="G238" s="14"/>
      <c r="H238" s="14"/>
    </row>
    <row r="239" spans="1:8">
      <c r="A239" s="14"/>
      <c r="B239" s="14"/>
      <c r="C239" s="14"/>
      <c r="D239" s="14"/>
      <c r="E239" s="14"/>
      <c r="F239" s="14"/>
      <c r="G239" s="14"/>
      <c r="H239" s="14"/>
    </row>
    <row r="240" spans="1:8">
      <c r="A240" s="14"/>
      <c r="B240" s="14"/>
      <c r="C240" s="14"/>
      <c r="D240" s="14"/>
      <c r="E240" s="14"/>
      <c r="F240" s="14"/>
      <c r="G240" s="14"/>
      <c r="H240" s="14"/>
    </row>
    <row r="241" spans="1:8">
      <c r="A241" s="14"/>
      <c r="B241" s="14"/>
      <c r="C241" s="14"/>
      <c r="D241" s="14"/>
      <c r="E241" s="14"/>
      <c r="F241" s="14"/>
      <c r="G241" s="14"/>
      <c r="H241" s="14"/>
    </row>
    <row r="242" spans="1:8">
      <c r="A242" s="14"/>
      <c r="B242" s="14"/>
      <c r="C242" s="14"/>
      <c r="D242" s="14"/>
      <c r="E242" s="14"/>
      <c r="F242" s="14"/>
      <c r="G242" s="14"/>
      <c r="H242" s="14"/>
    </row>
    <row r="243" spans="1:8">
      <c r="A243" s="14"/>
      <c r="B243" s="14"/>
      <c r="C243" s="14"/>
      <c r="D243" s="14"/>
      <c r="E243" s="14"/>
      <c r="F243" s="14"/>
      <c r="G243" s="14"/>
      <c r="H243" s="14"/>
    </row>
    <row r="244" spans="1:8">
      <c r="A244" s="14"/>
      <c r="B244" s="14"/>
      <c r="C244" s="14"/>
      <c r="D244" s="14"/>
      <c r="E244" s="14"/>
      <c r="F244" s="14"/>
      <c r="G244" s="14"/>
      <c r="H244" s="14"/>
    </row>
    <row r="245" spans="1:8">
      <c r="A245" s="14"/>
      <c r="B245" s="14"/>
      <c r="C245" s="14"/>
      <c r="D245" s="14"/>
      <c r="E245" s="14"/>
      <c r="F245" s="14"/>
      <c r="G245" s="14"/>
      <c r="H245" s="14"/>
    </row>
    <row r="246" spans="1:8">
      <c r="A246" s="14"/>
      <c r="B246" s="14"/>
      <c r="C246" s="14"/>
      <c r="D246" s="14"/>
      <c r="E246" s="14"/>
      <c r="F246" s="14"/>
      <c r="G246" s="14"/>
      <c r="H246" s="14"/>
    </row>
    <row r="247" spans="1:8">
      <c r="A247" s="14"/>
      <c r="B247" s="14"/>
      <c r="C247" s="14"/>
      <c r="D247" s="14"/>
      <c r="E247" s="14"/>
      <c r="F247" s="14"/>
      <c r="G247" s="14"/>
      <c r="H247" s="14"/>
    </row>
    <row r="248" spans="1:8">
      <c r="A248" s="14"/>
      <c r="B248" s="14"/>
      <c r="C248" s="14"/>
      <c r="D248" s="14"/>
      <c r="E248" s="14"/>
      <c r="F248" s="14"/>
      <c r="G248" s="14"/>
      <c r="H248" s="14"/>
    </row>
    <row r="249" spans="1:8">
      <c r="A249" s="14"/>
      <c r="B249" s="14"/>
      <c r="C249" s="14"/>
      <c r="D249" s="14"/>
      <c r="E249" s="14"/>
      <c r="F249" s="14"/>
      <c r="G249" s="14"/>
      <c r="H249" s="14"/>
    </row>
    <row r="250" spans="1:8">
      <c r="A250" s="14"/>
      <c r="B250" s="14"/>
      <c r="C250" s="14"/>
      <c r="D250" s="14"/>
      <c r="E250" s="14"/>
      <c r="F250" s="14"/>
      <c r="G250" s="14"/>
      <c r="H250" s="14"/>
    </row>
    <row r="251" spans="1:8">
      <c r="A251" s="14"/>
      <c r="B251" s="14"/>
      <c r="C251" s="14"/>
      <c r="D251" s="14"/>
      <c r="E251" s="14"/>
      <c r="F251" s="14"/>
      <c r="G251" s="14"/>
      <c r="H251" s="14"/>
    </row>
    <row r="252" spans="1:8">
      <c r="A252" s="14"/>
      <c r="B252" s="14"/>
      <c r="C252" s="14"/>
      <c r="D252" s="14"/>
      <c r="E252" s="14"/>
      <c r="F252" s="14"/>
      <c r="G252" s="14"/>
      <c r="H252" s="14"/>
    </row>
    <row r="253" spans="1:8">
      <c r="A253" s="14"/>
      <c r="B253" s="14"/>
      <c r="C253" s="14"/>
      <c r="D253" s="14"/>
      <c r="E253" s="14"/>
      <c r="F253" s="14"/>
      <c r="G253" s="14"/>
      <c r="H253" s="14"/>
    </row>
    <row r="254" spans="1:8">
      <c r="A254" s="14"/>
      <c r="B254" s="14"/>
      <c r="C254" s="14"/>
      <c r="D254" s="14"/>
      <c r="E254" s="14"/>
      <c r="F254" s="14"/>
      <c r="G254" s="14"/>
      <c r="H254" s="14"/>
    </row>
    <row r="255" spans="1:8">
      <c r="A255" s="14"/>
      <c r="B255" s="14"/>
      <c r="C255" s="14"/>
      <c r="D255" s="14"/>
      <c r="E255" s="14"/>
      <c r="F255" s="14"/>
      <c r="G255" s="14"/>
      <c r="H255" s="14"/>
    </row>
    <row r="256" spans="1:8">
      <c r="A256" s="14"/>
      <c r="B256" s="14"/>
      <c r="C256" s="14"/>
      <c r="D256" s="14"/>
      <c r="E256" s="14"/>
      <c r="F256" s="14"/>
      <c r="G256" s="14"/>
      <c r="H256" s="14"/>
    </row>
    <row r="257" spans="1:8">
      <c r="A257" s="14"/>
      <c r="B257" s="14"/>
      <c r="C257" s="14"/>
      <c r="D257" s="14"/>
      <c r="E257" s="14"/>
      <c r="F257" s="14"/>
      <c r="G257" s="14"/>
      <c r="H257" s="14"/>
    </row>
    <row r="258" spans="1:8">
      <c r="A258" s="14"/>
      <c r="B258" s="14"/>
      <c r="C258" s="14"/>
      <c r="D258" s="14"/>
      <c r="E258" s="14"/>
      <c r="F258" s="14"/>
      <c r="G258" s="14"/>
      <c r="H258" s="14"/>
    </row>
    <row r="259" spans="1:8">
      <c r="A259" s="14"/>
      <c r="B259" s="14"/>
      <c r="C259" s="14"/>
      <c r="D259" s="14"/>
      <c r="E259" s="14"/>
      <c r="F259" s="14"/>
      <c r="G259" s="14"/>
      <c r="H259" s="14"/>
    </row>
    <row r="260" spans="1:8">
      <c r="A260" s="14"/>
      <c r="B260" s="14"/>
      <c r="C260" s="14"/>
      <c r="D260" s="14"/>
      <c r="E260" s="14"/>
      <c r="F260" s="14"/>
      <c r="G260" s="14"/>
      <c r="H260" s="14"/>
    </row>
    <row r="261" spans="1:8">
      <c r="A261" s="14"/>
      <c r="B261" s="14"/>
      <c r="C261" s="14"/>
      <c r="D261" s="14"/>
      <c r="E261" s="14"/>
      <c r="F261" s="14"/>
      <c r="G261" s="14"/>
      <c r="H261" s="14"/>
    </row>
    <row r="262" spans="1:8">
      <c r="A262" s="14"/>
      <c r="B262" s="14"/>
      <c r="C262" s="14"/>
      <c r="D262" s="14"/>
      <c r="E262" s="14"/>
      <c r="F262" s="14"/>
      <c r="G262" s="14"/>
      <c r="H262" s="14"/>
    </row>
    <row r="263" spans="1:8">
      <c r="A263" s="14"/>
      <c r="B263" s="14"/>
      <c r="C263" s="14"/>
      <c r="D263" s="14"/>
      <c r="E263" s="14"/>
      <c r="F263" s="14"/>
      <c r="G263" s="14"/>
      <c r="H263" s="14"/>
    </row>
    <row r="264" spans="1:8">
      <c r="A264" s="14"/>
      <c r="B264" s="14"/>
      <c r="C264" s="14"/>
      <c r="D264" s="14"/>
      <c r="E264" s="14"/>
      <c r="F264" s="14"/>
      <c r="G264" s="14"/>
      <c r="H264" s="14"/>
    </row>
    <row r="265" spans="1:8">
      <c r="A265" s="14"/>
      <c r="B265" s="14"/>
      <c r="C265" s="14"/>
      <c r="D265" s="14"/>
      <c r="E265" s="14"/>
      <c r="F265" s="14"/>
      <c r="G265" s="14"/>
      <c r="H265" s="14"/>
    </row>
    <row r="266" spans="1:8">
      <c r="A266" s="14"/>
      <c r="B266" s="14"/>
      <c r="C266" s="14"/>
      <c r="D266" s="14"/>
      <c r="E266" s="14"/>
      <c r="F266" s="14"/>
      <c r="G266" s="14"/>
      <c r="H266" s="14"/>
    </row>
    <row r="267" spans="1:8">
      <c r="A267" s="14"/>
      <c r="B267" s="14"/>
      <c r="C267" s="14"/>
      <c r="D267" s="14"/>
      <c r="E267" s="14"/>
      <c r="F267" s="14"/>
      <c r="G267" s="14"/>
      <c r="H267" s="14"/>
    </row>
    <row r="268" spans="1:8">
      <c r="A268" s="14"/>
      <c r="B268" s="14"/>
      <c r="C268" s="14"/>
      <c r="D268" s="14"/>
      <c r="E268" s="14"/>
      <c r="F268" s="14"/>
      <c r="G268" s="14"/>
      <c r="H268" s="14"/>
    </row>
    <row r="269" spans="1:8">
      <c r="A269" s="14"/>
      <c r="B269" s="14"/>
      <c r="C269" s="14"/>
      <c r="D269" s="14"/>
      <c r="E269" s="14"/>
      <c r="F269" s="14"/>
      <c r="G269" s="14"/>
      <c r="H269" s="14"/>
    </row>
    <row r="270" spans="1:8">
      <c r="A270" s="14"/>
      <c r="B270" s="14"/>
      <c r="C270" s="14"/>
      <c r="D270" s="14"/>
      <c r="E270" s="14"/>
      <c r="F270" s="14"/>
      <c r="G270" s="14"/>
      <c r="H270" s="14"/>
    </row>
    <row r="271" spans="1:8">
      <c r="A271" s="14"/>
      <c r="B271" s="14"/>
      <c r="C271" s="14"/>
      <c r="D271" s="14"/>
      <c r="E271" s="14"/>
      <c r="F271" s="14"/>
      <c r="G271" s="14"/>
      <c r="H271" s="14"/>
    </row>
    <row r="272" spans="1:8">
      <c r="A272" s="14"/>
      <c r="B272" s="14"/>
      <c r="C272" s="14"/>
      <c r="D272" s="14"/>
      <c r="E272" s="14"/>
      <c r="F272" s="14"/>
      <c r="G272" s="14"/>
      <c r="H272" s="14"/>
    </row>
    <row r="273" spans="1:8">
      <c r="A273" s="14"/>
      <c r="B273" s="14"/>
      <c r="C273" s="14"/>
      <c r="D273" s="14"/>
      <c r="E273" s="14"/>
      <c r="F273" s="14"/>
      <c r="G273" s="14"/>
      <c r="H273" s="14"/>
    </row>
    <row r="274" spans="1:8">
      <c r="A274" s="14"/>
      <c r="B274" s="14"/>
      <c r="C274" s="14"/>
      <c r="D274" s="14"/>
      <c r="E274" s="14"/>
      <c r="F274" s="14"/>
      <c r="G274" s="14"/>
      <c r="H274" s="14"/>
    </row>
    <row r="275" spans="1:8">
      <c r="A275" s="14"/>
      <c r="B275" s="14"/>
      <c r="C275" s="14"/>
      <c r="D275" s="14"/>
      <c r="E275" s="14"/>
      <c r="F275" s="14"/>
      <c r="G275" s="14"/>
      <c r="H275" s="14"/>
    </row>
    <row r="276" spans="1:8">
      <c r="A276" s="14"/>
      <c r="B276" s="14"/>
      <c r="C276" s="14"/>
      <c r="D276" s="14"/>
      <c r="E276" s="14"/>
      <c r="F276" s="14"/>
      <c r="G276" s="14"/>
      <c r="H276" s="14"/>
    </row>
    <row r="277" spans="1:8">
      <c r="A277" s="14"/>
      <c r="B277" s="14"/>
      <c r="C277" s="14"/>
      <c r="D277" s="14"/>
      <c r="E277" s="14"/>
      <c r="F277" s="14"/>
      <c r="G277" s="14"/>
      <c r="H277" s="14"/>
    </row>
    <row r="278" spans="1:8">
      <c r="A278" s="14"/>
      <c r="B278" s="14"/>
      <c r="C278" s="14"/>
      <c r="D278" s="14"/>
      <c r="E278" s="14"/>
      <c r="F278" s="14"/>
      <c r="G278" s="14"/>
      <c r="H278" s="14"/>
    </row>
    <row r="279" spans="1:8">
      <c r="A279" s="14"/>
      <c r="B279" s="14"/>
      <c r="C279" s="14"/>
      <c r="D279" s="14"/>
      <c r="E279" s="14"/>
      <c r="F279" s="14"/>
      <c r="G279" s="14"/>
      <c r="H279" s="14"/>
    </row>
    <row r="280" spans="1:8">
      <c r="A280" s="14"/>
      <c r="B280" s="14"/>
      <c r="C280" s="14"/>
      <c r="D280" s="14"/>
      <c r="E280" s="14"/>
      <c r="F280" s="14"/>
      <c r="G280" s="14"/>
      <c r="H280" s="14"/>
    </row>
    <row r="281" spans="1:8">
      <c r="A281" s="14"/>
      <c r="B281" s="14"/>
      <c r="C281" s="14"/>
      <c r="D281" s="14"/>
      <c r="E281" s="14"/>
      <c r="F281" s="14"/>
      <c r="G281" s="14"/>
      <c r="H281" s="14"/>
    </row>
    <row r="282" spans="1:8">
      <c r="A282" s="14"/>
      <c r="B282" s="14"/>
      <c r="C282" s="14"/>
      <c r="D282" s="14"/>
      <c r="E282" s="14"/>
      <c r="F282" s="14"/>
      <c r="G282" s="14"/>
      <c r="H282" s="14"/>
    </row>
  </sheetData>
  <mergeCells count="18">
    <mergeCell ref="A1:H1"/>
    <mergeCell ref="A3:H3"/>
    <mergeCell ref="A4:H4"/>
    <mergeCell ref="A75:G75"/>
    <mergeCell ref="A15:A16"/>
    <mergeCell ref="B15:B16"/>
    <mergeCell ref="C15:C16"/>
    <mergeCell ref="E15:E16"/>
    <mergeCell ref="F15:F16"/>
    <mergeCell ref="C6:H6"/>
    <mergeCell ref="C7:H7"/>
    <mergeCell ref="D15:D16"/>
    <mergeCell ref="C8:H8"/>
    <mergeCell ref="C9:H9"/>
    <mergeCell ref="A13:E13"/>
    <mergeCell ref="G15:G16"/>
    <mergeCell ref="H15:H16"/>
    <mergeCell ref="B79:C79"/>
  </mergeCells>
  <printOptions horizontalCentered="1"/>
  <pageMargins left="1.1811023622047245" right="0.59055118110236227" top="0.78740157480314965" bottom="0.78740157480314965" header="0.31496062992125984" footer="0.39370078740157483"/>
  <pageSetup paperSize="9" scale="61" fitToHeight="0" orientation="portrait" blackAndWhite="1" r:id="rId1"/>
  <headerFooter>
    <oddFooter>&amp;R&amp;"Times New Roman,Regular"&amp;10&amp;P. lpp. no &amp;N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H292"/>
  <sheetViews>
    <sheetView topLeftCell="A70" zoomScaleNormal="100" workbookViewId="0">
      <selection activeCell="E74" sqref="E74"/>
    </sheetView>
  </sheetViews>
  <sheetFormatPr defaultColWidth="9.140625" defaultRowHeight="15" outlineLevelRow="1"/>
  <cols>
    <col min="1" max="2" width="8.7109375" style="44" customWidth="1"/>
    <col min="3" max="3" width="46.28515625" style="44" customWidth="1"/>
    <col min="4" max="4" width="24.5703125" style="44" customWidth="1"/>
    <col min="5" max="6" width="9.7109375" style="44" customWidth="1"/>
    <col min="7" max="7" width="16.85546875" style="44" customWidth="1"/>
    <col min="8" max="8" width="18.7109375" style="44" customWidth="1"/>
    <col min="9" max="16384" width="9.140625" style="44"/>
  </cols>
  <sheetData>
    <row r="1" spans="1:8" ht="20.25">
      <c r="A1" s="985" t="str">
        <f>"Lokālā tāme Nr. "&amp;KOPS1!B27</f>
        <v>Lokālā tāme Nr. 1-8</v>
      </c>
      <c r="B1" s="985"/>
      <c r="C1" s="985"/>
      <c r="D1" s="985"/>
      <c r="E1" s="985"/>
      <c r="F1" s="985"/>
      <c r="G1" s="985"/>
      <c r="H1" s="985"/>
    </row>
    <row r="3" spans="1:8" ht="20.25">
      <c r="A3" s="1026" t="str">
        <f>KOPS1!C27</f>
        <v>Grīdu  konstrukcijas</v>
      </c>
      <c r="B3" s="1026"/>
      <c r="C3" s="1026"/>
      <c r="D3" s="1027"/>
      <c r="E3" s="1026"/>
      <c r="F3" s="1026"/>
      <c r="G3" s="1026"/>
      <c r="H3" s="1026"/>
    </row>
    <row r="4" spans="1:8">
      <c r="A4" s="1017" t="s">
        <v>0</v>
      </c>
      <c r="B4" s="1017"/>
      <c r="C4" s="1017"/>
      <c r="D4" s="1017"/>
      <c r="E4" s="1017"/>
      <c r="F4" s="1017"/>
      <c r="G4" s="1017"/>
      <c r="H4" s="1017"/>
    </row>
    <row r="5" spans="1:8">
      <c r="A5" s="14"/>
      <c r="B5" s="14"/>
      <c r="C5" s="14"/>
      <c r="D5" s="14"/>
      <c r="E5" s="14"/>
      <c r="F5" s="14"/>
      <c r="G5" s="14"/>
      <c r="H5" s="14"/>
    </row>
    <row r="6" spans="1:8">
      <c r="A6" s="14" t="s">
        <v>1</v>
      </c>
      <c r="B6" s="14"/>
      <c r="C6" s="995" t="str">
        <f>KOPS1!C6</f>
        <v>Jauna skolas ēka Ādažos I.kārta</v>
      </c>
      <c r="D6" s="986"/>
      <c r="E6" s="995"/>
      <c r="F6" s="995"/>
      <c r="G6" s="995"/>
      <c r="H6" s="995"/>
    </row>
    <row r="7" spans="1:8">
      <c r="A7" s="14" t="s">
        <v>2</v>
      </c>
      <c r="B7" s="14"/>
      <c r="C7" s="995" t="str">
        <f>KOPS1!C7</f>
        <v>Jauna skolas ēka Ādažos</v>
      </c>
      <c r="D7" s="986"/>
      <c r="E7" s="995"/>
      <c r="F7" s="995"/>
      <c r="G7" s="995"/>
      <c r="H7" s="995"/>
    </row>
    <row r="8" spans="1:8">
      <c r="A8" s="14" t="s">
        <v>3</v>
      </c>
      <c r="B8" s="14"/>
      <c r="C8" s="995" t="str">
        <f>KOPS1!C8</f>
        <v>Attekas iela 16, Ādaži, Ādažu novads</v>
      </c>
      <c r="D8" s="986"/>
      <c r="E8" s="995"/>
      <c r="F8" s="995"/>
      <c r="G8" s="995"/>
      <c r="H8" s="995"/>
    </row>
    <row r="9" spans="1:8">
      <c r="A9" s="14" t="s">
        <v>4</v>
      </c>
      <c r="B9" s="14"/>
      <c r="C9" s="995" t="str">
        <f>KOPS1!C9</f>
        <v>16-26</v>
      </c>
      <c r="D9" s="986"/>
      <c r="E9" s="995"/>
      <c r="F9" s="995"/>
      <c r="G9" s="995"/>
      <c r="H9" s="995"/>
    </row>
    <row r="10" spans="1:8">
      <c r="A10" s="14"/>
      <c r="B10" s="14"/>
      <c r="C10" s="14"/>
      <c r="D10" s="14"/>
      <c r="E10" s="14"/>
      <c r="F10" s="14"/>
      <c r="G10" s="14"/>
    </row>
    <row r="11" spans="1:8">
      <c r="A11" s="14" t="s">
        <v>240</v>
      </c>
      <c r="B11" s="14"/>
      <c r="C11" s="14"/>
      <c r="D11" s="14"/>
      <c r="E11" s="14"/>
      <c r="F11" s="14"/>
      <c r="G11" s="14"/>
    </row>
    <row r="12" spans="1:8">
      <c r="A12" s="14" t="s">
        <v>2039</v>
      </c>
      <c r="B12" s="14"/>
      <c r="C12" s="14"/>
      <c r="D12" s="14"/>
      <c r="E12" s="14"/>
      <c r="F12" s="14"/>
      <c r="G12" s="14"/>
      <c r="H12" s="14"/>
    </row>
    <row r="13" spans="1:8">
      <c r="A13" s="1019" t="str">
        <f>KOPS1!F14</f>
        <v>Tāme sastādīta 2017.gada 29. septembrī</v>
      </c>
      <c r="B13" s="1019"/>
      <c r="C13" s="1019"/>
      <c r="D13" s="1019"/>
      <c r="E13" s="1019"/>
      <c r="F13" s="14"/>
      <c r="G13" s="14"/>
    </row>
    <row r="15" spans="1:8" ht="15" customHeight="1">
      <c r="A15" s="1036" t="s">
        <v>5</v>
      </c>
      <c r="B15" s="1036" t="s">
        <v>6</v>
      </c>
      <c r="C15" s="1031" t="s">
        <v>1931</v>
      </c>
      <c r="D15" s="1032" t="s">
        <v>1628</v>
      </c>
      <c r="E15" s="1031" t="s">
        <v>7</v>
      </c>
      <c r="F15" s="1031" t="s">
        <v>8</v>
      </c>
      <c r="G15" s="1024" t="s">
        <v>2040</v>
      </c>
      <c r="H15" s="1024" t="s">
        <v>2041</v>
      </c>
    </row>
    <row r="16" spans="1:8">
      <c r="A16" s="1036"/>
      <c r="B16" s="1036"/>
      <c r="C16" s="1031"/>
      <c r="D16" s="1025"/>
      <c r="E16" s="1031"/>
      <c r="F16" s="1031"/>
      <c r="G16" s="1025"/>
      <c r="H16" s="1025"/>
    </row>
    <row r="17" spans="1:8" ht="15.75" thickBot="1">
      <c r="A17" s="188">
        <v>1</v>
      </c>
      <c r="B17" s="188">
        <v>2</v>
      </c>
      <c r="C17" s="189" t="s">
        <v>80</v>
      </c>
      <c r="D17" s="189"/>
      <c r="E17" s="188" t="s">
        <v>81</v>
      </c>
      <c r="F17" s="190">
        <v>5</v>
      </c>
      <c r="G17" s="190">
        <v>6</v>
      </c>
      <c r="H17" s="190">
        <v>7</v>
      </c>
    </row>
    <row r="18" spans="1:8" ht="15.75" thickTop="1">
      <c r="A18" s="168"/>
      <c r="B18" s="169"/>
      <c r="C18" s="191" t="s">
        <v>117</v>
      </c>
      <c r="D18" s="682"/>
      <c r="E18" s="198"/>
      <c r="F18" s="199"/>
      <c r="G18" s="198"/>
      <c r="H18" s="174"/>
    </row>
    <row r="19" spans="1:8">
      <c r="A19" s="437"/>
      <c r="B19" s="433"/>
      <c r="C19" s="583" t="s">
        <v>1872</v>
      </c>
      <c r="D19" s="682"/>
      <c r="E19" s="484"/>
      <c r="F19" s="486"/>
      <c r="G19" s="484"/>
      <c r="H19" s="431"/>
    </row>
    <row r="20" spans="1:8">
      <c r="A20" s="168"/>
      <c r="B20" s="169"/>
      <c r="C20" s="191" t="s">
        <v>121</v>
      </c>
      <c r="D20" s="682"/>
      <c r="E20" s="198"/>
      <c r="F20" s="199"/>
      <c r="G20" s="198"/>
      <c r="H20" s="174"/>
    </row>
    <row r="21" spans="1:8">
      <c r="A21" s="168"/>
      <c r="B21" s="169"/>
      <c r="C21" s="191" t="s">
        <v>1732</v>
      </c>
      <c r="D21" s="682"/>
      <c r="E21" s="198"/>
      <c r="F21" s="199"/>
      <c r="G21" s="198"/>
      <c r="H21" s="174"/>
    </row>
    <row r="22" spans="1:8">
      <c r="A22" s="168">
        <v>1</v>
      </c>
      <c r="B22" s="599" t="s">
        <v>1938</v>
      </c>
      <c r="C22" s="201" t="s">
        <v>1960</v>
      </c>
      <c r="D22" s="722" t="s">
        <v>2048</v>
      </c>
      <c r="E22" s="198" t="s">
        <v>108</v>
      </c>
      <c r="F22" s="379">
        <v>3469.3</v>
      </c>
      <c r="G22" s="196"/>
      <c r="H22" s="174"/>
    </row>
    <row r="23" spans="1:8">
      <c r="A23" s="168">
        <f>1+A22</f>
        <v>2</v>
      </c>
      <c r="B23" s="599" t="s">
        <v>1937</v>
      </c>
      <c r="C23" s="885" t="s">
        <v>2280</v>
      </c>
      <c r="D23" s="886"/>
      <c r="E23" s="887" t="s">
        <v>108</v>
      </c>
      <c r="F23" s="888">
        <v>0</v>
      </c>
      <c r="G23" s="196"/>
      <c r="H23" s="174"/>
    </row>
    <row r="24" spans="1:8">
      <c r="A24" s="168"/>
      <c r="B24" s="169"/>
      <c r="C24" s="191" t="s">
        <v>1733</v>
      </c>
      <c r="D24" s="682"/>
      <c r="E24" s="198"/>
      <c r="F24" s="199"/>
      <c r="G24" s="196"/>
      <c r="H24" s="174"/>
    </row>
    <row r="25" spans="1:8" ht="25.5">
      <c r="A25" s="168">
        <f>1+A23</f>
        <v>3</v>
      </c>
      <c r="B25" s="599" t="s">
        <v>1938</v>
      </c>
      <c r="C25" s="201" t="s">
        <v>1867</v>
      </c>
      <c r="D25" s="722" t="s">
        <v>2048</v>
      </c>
      <c r="E25" s="198" t="s">
        <v>108</v>
      </c>
      <c r="F25" s="196">
        <v>2822.5</v>
      </c>
      <c r="G25" s="196"/>
      <c r="H25" s="174"/>
    </row>
    <row r="26" spans="1:8">
      <c r="A26" s="168">
        <f>1+A25</f>
        <v>4</v>
      </c>
      <c r="B26" s="599" t="s">
        <v>1937</v>
      </c>
      <c r="C26" s="201" t="s">
        <v>2297</v>
      </c>
      <c r="D26" s="722" t="s">
        <v>2048</v>
      </c>
      <c r="E26" s="198" t="s">
        <v>108</v>
      </c>
      <c r="F26" s="196">
        <v>2822.5</v>
      </c>
      <c r="G26" s="196"/>
      <c r="H26" s="174"/>
    </row>
    <row r="27" spans="1:8">
      <c r="A27" s="168"/>
      <c r="B27" s="169"/>
      <c r="C27" s="191" t="s">
        <v>1734</v>
      </c>
      <c r="D27" s="682"/>
      <c r="E27" s="198"/>
      <c r="F27" s="199"/>
      <c r="G27" s="196"/>
      <c r="H27" s="174"/>
    </row>
    <row r="28" spans="1:8" ht="25.5">
      <c r="A28" s="168">
        <f>A25+1</f>
        <v>4</v>
      </c>
      <c r="B28" s="599" t="s">
        <v>1938</v>
      </c>
      <c r="C28" s="201" t="s">
        <v>1867</v>
      </c>
      <c r="D28" s="722" t="s">
        <v>2048</v>
      </c>
      <c r="E28" s="198" t="s">
        <v>108</v>
      </c>
      <c r="F28" s="196">
        <v>111.4</v>
      </c>
      <c r="G28" s="196"/>
      <c r="H28" s="174"/>
    </row>
    <row r="29" spans="1:8">
      <c r="A29" s="168">
        <f>1+A28</f>
        <v>5</v>
      </c>
      <c r="B29" s="599" t="s">
        <v>1937</v>
      </c>
      <c r="C29" s="201" t="s">
        <v>2295</v>
      </c>
      <c r="D29" s="722" t="s">
        <v>2048</v>
      </c>
      <c r="E29" s="198" t="s">
        <v>108</v>
      </c>
      <c r="F29" s="196">
        <v>111.4</v>
      </c>
      <c r="G29" s="196"/>
      <c r="H29" s="174"/>
    </row>
    <row r="30" spans="1:8">
      <c r="A30" s="168"/>
      <c r="B30" s="169"/>
      <c r="C30" s="191" t="s">
        <v>1735</v>
      </c>
      <c r="D30" s="682"/>
      <c r="E30" s="198"/>
      <c r="F30" s="199"/>
      <c r="G30" s="196"/>
      <c r="H30" s="174"/>
    </row>
    <row r="31" spans="1:8" ht="25.5">
      <c r="A31" s="168">
        <f>1+A29</f>
        <v>6</v>
      </c>
      <c r="B31" s="599" t="s">
        <v>1938</v>
      </c>
      <c r="C31" s="201" t="s">
        <v>1867</v>
      </c>
      <c r="D31" s="722" t="s">
        <v>2048</v>
      </c>
      <c r="E31" s="198" t="s">
        <v>108</v>
      </c>
      <c r="F31" s="196">
        <v>130</v>
      </c>
      <c r="G31" s="196"/>
      <c r="H31" s="174"/>
    </row>
    <row r="32" spans="1:8">
      <c r="A32" s="168">
        <f>1+A31</f>
        <v>7</v>
      </c>
      <c r="B32" s="599" t="s">
        <v>1937</v>
      </c>
      <c r="C32" s="201" t="s">
        <v>2298</v>
      </c>
      <c r="D32" s="722" t="s">
        <v>2048</v>
      </c>
      <c r="E32" s="198" t="s">
        <v>108</v>
      </c>
      <c r="F32" s="196">
        <v>130</v>
      </c>
      <c r="G32" s="196"/>
      <c r="H32" s="174"/>
    </row>
    <row r="33" spans="1:8">
      <c r="A33" s="168"/>
      <c r="B33" s="169"/>
      <c r="C33" s="191" t="s">
        <v>1736</v>
      </c>
      <c r="D33" s="682"/>
      <c r="E33" s="198"/>
      <c r="F33" s="196"/>
      <c r="G33" s="196"/>
      <c r="H33" s="174"/>
    </row>
    <row r="34" spans="1:8" ht="38.25">
      <c r="A34" s="168">
        <f>1+A32</f>
        <v>8</v>
      </c>
      <c r="B34" s="169" t="s">
        <v>72</v>
      </c>
      <c r="C34" s="201" t="s">
        <v>1868</v>
      </c>
      <c r="D34" s="722"/>
      <c r="E34" s="198" t="s">
        <v>108</v>
      </c>
      <c r="F34" s="196">
        <v>207.1</v>
      </c>
      <c r="G34" s="196"/>
      <c r="H34" s="174"/>
    </row>
    <row r="35" spans="1:8">
      <c r="A35" s="168">
        <f>1+A34</f>
        <v>9</v>
      </c>
      <c r="B35" s="169" t="s">
        <v>72</v>
      </c>
      <c r="C35" s="201" t="s">
        <v>1869</v>
      </c>
      <c r="D35" s="722" t="s">
        <v>2048</v>
      </c>
      <c r="E35" s="198" t="s">
        <v>108</v>
      </c>
      <c r="F35" s="196">
        <v>207.1</v>
      </c>
      <c r="G35" s="196"/>
      <c r="H35" s="174"/>
    </row>
    <row r="36" spans="1:8">
      <c r="A36" s="168"/>
      <c r="B36" s="169"/>
      <c r="C36" s="191" t="s">
        <v>1874</v>
      </c>
      <c r="D36" s="682"/>
      <c r="E36" s="198"/>
      <c r="F36" s="199"/>
      <c r="G36" s="196"/>
      <c r="H36" s="174"/>
    </row>
    <row r="37" spans="1:8" ht="25.5">
      <c r="A37" s="168">
        <f>1+A35</f>
        <v>10</v>
      </c>
      <c r="B37" s="599" t="s">
        <v>1938</v>
      </c>
      <c r="C37" s="201" t="s">
        <v>1867</v>
      </c>
      <c r="D37" s="722" t="s">
        <v>2048</v>
      </c>
      <c r="E37" s="198" t="s">
        <v>108</v>
      </c>
      <c r="F37" s="196">
        <v>16.399999999999999</v>
      </c>
      <c r="G37" s="196"/>
      <c r="H37" s="174"/>
    </row>
    <row r="38" spans="1:8">
      <c r="A38" s="168">
        <f>1+A37</f>
        <v>11</v>
      </c>
      <c r="B38" s="599" t="s">
        <v>1937</v>
      </c>
      <c r="C38" s="201" t="s">
        <v>2299</v>
      </c>
      <c r="D38" s="722" t="s">
        <v>2048</v>
      </c>
      <c r="E38" s="198" t="s">
        <v>108</v>
      </c>
      <c r="F38" s="196">
        <v>16.399999999999999</v>
      </c>
      <c r="G38" s="196"/>
      <c r="H38" s="174"/>
    </row>
    <row r="39" spans="1:8">
      <c r="A39" s="168"/>
      <c r="B39" s="169"/>
      <c r="C39" s="191" t="s">
        <v>1875</v>
      </c>
      <c r="D39" s="682"/>
      <c r="E39" s="198"/>
      <c r="F39" s="199"/>
      <c r="G39" s="196"/>
      <c r="H39" s="174"/>
    </row>
    <row r="40" spans="1:8" ht="25.5">
      <c r="A40" s="168">
        <f>1+A38</f>
        <v>12</v>
      </c>
      <c r="B40" s="599" t="s">
        <v>1938</v>
      </c>
      <c r="C40" s="201" t="s">
        <v>1867</v>
      </c>
      <c r="D40" s="722" t="s">
        <v>2048</v>
      </c>
      <c r="E40" s="198" t="s">
        <v>108</v>
      </c>
      <c r="F40" s="196">
        <v>64.3</v>
      </c>
      <c r="G40" s="196"/>
      <c r="H40" s="174"/>
    </row>
    <row r="41" spans="1:8">
      <c r="A41" s="168">
        <f>1+A40</f>
        <v>13</v>
      </c>
      <c r="B41" s="599" t="s">
        <v>1937</v>
      </c>
      <c r="C41" s="201" t="s">
        <v>2300</v>
      </c>
      <c r="D41" s="722" t="s">
        <v>2048</v>
      </c>
      <c r="E41" s="198" t="s">
        <v>108</v>
      </c>
      <c r="F41" s="196">
        <v>64.3</v>
      </c>
      <c r="G41" s="196"/>
      <c r="H41" s="174"/>
    </row>
    <row r="42" spans="1:8">
      <c r="A42" s="168"/>
      <c r="B42" s="169"/>
      <c r="C42" s="191" t="s">
        <v>1876</v>
      </c>
      <c r="D42" s="682"/>
      <c r="E42" s="198"/>
      <c r="F42" s="199"/>
      <c r="G42" s="196"/>
      <c r="H42" s="174"/>
    </row>
    <row r="43" spans="1:8">
      <c r="A43" s="168">
        <f>1+A41</f>
        <v>14</v>
      </c>
      <c r="B43" s="599" t="s">
        <v>1943</v>
      </c>
      <c r="C43" s="201" t="s">
        <v>1877</v>
      </c>
      <c r="D43" s="722" t="s">
        <v>2048</v>
      </c>
      <c r="E43" s="198" t="s">
        <v>108</v>
      </c>
      <c r="F43" s="196">
        <v>36</v>
      </c>
      <c r="G43" s="196"/>
      <c r="H43" s="174"/>
    </row>
    <row r="44" spans="1:8" ht="38.25">
      <c r="A44" s="168">
        <f>1+A43</f>
        <v>15</v>
      </c>
      <c r="B44" s="599" t="s">
        <v>1942</v>
      </c>
      <c r="C44" s="201" t="s">
        <v>1868</v>
      </c>
      <c r="D44" s="722"/>
      <c r="E44" s="198" t="s">
        <v>108</v>
      </c>
      <c r="F44" s="196">
        <v>36</v>
      </c>
      <c r="G44" s="196"/>
      <c r="H44" s="174"/>
    </row>
    <row r="45" spans="1:8">
      <c r="A45" s="168">
        <f>1+A44</f>
        <v>16</v>
      </c>
      <c r="B45" s="599" t="s">
        <v>1942</v>
      </c>
      <c r="C45" s="201" t="s">
        <v>1878</v>
      </c>
      <c r="D45" s="722" t="s">
        <v>2048</v>
      </c>
      <c r="E45" s="198" t="s">
        <v>108</v>
      </c>
      <c r="F45" s="196">
        <v>36</v>
      </c>
      <c r="G45" s="196"/>
      <c r="H45" s="174"/>
    </row>
    <row r="46" spans="1:8">
      <c r="A46" s="168"/>
      <c r="B46" s="169"/>
      <c r="C46" s="191" t="s">
        <v>1883</v>
      </c>
      <c r="D46" s="682"/>
      <c r="E46" s="198"/>
      <c r="F46" s="199"/>
      <c r="G46" s="198"/>
      <c r="H46" s="174"/>
    </row>
    <row r="47" spans="1:8">
      <c r="A47" s="168"/>
      <c r="B47" s="169"/>
      <c r="C47" s="191" t="s">
        <v>1879</v>
      </c>
      <c r="D47" s="682"/>
      <c r="E47" s="198"/>
      <c r="F47" s="199"/>
      <c r="G47" s="198"/>
      <c r="H47" s="174"/>
    </row>
    <row r="48" spans="1:8">
      <c r="A48" s="168">
        <f>1+A45</f>
        <v>17</v>
      </c>
      <c r="B48" s="599" t="s">
        <v>1938</v>
      </c>
      <c r="C48" s="201" t="s">
        <v>1873</v>
      </c>
      <c r="D48" s="722" t="s">
        <v>2048</v>
      </c>
      <c r="E48" s="198" t="s">
        <v>108</v>
      </c>
      <c r="F48" s="196">
        <v>2621.5</v>
      </c>
      <c r="G48" s="196"/>
      <c r="H48" s="174"/>
    </row>
    <row r="49" spans="1:8" ht="25.5">
      <c r="A49" s="168">
        <f>1+A48</f>
        <v>18</v>
      </c>
      <c r="B49" s="599" t="s">
        <v>1938</v>
      </c>
      <c r="C49" s="201" t="s">
        <v>1959</v>
      </c>
      <c r="D49" s="722" t="s">
        <v>2048</v>
      </c>
      <c r="E49" s="198" t="s">
        <v>108</v>
      </c>
      <c r="F49" s="196">
        <v>2621.5</v>
      </c>
      <c r="G49" s="196"/>
      <c r="H49" s="174"/>
    </row>
    <row r="50" spans="1:8">
      <c r="A50" s="168">
        <f>1+A49</f>
        <v>19</v>
      </c>
      <c r="B50" s="599" t="s">
        <v>1937</v>
      </c>
      <c r="C50" s="201" t="s">
        <v>2301</v>
      </c>
      <c r="D50" s="722" t="s">
        <v>2048</v>
      </c>
      <c r="E50" s="198" t="s">
        <v>108</v>
      </c>
      <c r="F50" s="196">
        <v>2621.5</v>
      </c>
      <c r="G50" s="196"/>
      <c r="H50" s="174"/>
    </row>
    <row r="51" spans="1:8">
      <c r="A51" s="168"/>
      <c r="B51" s="169"/>
      <c r="C51" s="191" t="s">
        <v>1737</v>
      </c>
      <c r="D51" s="682"/>
      <c r="E51" s="198"/>
      <c r="F51" s="199"/>
      <c r="G51" s="198"/>
      <c r="H51" s="174"/>
    </row>
    <row r="52" spans="1:8">
      <c r="A52" s="168">
        <f>1+A50</f>
        <v>20</v>
      </c>
      <c r="B52" s="599" t="s">
        <v>1938</v>
      </c>
      <c r="C52" s="201" t="s">
        <v>1738</v>
      </c>
      <c r="D52" s="722"/>
      <c r="E52" s="198" t="s">
        <v>108</v>
      </c>
      <c r="F52" s="199">
        <v>141.30000000000001</v>
      </c>
      <c r="G52" s="196"/>
      <c r="H52" s="174"/>
    </row>
    <row r="53" spans="1:8">
      <c r="A53" s="475">
        <f>1+A52</f>
        <v>21</v>
      </c>
      <c r="B53" s="599" t="s">
        <v>1937</v>
      </c>
      <c r="C53" s="476" t="s">
        <v>1773</v>
      </c>
      <c r="D53" s="722" t="s">
        <v>2048</v>
      </c>
      <c r="E53" s="477" t="s">
        <v>108</v>
      </c>
      <c r="F53" s="478">
        <v>141.30000000000001</v>
      </c>
      <c r="G53" s="432"/>
      <c r="H53" s="174"/>
    </row>
    <row r="54" spans="1:8">
      <c r="A54" s="168"/>
      <c r="B54" s="169"/>
      <c r="C54" s="191" t="s">
        <v>1880</v>
      </c>
      <c r="D54" s="682"/>
      <c r="E54" s="198"/>
      <c r="F54" s="199"/>
      <c r="G54" s="198"/>
      <c r="H54" s="174"/>
    </row>
    <row r="55" spans="1:8">
      <c r="A55" s="168">
        <f>1+A53</f>
        <v>22</v>
      </c>
      <c r="B55" s="599" t="s">
        <v>1938</v>
      </c>
      <c r="C55" s="201" t="s">
        <v>1873</v>
      </c>
      <c r="D55" s="722" t="s">
        <v>2048</v>
      </c>
      <c r="E55" s="198" t="s">
        <v>108</v>
      </c>
      <c r="F55" s="196">
        <v>31</v>
      </c>
      <c r="G55" s="196"/>
      <c r="H55" s="174"/>
    </row>
    <row r="56" spans="1:8" ht="25.5">
      <c r="A56" s="168">
        <f>1+A55</f>
        <v>23</v>
      </c>
      <c r="B56" s="599" t="s">
        <v>1938</v>
      </c>
      <c r="C56" s="201" t="s">
        <v>1959</v>
      </c>
      <c r="D56" s="722" t="s">
        <v>2048</v>
      </c>
      <c r="E56" s="198" t="s">
        <v>108</v>
      </c>
      <c r="F56" s="196">
        <v>31</v>
      </c>
      <c r="G56" s="196"/>
      <c r="H56" s="174"/>
    </row>
    <row r="57" spans="1:8">
      <c r="A57" s="168">
        <f>1+A56</f>
        <v>24</v>
      </c>
      <c r="B57" s="599" t="s">
        <v>1937</v>
      </c>
      <c r="C57" s="201" t="s">
        <v>2302</v>
      </c>
      <c r="D57" s="722" t="s">
        <v>2048</v>
      </c>
      <c r="E57" s="198" t="s">
        <v>108</v>
      </c>
      <c r="F57" s="196">
        <v>31</v>
      </c>
      <c r="G57" s="196"/>
      <c r="H57" s="174"/>
    </row>
    <row r="58" spans="1:8">
      <c r="A58" s="168"/>
      <c r="B58" s="169"/>
      <c r="C58" s="191" t="s">
        <v>1881</v>
      </c>
      <c r="D58" s="682"/>
      <c r="E58" s="198"/>
      <c r="F58" s="199"/>
      <c r="G58" s="198"/>
      <c r="H58" s="174"/>
    </row>
    <row r="59" spans="1:8">
      <c r="A59" s="168">
        <f>1+A57</f>
        <v>25</v>
      </c>
      <c r="B59" s="599" t="s">
        <v>1938</v>
      </c>
      <c r="C59" s="201" t="s">
        <v>1873</v>
      </c>
      <c r="D59" s="722" t="s">
        <v>2048</v>
      </c>
      <c r="E59" s="198" t="s">
        <v>108</v>
      </c>
      <c r="F59" s="196">
        <v>134</v>
      </c>
      <c r="G59" s="196"/>
      <c r="H59" s="174"/>
    </row>
    <row r="60" spans="1:8" ht="25.5">
      <c r="A60" s="168">
        <f>1+A59</f>
        <v>26</v>
      </c>
      <c r="B60" s="599" t="s">
        <v>1938</v>
      </c>
      <c r="C60" s="201" t="s">
        <v>1959</v>
      </c>
      <c r="D60" s="722" t="s">
        <v>2048</v>
      </c>
      <c r="E60" s="198" t="s">
        <v>108</v>
      </c>
      <c r="F60" s="196">
        <v>134</v>
      </c>
      <c r="G60" s="196"/>
      <c r="H60" s="174"/>
    </row>
    <row r="61" spans="1:8">
      <c r="A61" s="168">
        <f>1+A60</f>
        <v>27</v>
      </c>
      <c r="B61" s="599" t="s">
        <v>1937</v>
      </c>
      <c r="C61" s="201" t="s">
        <v>2296</v>
      </c>
      <c r="D61" s="722" t="s">
        <v>2048</v>
      </c>
      <c r="E61" s="198" t="s">
        <v>108</v>
      </c>
      <c r="F61" s="196">
        <v>134</v>
      </c>
      <c r="G61" s="196"/>
      <c r="H61" s="174"/>
    </row>
    <row r="62" spans="1:8">
      <c r="A62" s="168"/>
      <c r="B62" s="169"/>
      <c r="C62" s="191" t="s">
        <v>1882</v>
      </c>
      <c r="D62" s="682"/>
      <c r="E62" s="198"/>
      <c r="F62" s="199"/>
      <c r="G62" s="198"/>
      <c r="H62" s="174"/>
    </row>
    <row r="63" spans="1:8">
      <c r="A63" s="168">
        <f>1+A61</f>
        <v>28</v>
      </c>
      <c r="B63" s="599" t="s">
        <v>1938</v>
      </c>
      <c r="C63" s="201" t="s">
        <v>1873</v>
      </c>
      <c r="D63" s="722" t="s">
        <v>2048</v>
      </c>
      <c r="E63" s="198" t="s">
        <v>108</v>
      </c>
      <c r="F63" s="196">
        <v>44.1</v>
      </c>
      <c r="G63" s="196"/>
      <c r="H63" s="174"/>
    </row>
    <row r="64" spans="1:8" ht="25.5">
      <c r="A64" s="168">
        <f>1+A63</f>
        <v>29</v>
      </c>
      <c r="B64" s="599" t="s">
        <v>1938</v>
      </c>
      <c r="C64" s="201" t="s">
        <v>1959</v>
      </c>
      <c r="D64" s="722" t="s">
        <v>2048</v>
      </c>
      <c r="E64" s="198" t="s">
        <v>108</v>
      </c>
      <c r="F64" s="196">
        <v>44.1</v>
      </c>
      <c r="G64" s="196"/>
      <c r="H64" s="174"/>
    </row>
    <row r="65" spans="1:8">
      <c r="A65" s="168">
        <f>1+A64</f>
        <v>30</v>
      </c>
      <c r="B65" s="599" t="s">
        <v>1937</v>
      </c>
      <c r="C65" s="201" t="s">
        <v>2303</v>
      </c>
      <c r="D65" s="722" t="s">
        <v>2048</v>
      </c>
      <c r="E65" s="198" t="s">
        <v>108</v>
      </c>
      <c r="F65" s="196">
        <v>44.1</v>
      </c>
      <c r="G65" s="196"/>
      <c r="H65" s="174"/>
    </row>
    <row r="66" spans="1:8">
      <c r="A66" s="437"/>
      <c r="B66" s="433"/>
      <c r="C66" s="191" t="s">
        <v>1884</v>
      </c>
      <c r="D66" s="682"/>
      <c r="E66" s="484"/>
      <c r="F66" s="485"/>
      <c r="G66" s="485"/>
      <c r="H66" s="174"/>
    </row>
    <row r="67" spans="1:8">
      <c r="A67" s="168"/>
      <c r="B67" s="169"/>
      <c r="C67" s="191" t="s">
        <v>1879</v>
      </c>
      <c r="D67" s="682"/>
      <c r="E67" s="198"/>
      <c r="F67" s="199"/>
      <c r="G67" s="198"/>
      <c r="H67" s="174"/>
    </row>
    <row r="68" spans="1:8">
      <c r="A68" s="168">
        <f>1+A65</f>
        <v>31</v>
      </c>
      <c r="B68" s="599" t="s">
        <v>1938</v>
      </c>
      <c r="C68" s="201" t="s">
        <v>1873</v>
      </c>
      <c r="D68" s="722" t="s">
        <v>2048</v>
      </c>
      <c r="E68" s="198" t="s">
        <v>108</v>
      </c>
      <c r="F68" s="196">
        <v>345.3</v>
      </c>
      <c r="G68" s="196"/>
      <c r="H68" s="174"/>
    </row>
    <row r="69" spans="1:8" ht="25.5">
      <c r="A69" s="168">
        <f>1+A68</f>
        <v>32</v>
      </c>
      <c r="B69" s="599" t="s">
        <v>1938</v>
      </c>
      <c r="C69" s="201" t="s">
        <v>1959</v>
      </c>
      <c r="D69" s="722" t="s">
        <v>2048</v>
      </c>
      <c r="E69" s="198" t="s">
        <v>108</v>
      </c>
      <c r="F69" s="196">
        <v>345.3</v>
      </c>
      <c r="G69" s="196"/>
      <c r="H69" s="174"/>
    </row>
    <row r="70" spans="1:8">
      <c r="A70" s="168">
        <f>1+A69</f>
        <v>33</v>
      </c>
      <c r="B70" s="599" t="s">
        <v>1937</v>
      </c>
      <c r="C70" s="201" t="s">
        <v>2304</v>
      </c>
      <c r="D70" s="722" t="s">
        <v>2048</v>
      </c>
      <c r="E70" s="198" t="s">
        <v>108</v>
      </c>
      <c r="F70" s="196">
        <v>345.3</v>
      </c>
      <c r="G70" s="196"/>
      <c r="H70" s="174"/>
    </row>
    <row r="71" spans="1:8">
      <c r="A71" s="168"/>
      <c r="B71" s="169"/>
      <c r="C71" s="191" t="s">
        <v>1885</v>
      </c>
      <c r="D71" s="682"/>
      <c r="E71" s="198"/>
      <c r="F71" s="199"/>
      <c r="G71" s="198"/>
      <c r="H71" s="174"/>
    </row>
    <row r="72" spans="1:8">
      <c r="A72" s="168">
        <f>1+A70</f>
        <v>34</v>
      </c>
      <c r="B72" s="599" t="s">
        <v>1938</v>
      </c>
      <c r="C72" s="201" t="s">
        <v>1873</v>
      </c>
      <c r="D72" s="722" t="s">
        <v>2048</v>
      </c>
      <c r="E72" s="198" t="s">
        <v>108</v>
      </c>
      <c r="F72" s="196">
        <v>249.5</v>
      </c>
      <c r="G72" s="196"/>
      <c r="H72" s="174"/>
    </row>
    <row r="73" spans="1:8" ht="25.5">
      <c r="A73" s="168">
        <f>1+A72</f>
        <v>35</v>
      </c>
      <c r="B73" s="599" t="s">
        <v>1938</v>
      </c>
      <c r="C73" s="201" t="s">
        <v>1959</v>
      </c>
      <c r="D73" s="722" t="s">
        <v>2048</v>
      </c>
      <c r="E73" s="198" t="s">
        <v>108</v>
      </c>
      <c r="F73" s="196">
        <v>249.5</v>
      </c>
      <c r="G73" s="196"/>
      <c r="H73" s="174"/>
    </row>
    <row r="74" spans="1:8">
      <c r="A74" s="168">
        <f>1+A73</f>
        <v>36</v>
      </c>
      <c r="B74" s="599" t="s">
        <v>1937</v>
      </c>
      <c r="C74" s="201" t="s">
        <v>2303</v>
      </c>
      <c r="D74" s="722" t="s">
        <v>2048</v>
      </c>
      <c r="E74" s="198" t="s">
        <v>108</v>
      </c>
      <c r="F74" s="196">
        <v>249.5</v>
      </c>
      <c r="G74" s="196"/>
      <c r="H74" s="174"/>
    </row>
    <row r="75" spans="1:8">
      <c r="A75" s="168"/>
      <c r="B75" s="169"/>
      <c r="C75" s="191" t="s">
        <v>1881</v>
      </c>
      <c r="D75" s="682"/>
      <c r="E75" s="198"/>
      <c r="F75" s="199"/>
      <c r="G75" s="198"/>
      <c r="H75" s="174"/>
    </row>
    <row r="76" spans="1:8">
      <c r="A76" s="168">
        <f>1+A74</f>
        <v>37</v>
      </c>
      <c r="B76" s="599" t="s">
        <v>1938</v>
      </c>
      <c r="C76" s="201" t="s">
        <v>1873</v>
      </c>
      <c r="D76" s="722" t="s">
        <v>2048</v>
      </c>
      <c r="E76" s="198" t="s">
        <v>108</v>
      </c>
      <c r="F76" s="196">
        <v>13</v>
      </c>
      <c r="G76" s="196"/>
      <c r="H76" s="174"/>
    </row>
    <row r="77" spans="1:8" ht="25.5">
      <c r="A77" s="168">
        <f>1+A76</f>
        <v>38</v>
      </c>
      <c r="B77" s="599" t="s">
        <v>1938</v>
      </c>
      <c r="C77" s="201" t="s">
        <v>1959</v>
      </c>
      <c r="D77" s="722" t="s">
        <v>2048</v>
      </c>
      <c r="E77" s="198" t="s">
        <v>108</v>
      </c>
      <c r="F77" s="196">
        <v>13</v>
      </c>
      <c r="G77" s="196"/>
      <c r="H77" s="174"/>
    </row>
    <row r="78" spans="1:8">
      <c r="A78" s="168">
        <f>1+A77</f>
        <v>39</v>
      </c>
      <c r="B78" s="599" t="s">
        <v>1937</v>
      </c>
      <c r="C78" s="201" t="s">
        <v>2305</v>
      </c>
      <c r="D78" s="722" t="s">
        <v>2048</v>
      </c>
      <c r="E78" s="198" t="s">
        <v>108</v>
      </c>
      <c r="F78" s="196">
        <v>13</v>
      </c>
      <c r="G78" s="196"/>
      <c r="H78" s="174"/>
    </row>
    <row r="79" spans="1:8">
      <c r="A79" s="168"/>
      <c r="B79" s="169"/>
      <c r="C79" s="191" t="s">
        <v>1886</v>
      </c>
      <c r="D79" s="682"/>
      <c r="E79" s="198"/>
      <c r="F79" s="199"/>
      <c r="G79" s="198"/>
      <c r="H79" s="174"/>
    </row>
    <row r="80" spans="1:8">
      <c r="A80" s="168">
        <f>1+A78</f>
        <v>40</v>
      </c>
      <c r="B80" s="599" t="s">
        <v>1938</v>
      </c>
      <c r="C80" s="201" t="s">
        <v>1873</v>
      </c>
      <c r="D80" s="722" t="s">
        <v>2048</v>
      </c>
      <c r="E80" s="198" t="s">
        <v>108</v>
      </c>
      <c r="F80" s="196">
        <v>233.5</v>
      </c>
      <c r="G80" s="196"/>
      <c r="H80" s="174"/>
    </row>
    <row r="81" spans="1:8" ht="25.5">
      <c r="A81" s="168">
        <f>1+A80</f>
        <v>41</v>
      </c>
      <c r="B81" s="599" t="s">
        <v>1938</v>
      </c>
      <c r="C81" s="201" t="s">
        <v>1959</v>
      </c>
      <c r="D81" s="722" t="s">
        <v>2048</v>
      </c>
      <c r="E81" s="198" t="s">
        <v>108</v>
      </c>
      <c r="F81" s="196">
        <v>233.5</v>
      </c>
      <c r="G81" s="196"/>
      <c r="H81" s="174"/>
    </row>
    <row r="82" spans="1:8">
      <c r="A82" s="168">
        <f>1+A81</f>
        <v>42</v>
      </c>
      <c r="B82" s="599" t="s">
        <v>1937</v>
      </c>
      <c r="C82" s="201" t="s">
        <v>2306</v>
      </c>
      <c r="D82" s="722" t="s">
        <v>2048</v>
      </c>
      <c r="E82" s="198" t="s">
        <v>108</v>
      </c>
      <c r="F82" s="196">
        <v>233.5</v>
      </c>
      <c r="G82" s="196"/>
      <c r="H82" s="174"/>
    </row>
    <row r="83" spans="1:8" ht="15.75" thickBot="1">
      <c r="A83" s="35"/>
      <c r="B83" s="1"/>
      <c r="C83" s="91"/>
      <c r="D83" s="704"/>
      <c r="E83" s="92"/>
      <c r="F83" s="93"/>
      <c r="G83" s="34"/>
      <c r="H83" s="34"/>
    </row>
    <row r="84" spans="1:8" ht="15.75" thickTop="1">
      <c r="A84" s="77"/>
      <c r="B84" s="77"/>
      <c r="C84" s="78"/>
      <c r="D84" s="78"/>
      <c r="E84" s="79"/>
      <c r="F84" s="80"/>
      <c r="G84" s="82"/>
      <c r="H84" s="82"/>
    </row>
    <row r="85" spans="1:8">
      <c r="A85" s="1028" t="s">
        <v>1924</v>
      </c>
      <c r="B85" s="1029"/>
      <c r="C85" s="1029"/>
      <c r="D85" s="1030"/>
      <c r="E85" s="1029"/>
      <c r="F85" s="1029"/>
      <c r="G85" s="1029"/>
      <c r="H85" s="59">
        <f>SUM(H18:H84)</f>
        <v>0</v>
      </c>
    </row>
    <row r="86" spans="1:8" outlineLevel="1">
      <c r="A86" s="14"/>
      <c r="B86" s="14"/>
      <c r="C86" s="14"/>
      <c r="D86" s="14"/>
      <c r="E86" s="14"/>
      <c r="F86" s="14"/>
      <c r="G86" s="14"/>
      <c r="H86" s="14"/>
    </row>
    <row r="87" spans="1:8" outlineLevel="1">
      <c r="E87" s="14"/>
      <c r="F87" s="14"/>
      <c r="H87" s="86"/>
    </row>
    <row r="88" spans="1:8" outlineLevel="1">
      <c r="A88" s="44" t="str">
        <f>"Sastādīja: "&amp;KOPS1!$B$71</f>
        <v>Sastādīja: _________________ Olga  Jasāne /29.09.2017./</v>
      </c>
      <c r="E88" s="638"/>
      <c r="F88" s="87"/>
      <c r="G88" s="88"/>
    </row>
    <row r="89" spans="1:8" outlineLevel="1">
      <c r="B89" s="1021" t="s">
        <v>13</v>
      </c>
      <c r="C89" s="1021"/>
      <c r="D89" s="663"/>
      <c r="E89" s="14"/>
      <c r="F89" s="640"/>
      <c r="G89" s="640"/>
    </row>
    <row r="90" spans="1:8" outlineLevel="1">
      <c r="A90" s="14"/>
      <c r="B90" s="87"/>
      <c r="C90" s="637"/>
      <c r="D90" s="661"/>
      <c r="E90" s="14"/>
      <c r="F90" s="14"/>
    </row>
    <row r="91" spans="1:8">
      <c r="A91" s="638" t="str">
        <f>"Pārbaudīja: "&amp;KOPS1!$F$71</f>
        <v>Pārbaudīja: _________________ Aleksejs Providenko /29.09.2017./</v>
      </c>
      <c r="B91" s="528"/>
      <c r="C91" s="88"/>
      <c r="D91" s="88"/>
      <c r="E91" s="88"/>
      <c r="F91" s="88"/>
      <c r="H91" s="14"/>
    </row>
    <row r="92" spans="1:8">
      <c r="A92" s="14"/>
      <c r="B92" s="637" t="s">
        <v>13</v>
      </c>
      <c r="C92" s="640"/>
      <c r="D92" s="663"/>
      <c r="E92" s="640"/>
      <c r="F92" s="640"/>
      <c r="H92" s="14"/>
    </row>
    <row r="93" spans="1:8">
      <c r="A93" s="14" t="str">
        <f>"Sertifikāta Nr.: "&amp;KOPS1!$F$73</f>
        <v>Sertifikāta Nr.: 5-00770</v>
      </c>
      <c r="B93" s="37"/>
      <c r="E93" s="14"/>
      <c r="H93" s="14"/>
    </row>
    <row r="94" spans="1:8">
      <c r="A94" s="14"/>
      <c r="B94" s="14"/>
      <c r="C94" s="14"/>
      <c r="D94" s="14"/>
      <c r="E94" s="14"/>
      <c r="F94" s="14"/>
      <c r="G94" s="14"/>
      <c r="H94" s="14"/>
    </row>
    <row r="95" spans="1:8">
      <c r="A95" s="14"/>
      <c r="B95" s="14"/>
      <c r="C95" s="14"/>
      <c r="D95" s="14"/>
      <c r="E95" s="14"/>
      <c r="F95" s="14"/>
      <c r="G95" s="14"/>
      <c r="H95" s="14"/>
    </row>
    <row r="96" spans="1:8">
      <c r="A96" s="14"/>
      <c r="B96" s="14"/>
      <c r="C96" s="14"/>
      <c r="D96" s="14"/>
      <c r="E96" s="14"/>
      <c r="F96" s="14"/>
      <c r="G96" s="14"/>
      <c r="H96" s="14"/>
    </row>
    <row r="97" spans="1:8">
      <c r="A97" s="14"/>
      <c r="B97" s="14"/>
      <c r="C97" s="14"/>
      <c r="D97" s="14"/>
      <c r="E97" s="14"/>
      <c r="F97" s="14"/>
      <c r="G97" s="14"/>
      <c r="H97" s="14"/>
    </row>
    <row r="98" spans="1:8">
      <c r="A98" s="14"/>
      <c r="B98" s="14"/>
      <c r="C98" s="14"/>
      <c r="D98" s="14"/>
      <c r="E98" s="14"/>
      <c r="F98" s="14"/>
      <c r="G98" s="14"/>
      <c r="H98" s="14"/>
    </row>
    <row r="99" spans="1:8">
      <c r="A99" s="14"/>
      <c r="B99" s="14"/>
      <c r="C99" s="14"/>
      <c r="D99" s="14"/>
      <c r="E99" s="14"/>
      <c r="F99" s="14"/>
      <c r="G99" s="14"/>
      <c r="H99" s="14"/>
    </row>
    <row r="100" spans="1:8">
      <c r="A100" s="14"/>
      <c r="B100" s="14"/>
      <c r="C100" s="14"/>
      <c r="D100" s="14"/>
      <c r="E100" s="14"/>
      <c r="F100" s="14"/>
      <c r="G100" s="14"/>
      <c r="H100" s="14"/>
    </row>
    <row r="101" spans="1:8">
      <c r="A101" s="14"/>
      <c r="B101" s="14"/>
      <c r="C101" s="14"/>
      <c r="D101" s="14"/>
      <c r="E101" s="14"/>
      <c r="F101" s="14"/>
      <c r="G101" s="14"/>
      <c r="H101" s="14"/>
    </row>
    <row r="102" spans="1:8">
      <c r="A102" s="14"/>
      <c r="B102" s="14"/>
      <c r="C102" s="14"/>
      <c r="D102" s="14"/>
      <c r="E102" s="14"/>
      <c r="F102" s="14"/>
      <c r="G102" s="14"/>
      <c r="H102" s="14"/>
    </row>
    <row r="103" spans="1:8">
      <c r="A103" s="14"/>
      <c r="B103" s="14"/>
      <c r="C103" s="14"/>
      <c r="D103" s="14"/>
      <c r="E103" s="14"/>
      <c r="F103" s="14"/>
      <c r="G103" s="14"/>
      <c r="H103" s="14"/>
    </row>
    <row r="104" spans="1:8">
      <c r="A104" s="14"/>
      <c r="B104" s="14"/>
      <c r="C104" s="14"/>
      <c r="D104" s="14"/>
      <c r="E104" s="14"/>
      <c r="F104" s="14"/>
      <c r="G104" s="14"/>
      <c r="H104" s="14"/>
    </row>
    <row r="105" spans="1:8">
      <c r="A105" s="14"/>
      <c r="B105" s="14"/>
      <c r="C105" s="14"/>
      <c r="D105" s="14"/>
      <c r="E105" s="14"/>
      <c r="F105" s="14"/>
      <c r="G105" s="14"/>
      <c r="H105" s="14"/>
    </row>
    <row r="106" spans="1:8">
      <c r="A106" s="14"/>
      <c r="B106" s="14"/>
      <c r="C106" s="14"/>
      <c r="D106" s="14"/>
      <c r="E106" s="14"/>
      <c r="F106" s="14"/>
      <c r="G106" s="14"/>
      <c r="H106" s="14"/>
    </row>
    <row r="107" spans="1:8">
      <c r="A107" s="14"/>
      <c r="B107" s="14"/>
      <c r="C107" s="14"/>
      <c r="D107" s="14"/>
      <c r="E107" s="14"/>
      <c r="F107" s="14"/>
      <c r="G107" s="14"/>
      <c r="H107" s="14"/>
    </row>
    <row r="108" spans="1:8">
      <c r="A108" s="14"/>
      <c r="B108" s="14"/>
      <c r="C108" s="14"/>
      <c r="D108" s="14"/>
      <c r="E108" s="14"/>
      <c r="F108" s="14"/>
      <c r="G108" s="14"/>
      <c r="H108" s="14"/>
    </row>
    <row r="109" spans="1:8">
      <c r="A109" s="14"/>
      <c r="B109" s="14"/>
      <c r="C109" s="14"/>
      <c r="D109" s="14"/>
      <c r="E109" s="14"/>
      <c r="F109" s="14"/>
      <c r="G109" s="14"/>
      <c r="H109" s="14"/>
    </row>
    <row r="110" spans="1:8">
      <c r="A110" s="14"/>
      <c r="B110" s="14"/>
      <c r="C110" s="14"/>
      <c r="D110" s="14"/>
      <c r="E110" s="14"/>
      <c r="F110" s="14"/>
      <c r="G110" s="14"/>
      <c r="H110" s="14"/>
    </row>
    <row r="111" spans="1:8">
      <c r="A111" s="14"/>
      <c r="B111" s="14"/>
      <c r="C111" s="14"/>
      <c r="D111" s="14"/>
      <c r="E111" s="14"/>
      <c r="F111" s="14"/>
      <c r="G111" s="14"/>
      <c r="H111" s="14"/>
    </row>
    <row r="112" spans="1:8">
      <c r="A112" s="14"/>
      <c r="B112" s="14"/>
      <c r="C112" s="14"/>
      <c r="D112" s="14"/>
      <c r="E112" s="14"/>
      <c r="F112" s="14"/>
      <c r="G112" s="14"/>
      <c r="H112" s="14"/>
    </row>
    <row r="113" spans="1:8">
      <c r="A113" s="14"/>
      <c r="B113" s="14"/>
      <c r="C113" s="14"/>
      <c r="D113" s="14"/>
      <c r="E113" s="14"/>
      <c r="F113" s="14"/>
      <c r="G113" s="14"/>
      <c r="H113" s="14"/>
    </row>
    <row r="114" spans="1:8">
      <c r="A114" s="14"/>
      <c r="B114" s="14"/>
      <c r="C114" s="14"/>
      <c r="D114" s="14"/>
      <c r="E114" s="14"/>
      <c r="F114" s="14"/>
      <c r="G114" s="14"/>
      <c r="H114" s="14"/>
    </row>
    <row r="115" spans="1:8">
      <c r="A115" s="14"/>
      <c r="B115" s="14"/>
      <c r="C115" s="14"/>
      <c r="D115" s="14"/>
      <c r="E115" s="14"/>
      <c r="F115" s="14"/>
      <c r="G115" s="14"/>
      <c r="H115" s="14"/>
    </row>
    <row r="116" spans="1:8">
      <c r="A116" s="14"/>
      <c r="B116" s="14"/>
      <c r="C116" s="14"/>
      <c r="D116" s="14"/>
      <c r="E116" s="14"/>
      <c r="F116" s="14"/>
      <c r="G116" s="14"/>
      <c r="H116" s="14"/>
    </row>
    <row r="117" spans="1:8">
      <c r="A117" s="14"/>
      <c r="B117" s="14"/>
      <c r="C117" s="14"/>
      <c r="D117" s="14"/>
      <c r="E117" s="14"/>
      <c r="F117" s="14"/>
      <c r="G117" s="14"/>
      <c r="H117" s="14"/>
    </row>
    <row r="118" spans="1:8">
      <c r="A118" s="14"/>
      <c r="B118" s="14"/>
      <c r="C118" s="14"/>
      <c r="D118" s="14"/>
      <c r="E118" s="14"/>
      <c r="F118" s="14"/>
      <c r="G118" s="14"/>
      <c r="H118" s="14"/>
    </row>
    <row r="119" spans="1:8">
      <c r="A119" s="14"/>
      <c r="B119" s="14"/>
      <c r="C119" s="14"/>
      <c r="D119" s="14"/>
      <c r="E119" s="14"/>
      <c r="F119" s="14"/>
      <c r="G119" s="14"/>
      <c r="H119" s="14"/>
    </row>
    <row r="120" spans="1:8">
      <c r="A120" s="14"/>
      <c r="B120" s="14"/>
      <c r="C120" s="14"/>
      <c r="D120" s="14"/>
      <c r="E120" s="14"/>
      <c r="F120" s="14"/>
      <c r="G120" s="14"/>
      <c r="H120" s="14"/>
    </row>
    <row r="121" spans="1:8">
      <c r="A121" s="14"/>
      <c r="B121" s="14"/>
      <c r="C121" s="14"/>
      <c r="D121" s="14"/>
      <c r="E121" s="14"/>
      <c r="F121" s="14"/>
      <c r="G121" s="14"/>
      <c r="H121" s="14"/>
    </row>
    <row r="122" spans="1:8">
      <c r="A122" s="14"/>
      <c r="B122" s="14"/>
      <c r="C122" s="14"/>
      <c r="D122" s="14"/>
      <c r="E122" s="14"/>
      <c r="F122" s="14"/>
      <c r="G122" s="14"/>
      <c r="H122" s="14"/>
    </row>
    <row r="123" spans="1:8">
      <c r="A123" s="14"/>
      <c r="B123" s="14"/>
      <c r="C123" s="14"/>
      <c r="D123" s="14"/>
      <c r="E123" s="14"/>
      <c r="F123" s="14"/>
      <c r="G123" s="14"/>
      <c r="H123" s="14"/>
    </row>
    <row r="124" spans="1:8">
      <c r="A124" s="14"/>
      <c r="B124" s="14"/>
      <c r="C124" s="14"/>
      <c r="D124" s="14"/>
      <c r="E124" s="14"/>
      <c r="F124" s="14"/>
      <c r="G124" s="14"/>
      <c r="H124" s="14"/>
    </row>
    <row r="125" spans="1:8">
      <c r="A125" s="14"/>
      <c r="B125" s="14"/>
      <c r="C125" s="14"/>
      <c r="D125" s="14"/>
      <c r="E125" s="14"/>
      <c r="F125" s="14"/>
      <c r="G125" s="14"/>
      <c r="H125" s="14"/>
    </row>
    <row r="126" spans="1:8">
      <c r="A126" s="14"/>
      <c r="B126" s="14"/>
      <c r="C126" s="14"/>
      <c r="D126" s="14"/>
      <c r="E126" s="14"/>
      <c r="F126" s="14"/>
      <c r="G126" s="14"/>
      <c r="H126" s="14"/>
    </row>
    <row r="127" spans="1:8">
      <c r="A127" s="14"/>
      <c r="B127" s="14"/>
      <c r="C127" s="14"/>
      <c r="D127" s="14"/>
      <c r="E127" s="14"/>
      <c r="F127" s="14"/>
      <c r="G127" s="14"/>
      <c r="H127" s="14"/>
    </row>
    <row r="128" spans="1:8">
      <c r="A128" s="14"/>
      <c r="B128" s="14"/>
      <c r="C128" s="14"/>
      <c r="D128" s="14"/>
      <c r="E128" s="14"/>
      <c r="F128" s="14"/>
      <c r="G128" s="14"/>
      <c r="H128" s="14"/>
    </row>
    <row r="129" spans="1:8">
      <c r="A129" s="14"/>
      <c r="B129" s="14"/>
      <c r="C129" s="14"/>
      <c r="D129" s="14"/>
      <c r="E129" s="14"/>
      <c r="F129" s="14"/>
      <c r="G129" s="14"/>
      <c r="H129" s="14"/>
    </row>
    <row r="130" spans="1:8">
      <c r="A130" s="14"/>
      <c r="B130" s="14"/>
      <c r="C130" s="14"/>
      <c r="D130" s="14"/>
      <c r="E130" s="14"/>
      <c r="F130" s="14"/>
      <c r="G130" s="14"/>
      <c r="H130" s="14"/>
    </row>
    <row r="131" spans="1:8">
      <c r="A131" s="14"/>
      <c r="B131" s="14"/>
      <c r="C131" s="14"/>
      <c r="D131" s="14"/>
      <c r="E131" s="14"/>
      <c r="F131" s="14"/>
      <c r="G131" s="14"/>
      <c r="H131" s="14"/>
    </row>
    <row r="132" spans="1:8">
      <c r="A132" s="14"/>
      <c r="B132" s="14"/>
      <c r="C132" s="14"/>
      <c r="D132" s="14"/>
      <c r="E132" s="14"/>
      <c r="F132" s="14"/>
      <c r="G132" s="14"/>
      <c r="H132" s="14"/>
    </row>
    <row r="133" spans="1:8">
      <c r="A133" s="14"/>
      <c r="B133" s="14"/>
      <c r="C133" s="14"/>
      <c r="D133" s="14"/>
      <c r="E133" s="14"/>
      <c r="F133" s="14"/>
      <c r="G133" s="14"/>
      <c r="H133" s="14"/>
    </row>
    <row r="134" spans="1:8">
      <c r="A134" s="14"/>
      <c r="B134" s="14"/>
      <c r="C134" s="14"/>
      <c r="D134" s="14"/>
      <c r="E134" s="14"/>
      <c r="F134" s="14"/>
      <c r="G134" s="14"/>
      <c r="H134" s="14"/>
    </row>
    <row r="135" spans="1:8">
      <c r="A135" s="14"/>
      <c r="B135" s="14"/>
      <c r="C135" s="14"/>
      <c r="D135" s="14"/>
      <c r="E135" s="14"/>
      <c r="F135" s="14"/>
      <c r="G135" s="14"/>
      <c r="H135" s="14"/>
    </row>
    <row r="136" spans="1:8">
      <c r="A136" s="14"/>
      <c r="B136" s="14"/>
      <c r="C136" s="14"/>
      <c r="D136" s="14"/>
      <c r="E136" s="14"/>
      <c r="F136" s="14"/>
      <c r="G136" s="14"/>
      <c r="H136" s="14"/>
    </row>
    <row r="137" spans="1:8">
      <c r="A137" s="14"/>
      <c r="B137" s="14"/>
      <c r="C137" s="14"/>
      <c r="D137" s="14"/>
      <c r="E137" s="14"/>
      <c r="F137" s="14"/>
      <c r="G137" s="14"/>
      <c r="H137" s="14"/>
    </row>
    <row r="138" spans="1:8">
      <c r="A138" s="14"/>
      <c r="B138" s="14"/>
      <c r="C138" s="14"/>
      <c r="D138" s="14"/>
      <c r="E138" s="14"/>
      <c r="F138" s="14"/>
      <c r="G138" s="14"/>
      <c r="H138" s="14"/>
    </row>
    <row r="139" spans="1:8">
      <c r="A139" s="14"/>
      <c r="B139" s="14"/>
      <c r="C139" s="14"/>
      <c r="D139" s="14"/>
      <c r="E139" s="14"/>
      <c r="F139" s="14"/>
      <c r="G139" s="14"/>
      <c r="H139" s="14"/>
    </row>
    <row r="140" spans="1:8">
      <c r="A140" s="14"/>
      <c r="B140" s="14"/>
      <c r="C140" s="14"/>
      <c r="D140" s="14"/>
      <c r="E140" s="14"/>
      <c r="F140" s="14"/>
      <c r="G140" s="14"/>
      <c r="H140" s="14"/>
    </row>
    <row r="141" spans="1:8">
      <c r="A141" s="14"/>
      <c r="B141" s="14"/>
      <c r="C141" s="14"/>
      <c r="D141" s="14"/>
      <c r="E141" s="14"/>
      <c r="F141" s="14"/>
      <c r="G141" s="14"/>
      <c r="H141" s="14"/>
    </row>
    <row r="142" spans="1:8">
      <c r="A142" s="14"/>
      <c r="B142" s="14"/>
      <c r="C142" s="14"/>
      <c r="D142" s="14"/>
      <c r="E142" s="14"/>
      <c r="F142" s="14"/>
      <c r="G142" s="14"/>
      <c r="H142" s="14"/>
    </row>
    <row r="143" spans="1:8">
      <c r="A143" s="14"/>
      <c r="B143" s="14"/>
      <c r="C143" s="14"/>
      <c r="D143" s="14"/>
      <c r="E143" s="14"/>
      <c r="F143" s="14"/>
      <c r="G143" s="14"/>
      <c r="H143" s="14"/>
    </row>
    <row r="144" spans="1:8">
      <c r="A144" s="14"/>
      <c r="B144" s="14"/>
      <c r="C144" s="14"/>
      <c r="D144" s="14"/>
      <c r="E144" s="14"/>
      <c r="F144" s="14"/>
      <c r="G144" s="14"/>
      <c r="H144" s="14"/>
    </row>
    <row r="145" spans="1:8">
      <c r="A145" s="14"/>
      <c r="B145" s="14"/>
      <c r="C145" s="14"/>
      <c r="D145" s="14"/>
      <c r="E145" s="14"/>
      <c r="F145" s="14"/>
      <c r="G145" s="14"/>
      <c r="H145" s="14"/>
    </row>
    <row r="146" spans="1:8">
      <c r="A146" s="14"/>
      <c r="B146" s="14"/>
      <c r="C146" s="14"/>
      <c r="D146" s="14"/>
      <c r="E146" s="14"/>
      <c r="F146" s="14"/>
      <c r="G146" s="14"/>
      <c r="H146" s="14"/>
    </row>
    <row r="147" spans="1:8">
      <c r="A147" s="14"/>
      <c r="B147" s="14"/>
      <c r="C147" s="14"/>
      <c r="D147" s="14"/>
      <c r="E147" s="14"/>
      <c r="F147" s="14"/>
      <c r="G147" s="14"/>
      <c r="H147" s="14"/>
    </row>
    <row r="148" spans="1:8">
      <c r="A148" s="14"/>
      <c r="B148" s="14"/>
      <c r="C148" s="14"/>
      <c r="D148" s="14"/>
      <c r="E148" s="14"/>
      <c r="F148" s="14"/>
      <c r="G148" s="14"/>
      <c r="H148" s="14"/>
    </row>
    <row r="149" spans="1:8">
      <c r="A149" s="14"/>
      <c r="B149" s="14"/>
      <c r="C149" s="14"/>
      <c r="D149" s="14"/>
      <c r="E149" s="14"/>
      <c r="F149" s="14"/>
      <c r="G149" s="14"/>
      <c r="H149" s="14"/>
    </row>
    <row r="150" spans="1:8">
      <c r="A150" s="14"/>
      <c r="B150" s="14"/>
      <c r="C150" s="14"/>
      <c r="D150" s="14"/>
      <c r="E150" s="14"/>
      <c r="F150" s="14"/>
      <c r="G150" s="14"/>
      <c r="H150" s="14"/>
    </row>
    <row r="151" spans="1:8">
      <c r="A151" s="14"/>
      <c r="B151" s="14"/>
      <c r="C151" s="14"/>
      <c r="D151" s="14"/>
      <c r="E151" s="14"/>
      <c r="F151" s="14"/>
      <c r="G151" s="14"/>
      <c r="H151" s="14"/>
    </row>
    <row r="152" spans="1:8">
      <c r="A152" s="14"/>
      <c r="B152" s="14"/>
      <c r="C152" s="14"/>
      <c r="D152" s="14"/>
      <c r="E152" s="14"/>
      <c r="F152" s="14"/>
      <c r="G152" s="14"/>
      <c r="H152" s="14"/>
    </row>
    <row r="153" spans="1:8">
      <c r="A153" s="14"/>
      <c r="B153" s="14"/>
      <c r="C153" s="14"/>
      <c r="D153" s="14"/>
      <c r="E153" s="14"/>
      <c r="F153" s="14"/>
      <c r="G153" s="14"/>
      <c r="H153" s="14"/>
    </row>
    <row r="154" spans="1:8">
      <c r="A154" s="14"/>
      <c r="B154" s="14"/>
      <c r="C154" s="14"/>
      <c r="D154" s="14"/>
      <c r="E154" s="14"/>
      <c r="F154" s="14"/>
      <c r="G154" s="14"/>
      <c r="H154" s="14"/>
    </row>
    <row r="155" spans="1:8">
      <c r="A155" s="14"/>
      <c r="B155" s="14"/>
      <c r="C155" s="14"/>
      <c r="D155" s="14"/>
      <c r="E155" s="14"/>
      <c r="F155" s="14"/>
      <c r="G155" s="14"/>
      <c r="H155" s="14"/>
    </row>
    <row r="156" spans="1:8">
      <c r="A156" s="14"/>
      <c r="B156" s="14"/>
      <c r="C156" s="14"/>
      <c r="D156" s="14"/>
      <c r="E156" s="14"/>
      <c r="F156" s="14"/>
      <c r="G156" s="14"/>
      <c r="H156" s="14"/>
    </row>
    <row r="157" spans="1:8">
      <c r="A157" s="14"/>
      <c r="B157" s="14"/>
      <c r="C157" s="14"/>
      <c r="D157" s="14"/>
      <c r="E157" s="14"/>
      <c r="F157" s="14"/>
      <c r="G157" s="14"/>
      <c r="H157" s="14"/>
    </row>
    <row r="158" spans="1:8">
      <c r="A158" s="14"/>
      <c r="B158" s="14"/>
      <c r="C158" s="14"/>
      <c r="D158" s="14"/>
      <c r="E158" s="14"/>
      <c r="F158" s="14"/>
      <c r="G158" s="14"/>
      <c r="H158" s="14"/>
    </row>
    <row r="159" spans="1:8">
      <c r="A159" s="14"/>
      <c r="B159" s="14"/>
      <c r="C159" s="14"/>
      <c r="D159" s="14"/>
      <c r="E159" s="14"/>
      <c r="F159" s="14"/>
      <c r="G159" s="14"/>
      <c r="H159" s="14"/>
    </row>
    <row r="160" spans="1:8">
      <c r="A160" s="14"/>
      <c r="B160" s="14"/>
      <c r="C160" s="14"/>
      <c r="D160" s="14"/>
      <c r="E160" s="14"/>
      <c r="F160" s="14"/>
      <c r="G160" s="14"/>
      <c r="H160" s="14"/>
    </row>
    <row r="161" spans="1:8">
      <c r="A161" s="14"/>
      <c r="B161" s="14"/>
      <c r="C161" s="14"/>
      <c r="D161" s="14"/>
      <c r="E161" s="14"/>
      <c r="F161" s="14"/>
      <c r="G161" s="14"/>
      <c r="H161" s="14"/>
    </row>
    <row r="162" spans="1:8">
      <c r="A162" s="14"/>
      <c r="B162" s="14"/>
      <c r="C162" s="14"/>
      <c r="D162" s="14"/>
      <c r="E162" s="14"/>
      <c r="F162" s="14"/>
      <c r="G162" s="14"/>
      <c r="H162" s="14"/>
    </row>
    <row r="163" spans="1:8">
      <c r="A163" s="14"/>
      <c r="B163" s="14"/>
      <c r="C163" s="14"/>
      <c r="D163" s="14"/>
      <c r="E163" s="14"/>
      <c r="F163" s="14"/>
      <c r="G163" s="14"/>
      <c r="H163" s="14"/>
    </row>
    <row r="164" spans="1:8">
      <c r="A164" s="14"/>
      <c r="B164" s="14"/>
      <c r="C164" s="14"/>
      <c r="D164" s="14"/>
      <c r="E164" s="14"/>
      <c r="F164" s="14"/>
      <c r="G164" s="14"/>
      <c r="H164" s="14"/>
    </row>
    <row r="165" spans="1:8">
      <c r="A165" s="14"/>
      <c r="B165" s="14"/>
      <c r="C165" s="14"/>
      <c r="D165" s="14"/>
      <c r="E165" s="14"/>
      <c r="F165" s="14"/>
      <c r="G165" s="14"/>
      <c r="H165" s="14"/>
    </row>
    <row r="166" spans="1:8">
      <c r="A166" s="14"/>
      <c r="B166" s="14"/>
      <c r="C166" s="14"/>
      <c r="D166" s="14"/>
      <c r="E166" s="14"/>
      <c r="F166" s="14"/>
      <c r="G166" s="14"/>
      <c r="H166" s="14"/>
    </row>
    <row r="167" spans="1:8">
      <c r="A167" s="14"/>
      <c r="B167" s="14"/>
      <c r="C167" s="14"/>
      <c r="D167" s="14"/>
      <c r="E167" s="14"/>
      <c r="F167" s="14"/>
      <c r="G167" s="14"/>
      <c r="H167" s="14"/>
    </row>
    <row r="168" spans="1:8">
      <c r="A168" s="14"/>
      <c r="B168" s="14"/>
      <c r="C168" s="14"/>
      <c r="D168" s="14"/>
      <c r="E168" s="14"/>
      <c r="F168" s="14"/>
      <c r="G168" s="14"/>
      <c r="H168" s="14"/>
    </row>
    <row r="169" spans="1:8">
      <c r="A169" s="14"/>
      <c r="B169" s="14"/>
      <c r="C169" s="14"/>
      <c r="D169" s="14"/>
      <c r="E169" s="14"/>
      <c r="F169" s="14"/>
      <c r="G169" s="14"/>
      <c r="H169" s="14"/>
    </row>
    <row r="170" spans="1:8">
      <c r="A170" s="14"/>
      <c r="B170" s="14"/>
      <c r="C170" s="14"/>
      <c r="D170" s="14"/>
      <c r="E170" s="14"/>
      <c r="F170" s="14"/>
      <c r="G170" s="14"/>
      <c r="H170" s="14"/>
    </row>
    <row r="171" spans="1:8">
      <c r="A171" s="14"/>
      <c r="B171" s="14"/>
      <c r="C171" s="14"/>
      <c r="D171" s="14"/>
      <c r="E171" s="14"/>
      <c r="F171" s="14"/>
      <c r="G171" s="14"/>
      <c r="H171" s="14"/>
    </row>
    <row r="172" spans="1:8">
      <c r="A172" s="14"/>
      <c r="B172" s="14"/>
      <c r="C172" s="14"/>
      <c r="D172" s="14"/>
      <c r="E172" s="14"/>
      <c r="F172" s="14"/>
      <c r="G172" s="14"/>
      <c r="H172" s="14"/>
    </row>
    <row r="173" spans="1:8">
      <c r="A173" s="14"/>
      <c r="B173" s="14"/>
      <c r="C173" s="14"/>
      <c r="D173" s="14"/>
      <c r="E173" s="14"/>
      <c r="F173" s="14"/>
      <c r="G173" s="14"/>
      <c r="H173" s="14"/>
    </row>
    <row r="174" spans="1:8">
      <c r="A174" s="14"/>
      <c r="B174" s="14"/>
      <c r="C174" s="14"/>
      <c r="D174" s="14"/>
      <c r="E174" s="14"/>
      <c r="F174" s="14"/>
      <c r="G174" s="14"/>
      <c r="H174" s="14"/>
    </row>
    <row r="175" spans="1:8">
      <c r="A175" s="14"/>
      <c r="B175" s="14"/>
      <c r="C175" s="14"/>
      <c r="D175" s="14"/>
      <c r="E175" s="14"/>
      <c r="F175" s="14"/>
      <c r="G175" s="14"/>
      <c r="H175" s="14"/>
    </row>
    <row r="176" spans="1:8">
      <c r="A176" s="14"/>
      <c r="B176" s="14"/>
      <c r="C176" s="14"/>
      <c r="D176" s="14"/>
      <c r="E176" s="14"/>
      <c r="F176" s="14"/>
      <c r="G176" s="14"/>
      <c r="H176" s="14"/>
    </row>
    <row r="177" spans="1:8">
      <c r="A177" s="14"/>
      <c r="B177" s="14"/>
      <c r="C177" s="14"/>
      <c r="D177" s="14"/>
      <c r="E177" s="14"/>
      <c r="F177" s="14"/>
      <c r="G177" s="14"/>
      <c r="H177" s="14"/>
    </row>
    <row r="178" spans="1:8">
      <c r="A178" s="14"/>
      <c r="B178" s="14"/>
      <c r="C178" s="14"/>
      <c r="D178" s="14"/>
      <c r="E178" s="14"/>
      <c r="F178" s="14"/>
      <c r="G178" s="14"/>
      <c r="H178" s="14"/>
    </row>
    <row r="179" spans="1:8">
      <c r="A179" s="14"/>
      <c r="B179" s="14"/>
      <c r="C179" s="14"/>
      <c r="D179" s="14"/>
      <c r="E179" s="14"/>
      <c r="F179" s="14"/>
      <c r="G179" s="14"/>
      <c r="H179" s="14"/>
    </row>
    <row r="180" spans="1:8">
      <c r="A180" s="14"/>
      <c r="B180" s="14"/>
      <c r="C180" s="14"/>
      <c r="D180" s="14"/>
      <c r="E180" s="14"/>
      <c r="F180" s="14"/>
      <c r="G180" s="14"/>
      <c r="H180" s="14"/>
    </row>
    <row r="181" spans="1:8">
      <c r="A181" s="14"/>
      <c r="B181" s="14"/>
      <c r="C181" s="14"/>
      <c r="D181" s="14"/>
      <c r="E181" s="14"/>
      <c r="F181" s="14"/>
      <c r="G181" s="14"/>
      <c r="H181" s="14"/>
    </row>
    <row r="182" spans="1:8">
      <c r="A182" s="14"/>
      <c r="B182" s="14"/>
      <c r="C182" s="14"/>
      <c r="D182" s="14"/>
      <c r="E182" s="14"/>
      <c r="F182" s="14"/>
      <c r="G182" s="14"/>
      <c r="H182" s="14"/>
    </row>
    <row r="183" spans="1:8">
      <c r="A183" s="14"/>
      <c r="B183" s="14"/>
      <c r="C183" s="14"/>
      <c r="D183" s="14"/>
      <c r="E183" s="14"/>
      <c r="F183" s="14"/>
      <c r="G183" s="14"/>
      <c r="H183" s="14"/>
    </row>
    <row r="184" spans="1:8">
      <c r="A184" s="14"/>
      <c r="B184" s="14"/>
      <c r="C184" s="14"/>
      <c r="D184" s="14"/>
      <c r="E184" s="14"/>
      <c r="F184" s="14"/>
      <c r="G184" s="14"/>
      <c r="H184" s="14"/>
    </row>
    <row r="185" spans="1:8">
      <c r="A185" s="14"/>
      <c r="B185" s="14"/>
      <c r="C185" s="14"/>
      <c r="D185" s="14"/>
      <c r="E185" s="14"/>
      <c r="F185" s="14"/>
      <c r="G185" s="14"/>
      <c r="H185" s="14"/>
    </row>
    <row r="186" spans="1:8">
      <c r="A186" s="14"/>
      <c r="B186" s="14"/>
      <c r="C186" s="14"/>
      <c r="D186" s="14"/>
      <c r="E186" s="14"/>
      <c r="F186" s="14"/>
      <c r="G186" s="14"/>
      <c r="H186" s="14"/>
    </row>
    <row r="187" spans="1:8">
      <c r="A187" s="14"/>
      <c r="B187" s="14"/>
      <c r="C187" s="14"/>
      <c r="D187" s="14"/>
      <c r="E187" s="14"/>
      <c r="F187" s="14"/>
      <c r="G187" s="14"/>
      <c r="H187" s="14"/>
    </row>
    <row r="188" spans="1:8">
      <c r="A188" s="14"/>
      <c r="B188" s="14"/>
      <c r="C188" s="14"/>
      <c r="D188" s="14"/>
      <c r="E188" s="14"/>
      <c r="F188" s="14"/>
      <c r="G188" s="14"/>
      <c r="H188" s="14"/>
    </row>
    <row r="189" spans="1:8">
      <c r="A189" s="14"/>
      <c r="B189" s="14"/>
      <c r="C189" s="14"/>
      <c r="D189" s="14"/>
      <c r="E189" s="14"/>
      <c r="F189" s="14"/>
      <c r="G189" s="14"/>
      <c r="H189" s="14"/>
    </row>
    <row r="190" spans="1:8">
      <c r="A190" s="14"/>
      <c r="B190" s="14"/>
      <c r="C190" s="14"/>
      <c r="D190" s="14"/>
      <c r="E190" s="14"/>
      <c r="F190" s="14"/>
      <c r="G190" s="14"/>
      <c r="H190" s="14"/>
    </row>
    <row r="191" spans="1:8">
      <c r="A191" s="14"/>
      <c r="B191" s="14"/>
      <c r="C191" s="14"/>
      <c r="D191" s="14"/>
      <c r="E191" s="14"/>
      <c r="F191" s="14"/>
      <c r="G191" s="14"/>
      <c r="H191" s="14"/>
    </row>
    <row r="192" spans="1:8">
      <c r="A192" s="14"/>
      <c r="B192" s="14"/>
      <c r="C192" s="14"/>
      <c r="D192" s="14"/>
      <c r="E192" s="14"/>
      <c r="F192" s="14"/>
      <c r="G192" s="14"/>
      <c r="H192" s="14"/>
    </row>
    <row r="193" spans="1:8">
      <c r="A193" s="14"/>
      <c r="B193" s="14"/>
      <c r="C193" s="14"/>
      <c r="D193" s="14"/>
      <c r="E193" s="14"/>
      <c r="F193" s="14"/>
      <c r="G193" s="14"/>
      <c r="H193" s="14"/>
    </row>
    <row r="194" spans="1:8">
      <c r="A194" s="14"/>
      <c r="B194" s="14"/>
      <c r="C194" s="14"/>
      <c r="D194" s="14"/>
      <c r="E194" s="14"/>
      <c r="F194" s="14"/>
      <c r="G194" s="14"/>
      <c r="H194" s="14"/>
    </row>
    <row r="195" spans="1:8">
      <c r="A195" s="14"/>
      <c r="B195" s="14"/>
      <c r="C195" s="14"/>
      <c r="D195" s="14"/>
      <c r="E195" s="14"/>
      <c r="F195" s="14"/>
      <c r="G195" s="14"/>
      <c r="H195" s="14"/>
    </row>
    <row r="196" spans="1:8">
      <c r="A196" s="14"/>
      <c r="B196" s="14"/>
      <c r="C196" s="14"/>
      <c r="D196" s="14"/>
      <c r="E196" s="14"/>
      <c r="F196" s="14"/>
      <c r="G196" s="14"/>
      <c r="H196" s="14"/>
    </row>
    <row r="197" spans="1:8">
      <c r="A197" s="14"/>
      <c r="B197" s="14"/>
      <c r="C197" s="14"/>
      <c r="D197" s="14"/>
      <c r="E197" s="14"/>
      <c r="F197" s="14"/>
      <c r="G197" s="14"/>
      <c r="H197" s="14"/>
    </row>
    <row r="198" spans="1:8">
      <c r="A198" s="14"/>
      <c r="B198" s="14"/>
      <c r="C198" s="14"/>
      <c r="D198" s="14"/>
      <c r="E198" s="14"/>
      <c r="F198" s="14"/>
      <c r="G198" s="14"/>
      <c r="H198" s="14"/>
    </row>
    <row r="199" spans="1:8">
      <c r="A199" s="14"/>
      <c r="B199" s="14"/>
      <c r="C199" s="14"/>
      <c r="D199" s="14"/>
      <c r="E199" s="14"/>
      <c r="F199" s="14"/>
      <c r="G199" s="14"/>
      <c r="H199" s="14"/>
    </row>
    <row r="200" spans="1:8">
      <c r="A200" s="14"/>
      <c r="B200" s="14"/>
      <c r="C200" s="14"/>
      <c r="D200" s="14"/>
      <c r="E200" s="14"/>
      <c r="F200" s="14"/>
      <c r="G200" s="14"/>
      <c r="H200" s="14"/>
    </row>
    <row r="201" spans="1:8">
      <c r="A201" s="14"/>
      <c r="B201" s="14"/>
      <c r="C201" s="14"/>
      <c r="D201" s="14"/>
      <c r="E201" s="14"/>
      <c r="F201" s="14"/>
      <c r="G201" s="14"/>
      <c r="H201" s="14"/>
    </row>
    <row r="202" spans="1:8">
      <c r="A202" s="14"/>
      <c r="B202" s="14"/>
      <c r="C202" s="14"/>
      <c r="D202" s="14"/>
      <c r="E202" s="14"/>
      <c r="F202" s="14"/>
      <c r="G202" s="14"/>
      <c r="H202" s="14"/>
    </row>
    <row r="203" spans="1:8">
      <c r="A203" s="14"/>
      <c r="B203" s="14"/>
      <c r="C203" s="14"/>
      <c r="D203" s="14"/>
      <c r="E203" s="14"/>
      <c r="F203" s="14"/>
      <c r="G203" s="14"/>
      <c r="H203" s="14"/>
    </row>
    <row r="204" spans="1:8">
      <c r="A204" s="14"/>
      <c r="B204" s="14"/>
      <c r="C204" s="14"/>
      <c r="D204" s="14"/>
      <c r="E204" s="14"/>
      <c r="F204" s="14"/>
      <c r="G204" s="14"/>
      <c r="H204" s="14"/>
    </row>
    <row r="205" spans="1:8">
      <c r="A205" s="14"/>
      <c r="B205" s="14"/>
      <c r="C205" s="14"/>
      <c r="D205" s="14"/>
      <c r="E205" s="14"/>
      <c r="F205" s="14"/>
      <c r="G205" s="14"/>
      <c r="H205" s="14"/>
    </row>
    <row r="206" spans="1:8">
      <c r="A206" s="14"/>
      <c r="B206" s="14"/>
      <c r="C206" s="14"/>
      <c r="D206" s="14"/>
      <c r="E206" s="14"/>
      <c r="F206" s="14"/>
      <c r="G206" s="14"/>
      <c r="H206" s="14"/>
    </row>
    <row r="207" spans="1:8">
      <c r="A207" s="14"/>
      <c r="B207" s="14"/>
      <c r="C207" s="14"/>
      <c r="D207" s="14"/>
      <c r="E207" s="14"/>
      <c r="F207" s="14"/>
      <c r="G207" s="14"/>
      <c r="H207" s="14"/>
    </row>
    <row r="208" spans="1:8">
      <c r="A208" s="14"/>
      <c r="B208" s="14"/>
      <c r="C208" s="14"/>
      <c r="D208" s="14"/>
      <c r="E208" s="14"/>
      <c r="F208" s="14"/>
      <c r="G208" s="14"/>
      <c r="H208" s="14"/>
    </row>
    <row r="209" spans="1:8">
      <c r="A209" s="14"/>
      <c r="B209" s="14"/>
      <c r="C209" s="14"/>
      <c r="D209" s="14"/>
      <c r="E209" s="14"/>
      <c r="F209" s="14"/>
      <c r="G209" s="14"/>
      <c r="H209" s="14"/>
    </row>
    <row r="210" spans="1:8">
      <c r="A210" s="14"/>
      <c r="B210" s="14"/>
      <c r="C210" s="14"/>
      <c r="D210" s="14"/>
      <c r="E210" s="14"/>
      <c r="F210" s="14"/>
      <c r="G210" s="14"/>
      <c r="H210" s="14"/>
    </row>
    <row r="211" spans="1:8">
      <c r="A211" s="14"/>
      <c r="B211" s="14"/>
      <c r="C211" s="14"/>
      <c r="D211" s="14"/>
      <c r="E211" s="14"/>
      <c r="F211" s="14"/>
      <c r="G211" s="14"/>
      <c r="H211" s="14"/>
    </row>
    <row r="212" spans="1:8">
      <c r="A212" s="14"/>
      <c r="B212" s="14"/>
      <c r="C212" s="14"/>
      <c r="D212" s="14"/>
      <c r="E212" s="14"/>
      <c r="F212" s="14"/>
      <c r="G212" s="14"/>
      <c r="H212" s="14"/>
    </row>
    <row r="213" spans="1:8">
      <c r="A213" s="14"/>
      <c r="B213" s="14"/>
      <c r="C213" s="14"/>
      <c r="D213" s="14"/>
      <c r="E213" s="14"/>
      <c r="F213" s="14"/>
      <c r="G213" s="14"/>
      <c r="H213" s="14"/>
    </row>
    <row r="214" spans="1:8">
      <c r="A214" s="14"/>
      <c r="B214" s="14"/>
      <c r="C214" s="14"/>
      <c r="D214" s="14"/>
      <c r="E214" s="14"/>
      <c r="F214" s="14"/>
      <c r="G214" s="14"/>
      <c r="H214" s="14"/>
    </row>
    <row r="215" spans="1:8">
      <c r="A215" s="14"/>
      <c r="B215" s="14"/>
      <c r="C215" s="14"/>
      <c r="D215" s="14"/>
      <c r="E215" s="14"/>
      <c r="F215" s="14"/>
      <c r="G215" s="14"/>
      <c r="H215" s="14"/>
    </row>
    <row r="216" spans="1:8">
      <c r="A216" s="14"/>
      <c r="B216" s="14"/>
      <c r="C216" s="14"/>
      <c r="D216" s="14"/>
      <c r="E216" s="14"/>
      <c r="F216" s="14"/>
      <c r="G216" s="14"/>
      <c r="H216" s="14"/>
    </row>
    <row r="217" spans="1:8">
      <c r="A217" s="14"/>
      <c r="B217" s="14"/>
      <c r="C217" s="14"/>
      <c r="D217" s="14"/>
      <c r="E217" s="14"/>
      <c r="F217" s="14"/>
      <c r="G217" s="14"/>
      <c r="H217" s="14"/>
    </row>
    <row r="218" spans="1:8">
      <c r="A218" s="14"/>
      <c r="B218" s="14"/>
      <c r="C218" s="14"/>
      <c r="D218" s="14"/>
      <c r="E218" s="14"/>
      <c r="F218" s="14"/>
      <c r="G218" s="14"/>
      <c r="H218" s="14"/>
    </row>
    <row r="219" spans="1:8">
      <c r="A219" s="14"/>
      <c r="B219" s="14"/>
      <c r="C219" s="14"/>
      <c r="D219" s="14"/>
      <c r="E219" s="14"/>
      <c r="F219" s="14"/>
      <c r="G219" s="14"/>
      <c r="H219" s="14"/>
    </row>
    <row r="220" spans="1:8">
      <c r="A220" s="14"/>
      <c r="B220" s="14"/>
      <c r="C220" s="14"/>
      <c r="D220" s="14"/>
      <c r="E220" s="14"/>
      <c r="F220" s="14"/>
      <c r="G220" s="14"/>
      <c r="H220" s="14"/>
    </row>
    <row r="221" spans="1:8">
      <c r="A221" s="14"/>
      <c r="B221" s="14"/>
      <c r="C221" s="14"/>
      <c r="D221" s="14"/>
      <c r="E221" s="14"/>
      <c r="F221" s="14"/>
      <c r="G221" s="14"/>
      <c r="H221" s="14"/>
    </row>
    <row r="222" spans="1:8">
      <c r="A222" s="14"/>
      <c r="B222" s="14"/>
      <c r="C222" s="14"/>
      <c r="D222" s="14"/>
      <c r="E222" s="14"/>
      <c r="F222" s="14"/>
      <c r="G222" s="14"/>
      <c r="H222" s="14"/>
    </row>
    <row r="223" spans="1:8">
      <c r="A223" s="14"/>
      <c r="B223" s="14"/>
      <c r="C223" s="14"/>
      <c r="D223" s="14"/>
      <c r="E223" s="14"/>
      <c r="F223" s="14"/>
      <c r="G223" s="14"/>
      <c r="H223" s="14"/>
    </row>
    <row r="224" spans="1:8">
      <c r="A224" s="14"/>
      <c r="B224" s="14"/>
      <c r="C224" s="14"/>
      <c r="D224" s="14"/>
      <c r="E224" s="14"/>
      <c r="F224" s="14"/>
      <c r="G224" s="14"/>
      <c r="H224" s="14"/>
    </row>
    <row r="225" spans="1:8">
      <c r="A225" s="14"/>
      <c r="B225" s="14"/>
      <c r="C225" s="14"/>
      <c r="D225" s="14"/>
      <c r="E225" s="14"/>
      <c r="F225" s="14"/>
      <c r="G225" s="14"/>
      <c r="H225" s="14"/>
    </row>
    <row r="226" spans="1:8">
      <c r="A226" s="14"/>
      <c r="B226" s="14"/>
      <c r="C226" s="14"/>
      <c r="D226" s="14"/>
      <c r="E226" s="14"/>
      <c r="F226" s="14"/>
      <c r="G226" s="14"/>
      <c r="H226" s="14"/>
    </row>
    <row r="227" spans="1:8">
      <c r="A227" s="14"/>
      <c r="B227" s="14"/>
      <c r="C227" s="14"/>
      <c r="D227" s="14"/>
      <c r="E227" s="14"/>
      <c r="F227" s="14"/>
      <c r="G227" s="14"/>
      <c r="H227" s="14"/>
    </row>
    <row r="228" spans="1:8">
      <c r="A228" s="14"/>
      <c r="B228" s="14"/>
      <c r="C228" s="14"/>
      <c r="D228" s="14"/>
      <c r="E228" s="14"/>
      <c r="F228" s="14"/>
      <c r="G228" s="14"/>
      <c r="H228" s="14"/>
    </row>
    <row r="229" spans="1:8">
      <c r="A229" s="14"/>
      <c r="B229" s="14"/>
      <c r="C229" s="14"/>
      <c r="D229" s="14"/>
      <c r="E229" s="14"/>
      <c r="F229" s="14"/>
      <c r="G229" s="14"/>
      <c r="H229" s="14"/>
    </row>
    <row r="230" spans="1:8">
      <c r="A230" s="14"/>
      <c r="B230" s="14"/>
      <c r="C230" s="14"/>
      <c r="D230" s="14"/>
      <c r="E230" s="14"/>
      <c r="F230" s="14"/>
      <c r="G230" s="14"/>
      <c r="H230" s="14"/>
    </row>
    <row r="231" spans="1:8">
      <c r="A231" s="14"/>
      <c r="B231" s="14"/>
      <c r="C231" s="14"/>
      <c r="D231" s="14"/>
      <c r="E231" s="14"/>
      <c r="F231" s="14"/>
      <c r="G231" s="14"/>
      <c r="H231" s="14"/>
    </row>
    <row r="232" spans="1:8">
      <c r="A232" s="14"/>
      <c r="B232" s="14"/>
      <c r="C232" s="14"/>
      <c r="D232" s="14"/>
      <c r="E232" s="14"/>
      <c r="F232" s="14"/>
      <c r="G232" s="14"/>
      <c r="H232" s="14"/>
    </row>
    <row r="233" spans="1:8">
      <c r="A233" s="14"/>
      <c r="B233" s="14"/>
      <c r="C233" s="14"/>
      <c r="D233" s="14"/>
      <c r="E233" s="14"/>
      <c r="F233" s="14"/>
      <c r="G233" s="14"/>
      <c r="H233" s="14"/>
    </row>
    <row r="234" spans="1:8">
      <c r="A234" s="14"/>
      <c r="B234" s="14"/>
      <c r="C234" s="14"/>
      <c r="D234" s="14"/>
      <c r="E234" s="14"/>
      <c r="F234" s="14"/>
      <c r="G234" s="14"/>
      <c r="H234" s="14"/>
    </row>
    <row r="235" spans="1:8">
      <c r="A235" s="14"/>
      <c r="B235" s="14"/>
      <c r="C235" s="14"/>
      <c r="D235" s="14"/>
      <c r="E235" s="14"/>
      <c r="F235" s="14"/>
      <c r="G235" s="14"/>
      <c r="H235" s="14"/>
    </row>
    <row r="236" spans="1:8">
      <c r="A236" s="14"/>
      <c r="B236" s="14"/>
      <c r="C236" s="14"/>
      <c r="D236" s="14"/>
      <c r="E236" s="14"/>
      <c r="F236" s="14"/>
      <c r="G236" s="14"/>
      <c r="H236" s="14"/>
    </row>
    <row r="237" spans="1:8">
      <c r="A237" s="14"/>
      <c r="B237" s="14"/>
      <c r="C237" s="14"/>
      <c r="D237" s="14"/>
      <c r="E237" s="14"/>
      <c r="F237" s="14"/>
      <c r="G237" s="14"/>
      <c r="H237" s="14"/>
    </row>
    <row r="238" spans="1:8">
      <c r="A238" s="14"/>
      <c r="B238" s="14"/>
      <c r="C238" s="14"/>
      <c r="D238" s="14"/>
      <c r="E238" s="14"/>
      <c r="F238" s="14"/>
      <c r="G238" s="14"/>
      <c r="H238" s="14"/>
    </row>
    <row r="239" spans="1:8">
      <c r="A239" s="14"/>
      <c r="B239" s="14"/>
      <c r="C239" s="14"/>
      <c r="D239" s="14"/>
      <c r="E239" s="14"/>
      <c r="F239" s="14"/>
      <c r="G239" s="14"/>
      <c r="H239" s="14"/>
    </row>
    <row r="240" spans="1:8">
      <c r="A240" s="14"/>
      <c r="B240" s="14"/>
      <c r="C240" s="14"/>
      <c r="D240" s="14"/>
      <c r="E240" s="14"/>
      <c r="F240" s="14"/>
      <c r="G240" s="14"/>
      <c r="H240" s="14"/>
    </row>
    <row r="241" spans="1:8">
      <c r="A241" s="14"/>
      <c r="B241" s="14"/>
      <c r="C241" s="14"/>
      <c r="D241" s="14"/>
      <c r="E241" s="14"/>
      <c r="F241" s="14"/>
      <c r="G241" s="14"/>
      <c r="H241" s="14"/>
    </row>
    <row r="242" spans="1:8">
      <c r="A242" s="14"/>
      <c r="B242" s="14"/>
      <c r="C242" s="14"/>
      <c r="D242" s="14"/>
      <c r="E242" s="14"/>
      <c r="F242" s="14"/>
      <c r="G242" s="14"/>
      <c r="H242" s="14"/>
    </row>
    <row r="243" spans="1:8">
      <c r="A243" s="14"/>
      <c r="B243" s="14"/>
      <c r="C243" s="14"/>
      <c r="D243" s="14"/>
      <c r="E243" s="14"/>
      <c r="F243" s="14"/>
      <c r="G243" s="14"/>
      <c r="H243" s="14"/>
    </row>
    <row r="244" spans="1:8">
      <c r="A244" s="14"/>
      <c r="B244" s="14"/>
      <c r="C244" s="14"/>
      <c r="D244" s="14"/>
      <c r="E244" s="14"/>
      <c r="F244" s="14"/>
      <c r="G244" s="14"/>
      <c r="H244" s="14"/>
    </row>
    <row r="245" spans="1:8">
      <c r="A245" s="14"/>
      <c r="B245" s="14"/>
      <c r="C245" s="14"/>
      <c r="D245" s="14"/>
      <c r="E245" s="14"/>
      <c r="F245" s="14"/>
      <c r="G245" s="14"/>
      <c r="H245" s="14"/>
    </row>
    <row r="246" spans="1:8">
      <c r="A246" s="14"/>
      <c r="B246" s="14"/>
      <c r="C246" s="14"/>
      <c r="D246" s="14"/>
      <c r="E246" s="14"/>
      <c r="F246" s="14"/>
      <c r="G246" s="14"/>
      <c r="H246" s="14"/>
    </row>
    <row r="247" spans="1:8">
      <c r="A247" s="14"/>
      <c r="B247" s="14"/>
      <c r="C247" s="14"/>
      <c r="D247" s="14"/>
      <c r="E247" s="14"/>
      <c r="F247" s="14"/>
      <c r="G247" s="14"/>
      <c r="H247" s="14"/>
    </row>
    <row r="248" spans="1:8">
      <c r="A248" s="14"/>
      <c r="B248" s="14"/>
      <c r="C248" s="14"/>
      <c r="D248" s="14"/>
      <c r="E248" s="14"/>
      <c r="F248" s="14"/>
      <c r="G248" s="14"/>
      <c r="H248" s="14"/>
    </row>
    <row r="249" spans="1:8">
      <c r="A249" s="14"/>
      <c r="B249" s="14"/>
      <c r="C249" s="14"/>
      <c r="D249" s="14"/>
      <c r="E249" s="14"/>
      <c r="F249" s="14"/>
      <c r="G249" s="14"/>
      <c r="H249" s="14"/>
    </row>
    <row r="250" spans="1:8">
      <c r="A250" s="14"/>
      <c r="B250" s="14"/>
      <c r="C250" s="14"/>
      <c r="D250" s="14"/>
      <c r="E250" s="14"/>
      <c r="F250" s="14"/>
      <c r="G250" s="14"/>
      <c r="H250" s="14"/>
    </row>
    <row r="251" spans="1:8">
      <c r="A251" s="14"/>
      <c r="B251" s="14"/>
      <c r="C251" s="14"/>
      <c r="D251" s="14"/>
      <c r="E251" s="14"/>
      <c r="F251" s="14"/>
      <c r="G251" s="14"/>
      <c r="H251" s="14"/>
    </row>
    <row r="252" spans="1:8">
      <c r="A252" s="14"/>
      <c r="B252" s="14"/>
      <c r="C252" s="14"/>
      <c r="D252" s="14"/>
      <c r="E252" s="14"/>
      <c r="F252" s="14"/>
      <c r="G252" s="14"/>
      <c r="H252" s="14"/>
    </row>
    <row r="253" spans="1:8">
      <c r="A253" s="14"/>
      <c r="B253" s="14"/>
      <c r="C253" s="14"/>
      <c r="D253" s="14"/>
      <c r="E253" s="14"/>
      <c r="F253" s="14"/>
      <c r="G253" s="14"/>
      <c r="H253" s="14"/>
    </row>
    <row r="254" spans="1:8">
      <c r="A254" s="14"/>
      <c r="B254" s="14"/>
      <c r="C254" s="14"/>
      <c r="D254" s="14"/>
      <c r="E254" s="14"/>
      <c r="F254" s="14"/>
      <c r="G254" s="14"/>
      <c r="H254" s="14"/>
    </row>
    <row r="255" spans="1:8">
      <c r="A255" s="14"/>
      <c r="B255" s="14"/>
      <c r="C255" s="14"/>
      <c r="D255" s="14"/>
      <c r="E255" s="14"/>
      <c r="F255" s="14"/>
      <c r="G255" s="14"/>
      <c r="H255" s="14"/>
    </row>
    <row r="256" spans="1:8">
      <c r="A256" s="14"/>
      <c r="B256" s="14"/>
      <c r="C256" s="14"/>
      <c r="D256" s="14"/>
      <c r="E256" s="14"/>
      <c r="F256" s="14"/>
      <c r="G256" s="14"/>
      <c r="H256" s="14"/>
    </row>
    <row r="257" spans="1:8">
      <c r="A257" s="14"/>
      <c r="B257" s="14"/>
      <c r="C257" s="14"/>
      <c r="D257" s="14"/>
      <c r="E257" s="14"/>
      <c r="F257" s="14"/>
      <c r="G257" s="14"/>
      <c r="H257" s="14"/>
    </row>
    <row r="258" spans="1:8">
      <c r="A258" s="14"/>
      <c r="B258" s="14"/>
      <c r="C258" s="14"/>
      <c r="D258" s="14"/>
      <c r="E258" s="14"/>
      <c r="F258" s="14"/>
      <c r="G258" s="14"/>
      <c r="H258" s="14"/>
    </row>
    <row r="259" spans="1:8">
      <c r="A259" s="14"/>
      <c r="B259" s="14"/>
      <c r="C259" s="14"/>
      <c r="D259" s="14"/>
      <c r="E259" s="14"/>
      <c r="F259" s="14"/>
      <c r="G259" s="14"/>
      <c r="H259" s="14"/>
    </row>
    <row r="260" spans="1:8">
      <c r="A260" s="14"/>
      <c r="B260" s="14"/>
      <c r="C260" s="14"/>
      <c r="D260" s="14"/>
      <c r="E260" s="14"/>
      <c r="F260" s="14"/>
      <c r="G260" s="14"/>
      <c r="H260" s="14"/>
    </row>
    <row r="261" spans="1:8">
      <c r="A261" s="14"/>
      <c r="B261" s="14"/>
      <c r="C261" s="14"/>
      <c r="D261" s="14"/>
      <c r="E261" s="14"/>
      <c r="F261" s="14"/>
      <c r="G261" s="14"/>
      <c r="H261" s="14"/>
    </row>
    <row r="262" spans="1:8">
      <c r="A262" s="14"/>
      <c r="B262" s="14"/>
      <c r="C262" s="14"/>
      <c r="D262" s="14"/>
      <c r="E262" s="14"/>
      <c r="F262" s="14"/>
      <c r="G262" s="14"/>
      <c r="H262" s="14"/>
    </row>
    <row r="263" spans="1:8">
      <c r="A263" s="14"/>
      <c r="B263" s="14"/>
      <c r="C263" s="14"/>
      <c r="D263" s="14"/>
      <c r="E263" s="14"/>
      <c r="F263" s="14"/>
      <c r="G263" s="14"/>
      <c r="H263" s="14"/>
    </row>
    <row r="264" spans="1:8">
      <c r="A264" s="14"/>
      <c r="B264" s="14"/>
      <c r="C264" s="14"/>
      <c r="D264" s="14"/>
      <c r="E264" s="14"/>
      <c r="F264" s="14"/>
      <c r="G264" s="14"/>
      <c r="H264" s="14"/>
    </row>
    <row r="265" spans="1:8">
      <c r="A265" s="14"/>
      <c r="B265" s="14"/>
      <c r="C265" s="14"/>
      <c r="D265" s="14"/>
      <c r="E265" s="14"/>
      <c r="F265" s="14"/>
      <c r="G265" s="14"/>
      <c r="H265" s="14"/>
    </row>
    <row r="266" spans="1:8">
      <c r="A266" s="14"/>
      <c r="B266" s="14"/>
      <c r="C266" s="14"/>
      <c r="D266" s="14"/>
      <c r="E266" s="14"/>
      <c r="F266" s="14"/>
      <c r="G266" s="14"/>
      <c r="H266" s="14"/>
    </row>
    <row r="267" spans="1:8">
      <c r="A267" s="14"/>
      <c r="B267" s="14"/>
      <c r="C267" s="14"/>
      <c r="D267" s="14"/>
      <c r="E267" s="14"/>
      <c r="F267" s="14"/>
      <c r="G267" s="14"/>
      <c r="H267" s="14"/>
    </row>
    <row r="268" spans="1:8">
      <c r="A268" s="14"/>
      <c r="B268" s="14"/>
      <c r="C268" s="14"/>
      <c r="D268" s="14"/>
      <c r="E268" s="14"/>
      <c r="F268" s="14"/>
      <c r="G268" s="14"/>
      <c r="H268" s="14"/>
    </row>
    <row r="269" spans="1:8">
      <c r="A269" s="14"/>
      <c r="B269" s="14"/>
      <c r="C269" s="14"/>
      <c r="D269" s="14"/>
      <c r="E269" s="14"/>
      <c r="F269" s="14"/>
      <c r="G269" s="14"/>
      <c r="H269" s="14"/>
    </row>
    <row r="270" spans="1:8">
      <c r="A270" s="14"/>
      <c r="B270" s="14"/>
      <c r="C270" s="14"/>
      <c r="D270" s="14"/>
      <c r="E270" s="14"/>
      <c r="F270" s="14"/>
      <c r="G270" s="14"/>
      <c r="H270" s="14"/>
    </row>
    <row r="271" spans="1:8">
      <c r="A271" s="14"/>
      <c r="B271" s="14"/>
      <c r="C271" s="14"/>
      <c r="D271" s="14"/>
      <c r="E271" s="14"/>
      <c r="F271" s="14"/>
      <c r="G271" s="14"/>
      <c r="H271" s="14"/>
    </row>
    <row r="272" spans="1:8">
      <c r="A272" s="14"/>
      <c r="B272" s="14"/>
      <c r="C272" s="14"/>
      <c r="D272" s="14"/>
      <c r="E272" s="14"/>
      <c r="F272" s="14"/>
      <c r="G272" s="14"/>
      <c r="H272" s="14"/>
    </row>
    <row r="273" spans="1:8">
      <c r="A273" s="14"/>
      <c r="B273" s="14"/>
      <c r="C273" s="14"/>
      <c r="D273" s="14"/>
      <c r="E273" s="14"/>
      <c r="F273" s="14"/>
      <c r="G273" s="14"/>
      <c r="H273" s="14"/>
    </row>
    <row r="274" spans="1:8">
      <c r="A274" s="14"/>
      <c r="B274" s="14"/>
      <c r="C274" s="14"/>
      <c r="D274" s="14"/>
      <c r="E274" s="14"/>
      <c r="F274" s="14"/>
      <c r="G274" s="14"/>
      <c r="H274" s="14"/>
    </row>
    <row r="275" spans="1:8">
      <c r="A275" s="14"/>
      <c r="B275" s="14"/>
      <c r="C275" s="14"/>
      <c r="D275" s="14"/>
      <c r="E275" s="14"/>
      <c r="F275" s="14"/>
      <c r="G275" s="14"/>
      <c r="H275" s="14"/>
    </row>
    <row r="276" spans="1:8">
      <c r="A276" s="14"/>
      <c r="B276" s="14"/>
      <c r="C276" s="14"/>
      <c r="D276" s="14"/>
      <c r="E276" s="14"/>
      <c r="F276" s="14"/>
      <c r="G276" s="14"/>
      <c r="H276" s="14"/>
    </row>
    <row r="277" spans="1:8">
      <c r="A277" s="14"/>
      <c r="B277" s="14"/>
      <c r="C277" s="14"/>
      <c r="D277" s="14"/>
      <c r="E277" s="14"/>
      <c r="F277" s="14"/>
      <c r="G277" s="14"/>
      <c r="H277" s="14"/>
    </row>
    <row r="278" spans="1:8">
      <c r="A278" s="14"/>
      <c r="B278" s="14"/>
      <c r="C278" s="14"/>
      <c r="D278" s="14"/>
      <c r="E278" s="14"/>
      <c r="F278" s="14"/>
      <c r="G278" s="14"/>
      <c r="H278" s="14"/>
    </row>
    <row r="279" spans="1:8">
      <c r="A279" s="14"/>
      <c r="B279" s="14"/>
      <c r="C279" s="14"/>
      <c r="D279" s="14"/>
      <c r="E279" s="14"/>
      <c r="F279" s="14"/>
      <c r="G279" s="14"/>
      <c r="H279" s="14"/>
    </row>
    <row r="280" spans="1:8">
      <c r="A280" s="14"/>
      <c r="B280" s="14"/>
      <c r="C280" s="14"/>
      <c r="D280" s="14"/>
      <c r="E280" s="14"/>
      <c r="F280" s="14"/>
      <c r="G280" s="14"/>
      <c r="H280" s="14"/>
    </row>
    <row r="281" spans="1:8">
      <c r="A281" s="14"/>
      <c r="B281" s="14"/>
      <c r="C281" s="14"/>
      <c r="D281" s="14"/>
      <c r="E281" s="14"/>
      <c r="F281" s="14"/>
      <c r="G281" s="14"/>
      <c r="H281" s="14"/>
    </row>
    <row r="282" spans="1:8">
      <c r="A282" s="14"/>
      <c r="B282" s="14"/>
      <c r="C282" s="14"/>
      <c r="D282" s="14"/>
      <c r="E282" s="14"/>
      <c r="F282" s="14"/>
      <c r="G282" s="14"/>
      <c r="H282" s="14"/>
    </row>
    <row r="283" spans="1:8">
      <c r="A283" s="14"/>
      <c r="B283" s="14"/>
      <c r="C283" s="14"/>
      <c r="D283" s="14"/>
      <c r="E283" s="14"/>
      <c r="F283" s="14"/>
      <c r="G283" s="14"/>
      <c r="H283" s="14"/>
    </row>
    <row r="284" spans="1:8">
      <c r="A284" s="14"/>
      <c r="B284" s="14"/>
      <c r="C284" s="14"/>
      <c r="D284" s="14"/>
      <c r="E284" s="14"/>
      <c r="F284" s="14"/>
      <c r="G284" s="14"/>
      <c r="H284" s="14"/>
    </row>
    <row r="285" spans="1:8">
      <c r="A285" s="14"/>
      <c r="B285" s="14"/>
      <c r="C285" s="14"/>
      <c r="D285" s="14"/>
      <c r="E285" s="14"/>
      <c r="F285" s="14"/>
      <c r="G285" s="14"/>
      <c r="H285" s="14"/>
    </row>
    <row r="286" spans="1:8">
      <c r="A286" s="14"/>
      <c r="B286" s="14"/>
      <c r="C286" s="14"/>
      <c r="D286" s="14"/>
      <c r="E286" s="14"/>
      <c r="F286" s="14"/>
      <c r="G286" s="14"/>
      <c r="H286" s="14"/>
    </row>
    <row r="287" spans="1:8">
      <c r="A287" s="14"/>
      <c r="B287" s="14"/>
      <c r="C287" s="14"/>
      <c r="D287" s="14"/>
      <c r="E287" s="14"/>
      <c r="F287" s="14"/>
      <c r="G287" s="14"/>
      <c r="H287" s="14"/>
    </row>
    <row r="288" spans="1:8">
      <c r="A288" s="14"/>
      <c r="B288" s="14"/>
      <c r="C288" s="14"/>
      <c r="D288" s="14"/>
      <c r="E288" s="14"/>
      <c r="F288" s="14"/>
      <c r="G288" s="14"/>
      <c r="H288" s="14"/>
    </row>
    <row r="289" spans="1:8">
      <c r="A289" s="14"/>
      <c r="B289" s="14"/>
      <c r="C289" s="14"/>
      <c r="D289" s="14"/>
      <c r="E289" s="14"/>
      <c r="F289" s="14"/>
      <c r="G289" s="14"/>
      <c r="H289" s="14"/>
    </row>
    <row r="290" spans="1:8">
      <c r="A290" s="14"/>
      <c r="B290" s="14"/>
      <c r="C290" s="14"/>
      <c r="D290" s="14"/>
      <c r="E290" s="14"/>
      <c r="F290" s="14"/>
      <c r="G290" s="14"/>
      <c r="H290" s="14"/>
    </row>
    <row r="291" spans="1:8">
      <c r="A291" s="14"/>
      <c r="B291" s="14"/>
      <c r="C291" s="14"/>
      <c r="D291" s="14"/>
      <c r="E291" s="14"/>
      <c r="F291" s="14"/>
      <c r="G291" s="14"/>
      <c r="H291" s="14"/>
    </row>
    <row r="292" spans="1:8">
      <c r="A292" s="14"/>
      <c r="B292" s="14"/>
      <c r="C292" s="14"/>
      <c r="D292" s="14"/>
      <c r="E292" s="14"/>
      <c r="F292" s="14"/>
      <c r="G292" s="14"/>
      <c r="H292" s="14"/>
    </row>
  </sheetData>
  <mergeCells count="18">
    <mergeCell ref="C8:H8"/>
    <mergeCell ref="A1:H1"/>
    <mergeCell ref="A3:H3"/>
    <mergeCell ref="A4:H4"/>
    <mergeCell ref="C6:H6"/>
    <mergeCell ref="C7:H7"/>
    <mergeCell ref="A85:G85"/>
    <mergeCell ref="B89:C89"/>
    <mergeCell ref="C9:H9"/>
    <mergeCell ref="A15:A16"/>
    <mergeCell ref="B15:B16"/>
    <mergeCell ref="C15:C16"/>
    <mergeCell ref="E15:E16"/>
    <mergeCell ref="F15:F16"/>
    <mergeCell ref="A13:E13"/>
    <mergeCell ref="G15:G16"/>
    <mergeCell ref="H15:H16"/>
    <mergeCell ref="D15:D16"/>
  </mergeCells>
  <printOptions horizontalCentered="1"/>
  <pageMargins left="1.1811023622047245" right="0.59055118110236227" top="0.78740157480314965" bottom="0.78740157480314965" header="0.31496062992125984" footer="0.39370078740157483"/>
  <pageSetup paperSize="9" scale="57" fitToHeight="0" orientation="portrait" blackAndWhite="1" r:id="rId1"/>
  <headerFooter>
    <oddFooter>&amp;R&amp;"Times New Roman,Regular"&amp;10&amp;P. lpp. no &amp;N</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H299"/>
  <sheetViews>
    <sheetView showZeros="0" topLeftCell="A36" zoomScale="90" zoomScaleNormal="90" workbookViewId="0">
      <selection activeCell="F34" sqref="F34"/>
    </sheetView>
  </sheetViews>
  <sheetFormatPr defaultColWidth="9.140625" defaultRowHeight="15" outlineLevelRow="1"/>
  <cols>
    <col min="1" max="2" width="8.7109375" style="44" customWidth="1"/>
    <col min="3" max="3" width="44.7109375" style="44" customWidth="1"/>
    <col min="4" max="4" width="24.5703125" style="44" customWidth="1"/>
    <col min="5" max="6" width="9.7109375" style="44" customWidth="1"/>
    <col min="7" max="7" width="19.5703125" style="930" customWidth="1"/>
    <col min="8" max="8" width="20.7109375" style="44" customWidth="1"/>
    <col min="9" max="16384" width="9.140625" style="44"/>
  </cols>
  <sheetData>
    <row r="1" spans="1:8" ht="20.25">
      <c r="A1" s="985" t="str">
        <f>"Lokālā tāme Nr. "&amp;KOPS1!B28</f>
        <v>Lokālā tāme Nr. 1-9</v>
      </c>
      <c r="B1" s="985"/>
      <c r="C1" s="985"/>
      <c r="D1" s="985"/>
      <c r="E1" s="985"/>
      <c r="F1" s="985"/>
      <c r="G1" s="985"/>
      <c r="H1" s="985"/>
    </row>
    <row r="3" spans="1:8" ht="20.25">
      <c r="A3" s="1026" t="str">
        <f>KOPS1!C28</f>
        <v>Iekšsienu un starpsienu konstrukcijas</v>
      </c>
      <c r="B3" s="1026"/>
      <c r="C3" s="1026"/>
      <c r="D3" s="1027"/>
      <c r="E3" s="1026"/>
      <c r="F3" s="1026"/>
      <c r="G3" s="1026"/>
      <c r="H3" s="1026"/>
    </row>
    <row r="4" spans="1:8">
      <c r="A4" s="1017" t="s">
        <v>0</v>
      </c>
      <c r="B4" s="1017"/>
      <c r="C4" s="1017"/>
      <c r="D4" s="1017"/>
      <c r="E4" s="1017"/>
      <c r="F4" s="1017"/>
      <c r="G4" s="1017"/>
      <c r="H4" s="1017"/>
    </row>
    <row r="5" spans="1:8">
      <c r="A5" s="14"/>
      <c r="B5" s="14"/>
      <c r="C5" s="14"/>
      <c r="D5" s="14"/>
      <c r="E5" s="14"/>
      <c r="F5" s="14"/>
      <c r="G5" s="929"/>
      <c r="H5" s="14"/>
    </row>
    <row r="6" spans="1:8">
      <c r="A6" s="14" t="s">
        <v>1</v>
      </c>
      <c r="B6" s="14"/>
      <c r="C6" s="995" t="str">
        <f>KOPS1!C6</f>
        <v>Jauna skolas ēka Ādažos I.kārta</v>
      </c>
      <c r="D6" s="986"/>
      <c r="E6" s="995"/>
      <c r="F6" s="995"/>
      <c r="G6" s="995"/>
      <c r="H6" s="995"/>
    </row>
    <row r="7" spans="1:8">
      <c r="A7" s="14" t="s">
        <v>2</v>
      </c>
      <c r="B7" s="14"/>
      <c r="C7" s="995" t="str">
        <f>KOPS1!C7</f>
        <v>Jauna skolas ēka Ādažos</v>
      </c>
      <c r="D7" s="986"/>
      <c r="E7" s="995"/>
      <c r="F7" s="995"/>
      <c r="G7" s="995"/>
      <c r="H7" s="995"/>
    </row>
    <row r="8" spans="1:8">
      <c r="A8" s="14" t="s">
        <v>3</v>
      </c>
      <c r="B8" s="14"/>
      <c r="C8" s="995" t="str">
        <f>KOPS1!C8</f>
        <v>Attekas iela 16, Ādaži, Ādažu novads</v>
      </c>
      <c r="D8" s="986"/>
      <c r="E8" s="995"/>
      <c r="F8" s="995"/>
      <c r="G8" s="995"/>
      <c r="H8" s="995"/>
    </row>
    <row r="9" spans="1:8">
      <c r="A9" s="14" t="s">
        <v>4</v>
      </c>
      <c r="B9" s="14"/>
      <c r="C9" s="995" t="str">
        <f>KOPS1!C9</f>
        <v>16-26</v>
      </c>
      <c r="D9" s="986"/>
      <c r="E9" s="995"/>
      <c r="F9" s="995"/>
      <c r="G9" s="995"/>
      <c r="H9" s="995"/>
    </row>
    <row r="10" spans="1:8">
      <c r="A10" s="14"/>
      <c r="B10" s="14"/>
      <c r="C10" s="14"/>
      <c r="D10" s="14"/>
      <c r="E10" s="14"/>
      <c r="F10" s="14"/>
      <c r="G10" s="929"/>
    </row>
    <row r="11" spans="1:8">
      <c r="A11" s="14" t="s">
        <v>240</v>
      </c>
      <c r="B11" s="14"/>
      <c r="C11" s="14"/>
      <c r="D11" s="14"/>
      <c r="E11" s="14"/>
      <c r="F11" s="14"/>
      <c r="G11" s="929"/>
    </row>
    <row r="12" spans="1:8">
      <c r="A12" s="14" t="s">
        <v>2039</v>
      </c>
      <c r="B12" s="14"/>
      <c r="C12" s="14"/>
      <c r="D12" s="14"/>
      <c r="E12" s="14"/>
      <c r="F12" s="14"/>
      <c r="G12" s="929"/>
      <c r="H12" s="14"/>
    </row>
    <row r="13" spans="1:8">
      <c r="A13" s="1019" t="str">
        <f>KOPS1!F14</f>
        <v>Tāme sastādīta 2017.gada 29. septembrī</v>
      </c>
      <c r="B13" s="1019"/>
      <c r="C13" s="1019"/>
      <c r="D13" s="1019"/>
      <c r="E13" s="1019"/>
      <c r="F13" s="14"/>
      <c r="G13" s="929"/>
    </row>
    <row r="15" spans="1:8" ht="15" customHeight="1">
      <c r="A15" s="1007" t="s">
        <v>5</v>
      </c>
      <c r="B15" s="1007" t="s">
        <v>6</v>
      </c>
      <c r="C15" s="1031" t="s">
        <v>1931</v>
      </c>
      <c r="D15" s="1032" t="s">
        <v>1628</v>
      </c>
      <c r="E15" s="1031" t="s">
        <v>7</v>
      </c>
      <c r="F15" s="1031" t="s">
        <v>8</v>
      </c>
      <c r="G15" s="1024" t="s">
        <v>2040</v>
      </c>
      <c r="H15" s="1024" t="s">
        <v>2041</v>
      </c>
    </row>
    <row r="16" spans="1:8">
      <c r="A16" s="1007"/>
      <c r="B16" s="1007"/>
      <c r="C16" s="1031"/>
      <c r="D16" s="1025"/>
      <c r="E16" s="1031"/>
      <c r="F16" s="1031"/>
      <c r="G16" s="1025"/>
      <c r="H16" s="1025"/>
    </row>
    <row r="17" spans="1:8" ht="15.75" thickBot="1">
      <c r="A17" s="66">
        <v>1</v>
      </c>
      <c r="B17" s="66">
        <v>2</v>
      </c>
      <c r="C17" s="67" t="s">
        <v>80</v>
      </c>
      <c r="D17" s="67"/>
      <c r="E17" s="66" t="s">
        <v>81</v>
      </c>
      <c r="F17" s="68">
        <v>5</v>
      </c>
      <c r="G17" s="68">
        <v>6</v>
      </c>
      <c r="H17" s="68">
        <v>7</v>
      </c>
    </row>
    <row r="18" spans="1:8" ht="15.75" thickTop="1">
      <c r="A18" s="242"/>
      <c r="B18" s="27"/>
      <c r="C18" s="243" t="s">
        <v>1649</v>
      </c>
      <c r="D18" s="243"/>
      <c r="E18" s="244"/>
      <c r="F18" s="244"/>
      <c r="G18" s="245"/>
      <c r="H18" s="210"/>
    </row>
    <row r="19" spans="1:8">
      <c r="A19" s="35"/>
      <c r="B19" s="1"/>
      <c r="C19" s="50" t="s">
        <v>194</v>
      </c>
      <c r="D19" s="701"/>
      <c r="E19" s="247"/>
      <c r="F19" s="247"/>
      <c r="G19" s="28"/>
      <c r="H19" s="34"/>
    </row>
    <row r="20" spans="1:8">
      <c r="A20" s="35"/>
      <c r="B20" s="46"/>
      <c r="C20" s="50" t="s">
        <v>1638</v>
      </c>
      <c r="D20" s="701"/>
      <c r="E20" s="247"/>
      <c r="F20" s="247"/>
      <c r="G20" s="28"/>
      <c r="H20" s="34"/>
    </row>
    <row r="21" spans="1:8" ht="60">
      <c r="A21" s="35">
        <v>1</v>
      </c>
      <c r="B21" s="599" t="s">
        <v>1942</v>
      </c>
      <c r="C21" s="115" t="s">
        <v>1639</v>
      </c>
      <c r="D21" s="722" t="s">
        <v>2048</v>
      </c>
      <c r="E21" s="4" t="s">
        <v>111</v>
      </c>
      <c r="F21" s="49">
        <v>1953</v>
      </c>
      <c r="G21" s="28"/>
      <c r="H21" s="34"/>
    </row>
    <row r="22" spans="1:8" ht="21" customHeight="1">
      <c r="A22" s="35"/>
      <c r="B22" s="95"/>
      <c r="C22" s="246" t="s">
        <v>1640</v>
      </c>
      <c r="D22" s="703"/>
      <c r="E22" s="4"/>
      <c r="F22" s="49"/>
      <c r="G22" s="28"/>
      <c r="H22" s="34"/>
    </row>
    <row r="23" spans="1:8" ht="60">
      <c r="A23" s="35">
        <f>1+A21</f>
        <v>2</v>
      </c>
      <c r="B23" s="599" t="s">
        <v>1942</v>
      </c>
      <c r="C23" s="115" t="s">
        <v>1643</v>
      </c>
      <c r="D23" s="722" t="s">
        <v>2048</v>
      </c>
      <c r="E23" s="4" t="s">
        <v>111</v>
      </c>
      <c r="F23" s="49">
        <v>31.6</v>
      </c>
      <c r="G23" s="28"/>
      <c r="H23" s="34"/>
    </row>
    <row r="24" spans="1:8" ht="21" customHeight="1">
      <c r="A24" s="35"/>
      <c r="B24" s="95"/>
      <c r="C24" s="246" t="s">
        <v>1641</v>
      </c>
      <c r="D24" s="703"/>
      <c r="E24" s="4"/>
      <c r="F24" s="49"/>
      <c r="G24" s="28"/>
      <c r="H24" s="34"/>
    </row>
    <row r="25" spans="1:8" ht="60">
      <c r="A25" s="35">
        <f>A23+1</f>
        <v>3</v>
      </c>
      <c r="B25" s="599" t="s">
        <v>1942</v>
      </c>
      <c r="C25" s="115" t="s">
        <v>1644</v>
      </c>
      <c r="D25" s="722" t="s">
        <v>2048</v>
      </c>
      <c r="E25" s="4" t="s">
        <v>111</v>
      </c>
      <c r="F25" s="49">
        <v>370</v>
      </c>
      <c r="G25" s="28"/>
      <c r="H25" s="34"/>
    </row>
    <row r="26" spans="1:8" ht="21" customHeight="1">
      <c r="A26" s="35"/>
      <c r="B26" s="95"/>
      <c r="C26" s="246" t="s">
        <v>1642</v>
      </c>
      <c r="D26" s="703"/>
      <c r="E26" s="4"/>
      <c r="F26" s="49"/>
      <c r="G26" s="28"/>
      <c r="H26" s="34"/>
    </row>
    <row r="27" spans="1:8" ht="60">
      <c r="A27" s="35">
        <f>A25+1</f>
        <v>4</v>
      </c>
      <c r="B27" s="599" t="s">
        <v>1942</v>
      </c>
      <c r="C27" s="115" t="s">
        <v>1645</v>
      </c>
      <c r="D27" s="722" t="s">
        <v>2048</v>
      </c>
      <c r="E27" s="4" t="s">
        <v>111</v>
      </c>
      <c r="F27" s="49">
        <v>217</v>
      </c>
      <c r="G27" s="28"/>
      <c r="H27" s="34"/>
    </row>
    <row r="28" spans="1:8">
      <c r="A28" s="35"/>
      <c r="B28" s="1"/>
      <c r="C28" s="50" t="s">
        <v>1650</v>
      </c>
      <c r="D28" s="701"/>
      <c r="E28" s="4"/>
      <c r="F28" s="49"/>
      <c r="G28" s="28"/>
      <c r="H28" s="34"/>
    </row>
    <row r="29" spans="1:8">
      <c r="A29" s="35"/>
      <c r="B29" s="1"/>
      <c r="C29" s="50" t="s">
        <v>1647</v>
      </c>
      <c r="D29" s="701"/>
      <c r="E29" s="4"/>
      <c r="F29" s="49"/>
      <c r="G29" s="28"/>
      <c r="H29" s="34"/>
    </row>
    <row r="30" spans="1:8" ht="15.75">
      <c r="A30" s="35">
        <f>1+A27</f>
        <v>5</v>
      </c>
      <c r="B30" s="599" t="s">
        <v>1943</v>
      </c>
      <c r="C30" s="115" t="s">
        <v>1646</v>
      </c>
      <c r="D30" s="722" t="s">
        <v>2048</v>
      </c>
      <c r="E30" s="4" t="s">
        <v>111</v>
      </c>
      <c r="F30" s="49">
        <v>42</v>
      </c>
      <c r="G30" s="28"/>
      <c r="H30" s="34"/>
    </row>
    <row r="31" spans="1:8" ht="21" customHeight="1">
      <c r="A31" s="35"/>
      <c r="B31" s="95"/>
      <c r="C31" s="246" t="s">
        <v>1648</v>
      </c>
      <c r="D31" s="703"/>
      <c r="E31" s="4"/>
      <c r="F31" s="49"/>
      <c r="G31" s="28"/>
      <c r="H31" s="34"/>
    </row>
    <row r="32" spans="1:8" ht="90">
      <c r="A32" s="35">
        <f>1+A30</f>
        <v>6</v>
      </c>
      <c r="B32" s="599" t="s">
        <v>1942</v>
      </c>
      <c r="C32" s="115" t="s">
        <v>1651</v>
      </c>
      <c r="D32" s="722" t="s">
        <v>2048</v>
      </c>
      <c r="E32" s="4" t="s">
        <v>111</v>
      </c>
      <c r="F32" s="49">
        <v>100</v>
      </c>
      <c r="G32" s="28"/>
      <c r="H32" s="34"/>
    </row>
    <row r="33" spans="1:8">
      <c r="A33" s="35"/>
      <c r="B33" s="1"/>
      <c r="C33" s="50" t="s">
        <v>1652</v>
      </c>
      <c r="D33" s="701"/>
      <c r="E33" s="4"/>
      <c r="F33" s="49"/>
      <c r="G33" s="28"/>
      <c r="H33" s="34"/>
    </row>
    <row r="34" spans="1:8" ht="60">
      <c r="A34" s="35">
        <f>1+A32</f>
        <v>7</v>
      </c>
      <c r="B34" s="599" t="s">
        <v>1942</v>
      </c>
      <c r="C34" s="115" t="s">
        <v>1653</v>
      </c>
      <c r="D34" s="702" t="s">
        <v>2048</v>
      </c>
      <c r="E34" s="4" t="s">
        <v>111</v>
      </c>
      <c r="F34" s="49">
        <v>100</v>
      </c>
      <c r="G34" s="28"/>
      <c r="H34" s="34"/>
    </row>
    <row r="35" spans="1:8" ht="21" customHeight="1">
      <c r="A35" s="35"/>
      <c r="B35" s="95"/>
      <c r="C35" s="246" t="s">
        <v>1654</v>
      </c>
      <c r="D35" s="703"/>
      <c r="E35" s="4"/>
      <c r="F35" s="49"/>
      <c r="G35" s="28"/>
      <c r="H35" s="34"/>
    </row>
    <row r="36" spans="1:8" ht="60">
      <c r="A36" s="35">
        <f>A34+1</f>
        <v>8</v>
      </c>
      <c r="B36" s="599" t="s">
        <v>1942</v>
      </c>
      <c r="C36" s="115" t="s">
        <v>1655</v>
      </c>
      <c r="D36" s="722" t="s">
        <v>2048</v>
      </c>
      <c r="E36" s="4" t="s">
        <v>111</v>
      </c>
      <c r="F36" s="49">
        <v>171</v>
      </c>
      <c r="G36" s="28"/>
      <c r="H36" s="34"/>
    </row>
    <row r="37" spans="1:8">
      <c r="A37" s="35"/>
      <c r="B37" s="95"/>
      <c r="C37" s="115"/>
      <c r="D37" s="702"/>
      <c r="E37" s="4"/>
      <c r="F37" s="49"/>
      <c r="G37" s="28"/>
      <c r="H37" s="34">
        <f>ROUND(F37*G37,2)</f>
        <v>0</v>
      </c>
    </row>
    <row r="38" spans="1:8">
      <c r="A38" s="799"/>
      <c r="B38" s="820"/>
      <c r="C38" s="821" t="s">
        <v>2203</v>
      </c>
      <c r="D38" s="821"/>
      <c r="E38" s="822"/>
      <c r="F38" s="823"/>
      <c r="G38" s="824"/>
      <c r="H38" s="800"/>
    </row>
    <row r="39" spans="1:8" ht="30">
      <c r="A39" s="799">
        <f>A36+1</f>
        <v>9</v>
      </c>
      <c r="B39" s="813" t="s">
        <v>1942</v>
      </c>
      <c r="C39" s="825" t="s">
        <v>2204</v>
      </c>
      <c r="D39" s="746" t="s">
        <v>2048</v>
      </c>
      <c r="E39" s="822" t="s">
        <v>94</v>
      </c>
      <c r="F39" s="826">
        <v>4</v>
      </c>
      <c r="G39" s="824"/>
      <c r="H39" s="800"/>
    </row>
    <row r="40" spans="1:8" ht="30">
      <c r="A40" s="799">
        <f>1+A39</f>
        <v>10</v>
      </c>
      <c r="B40" s="813" t="s">
        <v>1942</v>
      </c>
      <c r="C40" s="825" t="s">
        <v>2205</v>
      </c>
      <c r="D40" s="746" t="s">
        <v>2048</v>
      </c>
      <c r="E40" s="822" t="s">
        <v>94</v>
      </c>
      <c r="F40" s="826">
        <v>2</v>
      </c>
      <c r="G40" s="824"/>
      <c r="H40" s="800"/>
    </row>
    <row r="41" spans="1:8">
      <c r="A41" s="799"/>
      <c r="B41" s="820"/>
      <c r="C41" s="821" t="s">
        <v>2206</v>
      </c>
      <c r="D41" s="821"/>
      <c r="E41" s="822"/>
      <c r="F41" s="826"/>
      <c r="G41" s="824"/>
      <c r="H41" s="800"/>
    </row>
    <row r="42" spans="1:8" ht="30">
      <c r="A42" s="799">
        <f>A40+1</f>
        <v>11</v>
      </c>
      <c r="B42" s="813" t="s">
        <v>1942</v>
      </c>
      <c r="C42" s="825" t="s">
        <v>2207</v>
      </c>
      <c r="D42" s="746" t="s">
        <v>2048</v>
      </c>
      <c r="E42" s="822" t="s">
        <v>94</v>
      </c>
      <c r="F42" s="826">
        <v>2</v>
      </c>
      <c r="G42" s="824"/>
      <c r="H42" s="800"/>
    </row>
    <row r="43" spans="1:8" ht="30">
      <c r="A43" s="799">
        <f>1+A42</f>
        <v>12</v>
      </c>
      <c r="B43" s="813" t="s">
        <v>1942</v>
      </c>
      <c r="C43" s="825" t="s">
        <v>2208</v>
      </c>
      <c r="D43" s="746" t="s">
        <v>2048</v>
      </c>
      <c r="E43" s="822" t="s">
        <v>94</v>
      </c>
      <c r="F43" s="826">
        <v>2</v>
      </c>
      <c r="G43" s="824"/>
      <c r="H43" s="800"/>
    </row>
    <row r="44" spans="1:8" ht="30">
      <c r="A44" s="799">
        <f t="shared" ref="A44:A45" si="0">1+A43</f>
        <v>13</v>
      </c>
      <c r="B44" s="813" t="s">
        <v>1942</v>
      </c>
      <c r="C44" s="825" t="s">
        <v>2209</v>
      </c>
      <c r="D44" s="746" t="s">
        <v>2048</v>
      </c>
      <c r="E44" s="822" t="s">
        <v>94</v>
      </c>
      <c r="F44" s="826">
        <v>10</v>
      </c>
      <c r="G44" s="824"/>
      <c r="H44" s="800"/>
    </row>
    <row r="45" spans="1:8" ht="30">
      <c r="A45" s="799">
        <f t="shared" si="0"/>
        <v>14</v>
      </c>
      <c r="B45" s="813" t="s">
        <v>1942</v>
      </c>
      <c r="C45" s="825" t="s">
        <v>2210</v>
      </c>
      <c r="D45" s="746" t="s">
        <v>2048</v>
      </c>
      <c r="E45" s="822" t="s">
        <v>94</v>
      </c>
      <c r="F45" s="826">
        <v>4</v>
      </c>
      <c r="G45" s="824"/>
      <c r="H45" s="800"/>
    </row>
    <row r="46" spans="1:8">
      <c r="A46" s="799"/>
      <c r="B46" s="813"/>
      <c r="C46" s="825"/>
      <c r="D46" s="825"/>
      <c r="E46" s="822"/>
      <c r="F46" s="826"/>
      <c r="G46" s="827"/>
      <c r="H46" s="800"/>
    </row>
    <row r="47" spans="1:8">
      <c r="A47" s="828"/>
      <c r="B47" s="829"/>
      <c r="C47" s="830" t="s">
        <v>2211</v>
      </c>
      <c r="D47" s="830"/>
      <c r="E47" s="831"/>
      <c r="F47" s="832"/>
      <c r="G47" s="833"/>
      <c r="H47" s="800"/>
    </row>
    <row r="48" spans="1:8">
      <c r="A48" s="828"/>
      <c r="B48" s="829"/>
      <c r="C48" s="830" t="s">
        <v>2212</v>
      </c>
      <c r="D48" s="830"/>
      <c r="E48" s="831"/>
      <c r="F48" s="832"/>
      <c r="G48" s="833"/>
      <c r="H48" s="800"/>
    </row>
    <row r="49" spans="1:8">
      <c r="A49" s="828"/>
      <c r="B49" s="829"/>
      <c r="C49" s="834" t="s">
        <v>2213</v>
      </c>
      <c r="D49" s="834"/>
      <c r="E49" s="831"/>
      <c r="F49" s="832"/>
      <c r="G49" s="833"/>
      <c r="H49" s="800"/>
    </row>
    <row r="50" spans="1:8" ht="26.25">
      <c r="A50" s="828">
        <f>1+A45</f>
        <v>15</v>
      </c>
      <c r="B50" s="813" t="s">
        <v>2214</v>
      </c>
      <c r="C50" s="835" t="s">
        <v>2215</v>
      </c>
      <c r="D50" s="746" t="s">
        <v>2048</v>
      </c>
      <c r="E50" s="831" t="s">
        <v>94</v>
      </c>
      <c r="F50" s="836">
        <v>1</v>
      </c>
      <c r="G50" s="832"/>
      <c r="H50" s="800"/>
    </row>
    <row r="51" spans="1:8">
      <c r="A51" s="828"/>
      <c r="B51" s="829"/>
      <c r="C51" s="834" t="s">
        <v>2216</v>
      </c>
      <c r="D51" s="834"/>
      <c r="E51" s="831"/>
      <c r="F51" s="832"/>
      <c r="G51" s="833"/>
      <c r="H51" s="800"/>
    </row>
    <row r="52" spans="1:8" ht="26.25">
      <c r="A52" s="828">
        <f>1+A50</f>
        <v>16</v>
      </c>
      <c r="B52" s="813" t="s">
        <v>2214</v>
      </c>
      <c r="C52" s="835" t="s">
        <v>2217</v>
      </c>
      <c r="D52" s="746" t="s">
        <v>2048</v>
      </c>
      <c r="E52" s="831" t="s">
        <v>94</v>
      </c>
      <c r="F52" s="836">
        <v>1</v>
      </c>
      <c r="G52" s="832"/>
      <c r="H52" s="800"/>
    </row>
    <row r="53" spans="1:8">
      <c r="A53" s="828"/>
      <c r="B53" s="829"/>
      <c r="C53" s="837" t="s">
        <v>2218</v>
      </c>
      <c r="D53" s="837"/>
      <c r="E53" s="831"/>
      <c r="F53" s="833"/>
      <c r="G53" s="833"/>
      <c r="H53" s="800"/>
    </row>
    <row r="54" spans="1:8" ht="26.25">
      <c r="A54" s="828">
        <f>1+A52</f>
        <v>17</v>
      </c>
      <c r="B54" s="813" t="s">
        <v>2214</v>
      </c>
      <c r="C54" s="835" t="s">
        <v>2219</v>
      </c>
      <c r="D54" s="746" t="s">
        <v>2048</v>
      </c>
      <c r="E54" s="831" t="s">
        <v>94</v>
      </c>
      <c r="F54" s="836">
        <v>1</v>
      </c>
      <c r="G54" s="832"/>
      <c r="H54" s="800"/>
    </row>
    <row r="55" spans="1:8">
      <c r="A55" s="828"/>
      <c r="B55" s="838"/>
      <c r="C55" s="830" t="s">
        <v>2220</v>
      </c>
      <c r="D55" s="830"/>
      <c r="E55" s="831"/>
      <c r="F55" s="836"/>
      <c r="G55" s="833"/>
      <c r="H55" s="800"/>
    </row>
    <row r="56" spans="1:8">
      <c r="A56" s="828"/>
      <c r="B56" s="829"/>
      <c r="C56" s="834" t="s">
        <v>2221</v>
      </c>
      <c r="D56" s="834"/>
      <c r="E56" s="831"/>
      <c r="F56" s="832"/>
      <c r="G56" s="833"/>
      <c r="H56" s="800"/>
    </row>
    <row r="57" spans="1:8" ht="26.25">
      <c r="A57" s="828">
        <f>1+A54</f>
        <v>18</v>
      </c>
      <c r="B57" s="813" t="s">
        <v>2214</v>
      </c>
      <c r="C57" s="835" t="s">
        <v>2222</v>
      </c>
      <c r="D57" s="746" t="s">
        <v>2048</v>
      </c>
      <c r="E57" s="831" t="s">
        <v>94</v>
      </c>
      <c r="F57" s="836">
        <v>1</v>
      </c>
      <c r="G57" s="832"/>
      <c r="H57" s="800"/>
    </row>
    <row r="58" spans="1:8">
      <c r="A58" s="828"/>
      <c r="B58" s="829"/>
      <c r="C58" s="834" t="s">
        <v>2223</v>
      </c>
      <c r="D58" s="834"/>
      <c r="E58" s="831"/>
      <c r="F58" s="832"/>
      <c r="G58" s="833"/>
      <c r="H58" s="800"/>
    </row>
    <row r="59" spans="1:8" ht="26.25">
      <c r="A59" s="828">
        <f>1+A57</f>
        <v>19</v>
      </c>
      <c r="B59" s="813" t="s">
        <v>2214</v>
      </c>
      <c r="C59" s="835" t="s">
        <v>2224</v>
      </c>
      <c r="D59" s="746" t="s">
        <v>2048</v>
      </c>
      <c r="E59" s="831" t="s">
        <v>94</v>
      </c>
      <c r="F59" s="836">
        <v>1</v>
      </c>
      <c r="G59" s="832"/>
      <c r="H59" s="800"/>
    </row>
    <row r="60" spans="1:8">
      <c r="A60" s="828"/>
      <c r="B60" s="829"/>
      <c r="C60" s="837" t="s">
        <v>2225</v>
      </c>
      <c r="D60" s="837"/>
      <c r="E60" s="831"/>
      <c r="F60" s="833"/>
      <c r="G60" s="833"/>
      <c r="H60" s="800"/>
    </row>
    <row r="61" spans="1:8" ht="26.25">
      <c r="A61" s="828">
        <f>1+A59</f>
        <v>20</v>
      </c>
      <c r="B61" s="813" t="s">
        <v>2214</v>
      </c>
      <c r="C61" s="835" t="s">
        <v>2226</v>
      </c>
      <c r="D61" s="746" t="s">
        <v>2048</v>
      </c>
      <c r="E61" s="831" t="s">
        <v>94</v>
      </c>
      <c r="F61" s="836">
        <v>1</v>
      </c>
      <c r="G61" s="832"/>
      <c r="H61" s="800"/>
    </row>
    <row r="62" spans="1:8">
      <c r="A62" s="828"/>
      <c r="B62" s="838"/>
      <c r="C62" s="830" t="s">
        <v>2227</v>
      </c>
      <c r="D62" s="830"/>
      <c r="E62" s="831"/>
      <c r="F62" s="836"/>
      <c r="G62" s="832"/>
      <c r="H62" s="800"/>
    </row>
    <row r="63" spans="1:8">
      <c r="A63" s="839"/>
      <c r="B63" s="838"/>
      <c r="C63" s="837" t="s">
        <v>2228</v>
      </c>
      <c r="D63" s="837"/>
      <c r="E63" s="831"/>
      <c r="F63" s="833"/>
      <c r="G63" s="833"/>
      <c r="H63" s="800"/>
    </row>
    <row r="64" spans="1:8" ht="26.25">
      <c r="A64" s="828">
        <f>1+A61</f>
        <v>21</v>
      </c>
      <c r="B64" s="813" t="s">
        <v>2214</v>
      </c>
      <c r="C64" s="835" t="s">
        <v>2229</v>
      </c>
      <c r="D64" s="746" t="s">
        <v>2048</v>
      </c>
      <c r="E64" s="831" t="s">
        <v>94</v>
      </c>
      <c r="F64" s="836">
        <v>1</v>
      </c>
      <c r="G64" s="832"/>
      <c r="H64" s="800"/>
    </row>
    <row r="65" spans="1:8">
      <c r="A65" s="799"/>
      <c r="B65" s="820"/>
      <c r="C65" s="837" t="s">
        <v>2230</v>
      </c>
      <c r="D65" s="837"/>
      <c r="E65" s="822"/>
      <c r="F65" s="826"/>
      <c r="G65" s="824"/>
      <c r="H65" s="800"/>
    </row>
    <row r="66" spans="1:8" ht="26.25">
      <c r="A66" s="828">
        <f>1+A64</f>
        <v>22</v>
      </c>
      <c r="B66" s="813" t="s">
        <v>2214</v>
      </c>
      <c r="C66" s="835" t="s">
        <v>2231</v>
      </c>
      <c r="D66" s="746" t="s">
        <v>2048</v>
      </c>
      <c r="E66" s="831" t="s">
        <v>94</v>
      </c>
      <c r="F66" s="836">
        <v>1</v>
      </c>
      <c r="G66" s="832"/>
      <c r="H66" s="800"/>
    </row>
    <row r="67" spans="1:8">
      <c r="A67" s="828"/>
      <c r="B67" s="829"/>
      <c r="C67" s="834" t="s">
        <v>2232</v>
      </c>
      <c r="D67" s="834"/>
      <c r="E67" s="831"/>
      <c r="F67" s="832"/>
      <c r="G67" s="833"/>
      <c r="H67" s="800"/>
    </row>
    <row r="68" spans="1:8" ht="26.25">
      <c r="A68" s="828">
        <f>1+A66</f>
        <v>23</v>
      </c>
      <c r="B68" s="813" t="s">
        <v>2214</v>
      </c>
      <c r="C68" s="835" t="s">
        <v>2233</v>
      </c>
      <c r="D68" s="746" t="s">
        <v>2048</v>
      </c>
      <c r="E68" s="831" t="s">
        <v>94</v>
      </c>
      <c r="F68" s="836">
        <v>1</v>
      </c>
      <c r="G68" s="832"/>
      <c r="H68" s="800"/>
    </row>
    <row r="69" spans="1:8">
      <c r="A69" s="828"/>
      <c r="B69" s="838"/>
      <c r="C69" s="830" t="s">
        <v>2234</v>
      </c>
      <c r="D69" s="830"/>
      <c r="E69" s="831"/>
      <c r="F69" s="836"/>
      <c r="G69" s="832"/>
      <c r="H69" s="800"/>
    </row>
    <row r="70" spans="1:8">
      <c r="A70" s="839"/>
      <c r="B70" s="838"/>
      <c r="C70" s="834" t="s">
        <v>2235</v>
      </c>
      <c r="D70" s="834"/>
      <c r="E70" s="831"/>
      <c r="F70" s="833"/>
      <c r="G70" s="833"/>
      <c r="H70" s="800"/>
    </row>
    <row r="71" spans="1:8" ht="26.25">
      <c r="A71" s="828">
        <f>1+A68</f>
        <v>24</v>
      </c>
      <c r="B71" s="813" t="s">
        <v>2214</v>
      </c>
      <c r="C71" s="835" t="s">
        <v>2236</v>
      </c>
      <c r="D71" s="746" t="s">
        <v>2048</v>
      </c>
      <c r="E71" s="831" t="s">
        <v>94</v>
      </c>
      <c r="F71" s="836">
        <v>1</v>
      </c>
      <c r="G71" s="832"/>
      <c r="H71" s="800"/>
    </row>
    <row r="72" spans="1:8">
      <c r="A72" s="799"/>
      <c r="B72" s="820"/>
      <c r="C72" s="837" t="s">
        <v>2237</v>
      </c>
      <c r="D72" s="837"/>
      <c r="E72" s="822"/>
      <c r="F72" s="826"/>
      <c r="G72" s="824"/>
      <c r="H72" s="800"/>
    </row>
    <row r="73" spans="1:8" ht="26.25">
      <c r="A73" s="828">
        <f>1+A71</f>
        <v>25</v>
      </c>
      <c r="B73" s="813" t="s">
        <v>2214</v>
      </c>
      <c r="C73" s="835" t="s">
        <v>2238</v>
      </c>
      <c r="D73" s="746" t="s">
        <v>2048</v>
      </c>
      <c r="E73" s="831" t="s">
        <v>94</v>
      </c>
      <c r="F73" s="836">
        <v>1</v>
      </c>
      <c r="G73" s="832"/>
      <c r="H73" s="800"/>
    </row>
    <row r="74" spans="1:8">
      <c r="A74" s="828"/>
      <c r="B74" s="829"/>
      <c r="C74" s="834" t="s">
        <v>2239</v>
      </c>
      <c r="D74" s="834"/>
      <c r="E74" s="831"/>
      <c r="F74" s="832"/>
      <c r="G74" s="833"/>
      <c r="H74" s="800"/>
    </row>
    <row r="75" spans="1:8" ht="26.25">
      <c r="A75" s="828">
        <f>1+A73</f>
        <v>26</v>
      </c>
      <c r="B75" s="813" t="s">
        <v>2214</v>
      </c>
      <c r="C75" s="835" t="s">
        <v>2240</v>
      </c>
      <c r="D75" s="746" t="s">
        <v>2048</v>
      </c>
      <c r="E75" s="831" t="s">
        <v>94</v>
      </c>
      <c r="F75" s="836">
        <v>1</v>
      </c>
      <c r="G75" s="832"/>
      <c r="H75" s="800"/>
    </row>
    <row r="76" spans="1:8">
      <c r="A76" s="828"/>
      <c r="B76" s="838"/>
      <c r="C76" s="830" t="s">
        <v>2241</v>
      </c>
      <c r="D76" s="830"/>
      <c r="E76" s="831"/>
      <c r="F76" s="836"/>
      <c r="G76" s="833"/>
      <c r="H76" s="800"/>
    </row>
    <row r="77" spans="1:8">
      <c r="A77" s="828"/>
      <c r="B77" s="829"/>
      <c r="C77" s="834" t="s">
        <v>2242</v>
      </c>
      <c r="D77" s="834"/>
      <c r="E77" s="831"/>
      <c r="F77" s="832"/>
      <c r="G77" s="833"/>
      <c r="H77" s="800"/>
    </row>
    <row r="78" spans="1:8" ht="26.25">
      <c r="A78" s="828">
        <f>1+A75</f>
        <v>27</v>
      </c>
      <c r="B78" s="813" t="s">
        <v>2214</v>
      </c>
      <c r="C78" s="835" t="s">
        <v>2243</v>
      </c>
      <c r="D78" s="746" t="s">
        <v>2048</v>
      </c>
      <c r="E78" s="831" t="s">
        <v>94</v>
      </c>
      <c r="F78" s="836">
        <v>1</v>
      </c>
      <c r="G78" s="832"/>
      <c r="H78" s="800"/>
    </row>
    <row r="79" spans="1:8">
      <c r="A79" s="828"/>
      <c r="B79" s="820"/>
      <c r="C79" s="834" t="s">
        <v>2244</v>
      </c>
      <c r="D79" s="834"/>
      <c r="E79" s="831"/>
      <c r="F79" s="832"/>
      <c r="G79" s="833"/>
      <c r="H79" s="800"/>
    </row>
    <row r="80" spans="1:8" ht="26.25">
      <c r="A80" s="828">
        <f>1+A78</f>
        <v>28</v>
      </c>
      <c r="B80" s="813" t="s">
        <v>2214</v>
      </c>
      <c r="C80" s="835" t="s">
        <v>2243</v>
      </c>
      <c r="D80" s="746" t="s">
        <v>2048</v>
      </c>
      <c r="E80" s="831" t="s">
        <v>94</v>
      </c>
      <c r="F80" s="836">
        <v>1</v>
      </c>
      <c r="G80" s="832"/>
      <c r="H80" s="800"/>
    </row>
    <row r="81" spans="1:8">
      <c r="A81" s="828"/>
      <c r="B81" s="820"/>
      <c r="C81" s="834" t="s">
        <v>2245</v>
      </c>
      <c r="D81" s="834"/>
      <c r="E81" s="831"/>
      <c r="F81" s="832"/>
      <c r="G81" s="833"/>
      <c r="H81" s="800"/>
    </row>
    <row r="82" spans="1:8" ht="26.25">
      <c r="A82" s="828">
        <f>1+A80</f>
        <v>29</v>
      </c>
      <c r="B82" s="813" t="s">
        <v>2214</v>
      </c>
      <c r="C82" s="835" t="s">
        <v>2243</v>
      </c>
      <c r="D82" s="746" t="s">
        <v>2048</v>
      </c>
      <c r="E82" s="831" t="s">
        <v>94</v>
      </c>
      <c r="F82" s="836">
        <v>1</v>
      </c>
      <c r="G82" s="832"/>
      <c r="H82" s="800"/>
    </row>
    <row r="83" spans="1:8">
      <c r="A83" s="828"/>
      <c r="B83" s="838"/>
      <c r="C83" s="830" t="s">
        <v>2246</v>
      </c>
      <c r="D83" s="830"/>
      <c r="E83" s="831"/>
      <c r="F83" s="836"/>
      <c r="G83" s="833"/>
      <c r="H83" s="800"/>
    </row>
    <row r="84" spans="1:8">
      <c r="A84" s="828"/>
      <c r="B84" s="829"/>
      <c r="C84" s="834" t="s">
        <v>2247</v>
      </c>
      <c r="D84" s="834"/>
      <c r="E84" s="831"/>
      <c r="F84" s="832"/>
      <c r="G84" s="833"/>
      <c r="H84" s="800"/>
    </row>
    <row r="85" spans="1:8" ht="26.25">
      <c r="A85" s="828">
        <f>1+A82</f>
        <v>30</v>
      </c>
      <c r="B85" s="813" t="s">
        <v>2214</v>
      </c>
      <c r="C85" s="835" t="s">
        <v>2243</v>
      </c>
      <c r="D85" s="746" t="s">
        <v>2048</v>
      </c>
      <c r="E85" s="831" t="s">
        <v>94</v>
      </c>
      <c r="F85" s="836">
        <v>1</v>
      </c>
      <c r="G85" s="832"/>
      <c r="H85" s="800"/>
    </row>
    <row r="86" spans="1:8">
      <c r="A86" s="828"/>
      <c r="B86" s="820"/>
      <c r="C86" s="834" t="s">
        <v>2248</v>
      </c>
      <c r="D86" s="834"/>
      <c r="E86" s="831"/>
      <c r="F86" s="832"/>
      <c r="G86" s="833"/>
      <c r="H86" s="800"/>
    </row>
    <row r="87" spans="1:8" ht="26.25">
      <c r="A87" s="828">
        <f>1+A85</f>
        <v>31</v>
      </c>
      <c r="B87" s="813" t="s">
        <v>2214</v>
      </c>
      <c r="C87" s="835" t="s">
        <v>2249</v>
      </c>
      <c r="D87" s="746" t="s">
        <v>2048</v>
      </c>
      <c r="E87" s="831" t="s">
        <v>94</v>
      </c>
      <c r="F87" s="836">
        <v>1</v>
      </c>
      <c r="G87" s="832"/>
      <c r="H87" s="800"/>
    </row>
    <row r="88" spans="1:8">
      <c r="A88" s="828"/>
      <c r="B88" s="820"/>
      <c r="C88" s="834" t="s">
        <v>2250</v>
      </c>
      <c r="D88" s="834"/>
      <c r="E88" s="831"/>
      <c r="F88" s="832"/>
      <c r="G88" s="833"/>
      <c r="H88" s="800"/>
    </row>
    <row r="89" spans="1:8" ht="26.25">
      <c r="A89" s="828">
        <f>1+A87</f>
        <v>32</v>
      </c>
      <c r="B89" s="813" t="s">
        <v>2214</v>
      </c>
      <c r="C89" s="835" t="s">
        <v>2251</v>
      </c>
      <c r="D89" s="746" t="s">
        <v>2048</v>
      </c>
      <c r="E89" s="831" t="s">
        <v>94</v>
      </c>
      <c r="F89" s="836">
        <v>1</v>
      </c>
      <c r="G89" s="832"/>
      <c r="H89" s="800"/>
    </row>
    <row r="90" spans="1:8">
      <c r="A90" s="828"/>
      <c r="B90" s="838"/>
      <c r="C90" s="830" t="s">
        <v>2252</v>
      </c>
      <c r="D90" s="830"/>
      <c r="E90" s="831"/>
      <c r="F90" s="836"/>
      <c r="G90" s="833"/>
      <c r="H90" s="800"/>
    </row>
    <row r="91" spans="1:8">
      <c r="A91" s="828"/>
      <c r="B91" s="829"/>
      <c r="C91" s="834" t="s">
        <v>2247</v>
      </c>
      <c r="D91" s="834"/>
      <c r="E91" s="831"/>
      <c r="F91" s="832"/>
      <c r="G91" s="833"/>
      <c r="H91" s="800"/>
    </row>
    <row r="92" spans="1:8" ht="26.25">
      <c r="A92" s="828">
        <f>1+A89</f>
        <v>33</v>
      </c>
      <c r="B92" s="813" t="s">
        <v>2214</v>
      </c>
      <c r="C92" s="835" t="s">
        <v>2243</v>
      </c>
      <c r="D92" s="746" t="s">
        <v>2048</v>
      </c>
      <c r="E92" s="831" t="s">
        <v>94</v>
      </c>
      <c r="F92" s="836">
        <v>1</v>
      </c>
      <c r="G92" s="832"/>
      <c r="H92" s="800"/>
    </row>
    <row r="93" spans="1:8">
      <c r="A93" s="828"/>
      <c r="B93" s="820"/>
      <c r="C93" s="834" t="s">
        <v>2248</v>
      </c>
      <c r="D93" s="834"/>
      <c r="E93" s="831"/>
      <c r="F93" s="832"/>
      <c r="G93" s="833"/>
      <c r="H93" s="800"/>
    </row>
    <row r="94" spans="1:8" ht="26.25">
      <c r="A94" s="828">
        <f>1+A92</f>
        <v>34</v>
      </c>
      <c r="B94" s="813" t="s">
        <v>2214</v>
      </c>
      <c r="C94" s="835" t="s">
        <v>2249</v>
      </c>
      <c r="D94" s="746" t="s">
        <v>2048</v>
      </c>
      <c r="E94" s="831" t="s">
        <v>94</v>
      </c>
      <c r="F94" s="836">
        <v>1</v>
      </c>
      <c r="G94" s="832"/>
      <c r="H94" s="800"/>
    </row>
    <row r="95" spans="1:8">
      <c r="A95" s="828"/>
      <c r="B95" s="820"/>
      <c r="C95" s="834" t="s">
        <v>2250</v>
      </c>
      <c r="D95" s="834"/>
      <c r="E95" s="831"/>
      <c r="F95" s="832"/>
      <c r="G95" s="833"/>
      <c r="H95" s="800"/>
    </row>
    <row r="96" spans="1:8" ht="26.25">
      <c r="A96" s="828">
        <f>1+A94</f>
        <v>35</v>
      </c>
      <c r="B96" s="838" t="s">
        <v>72</v>
      </c>
      <c r="C96" s="835" t="s">
        <v>2251</v>
      </c>
      <c r="D96" s="746" t="s">
        <v>2048</v>
      </c>
      <c r="E96" s="831" t="s">
        <v>94</v>
      </c>
      <c r="F96" s="836">
        <v>1</v>
      </c>
      <c r="G96" s="832"/>
      <c r="H96" s="800"/>
    </row>
    <row r="97" spans="1:8">
      <c r="A97" s="828"/>
      <c r="B97" s="838"/>
      <c r="C97" s="830" t="s">
        <v>2253</v>
      </c>
      <c r="D97" s="830"/>
      <c r="E97" s="822"/>
      <c r="F97" s="826"/>
      <c r="G97" s="824"/>
      <c r="H97" s="800"/>
    </row>
    <row r="98" spans="1:8">
      <c r="A98" s="828"/>
      <c r="B98" s="829"/>
      <c r="C98" s="834" t="s">
        <v>2254</v>
      </c>
      <c r="D98" s="834"/>
      <c r="E98" s="831"/>
      <c r="F98" s="832"/>
      <c r="G98" s="832"/>
      <c r="H98" s="800"/>
    </row>
    <row r="99" spans="1:8" ht="26.25">
      <c r="A99" s="828">
        <f>1+A96</f>
        <v>36</v>
      </c>
      <c r="B99" s="813" t="s">
        <v>2214</v>
      </c>
      <c r="C99" s="835" t="s">
        <v>2255</v>
      </c>
      <c r="D99" s="746" t="s">
        <v>2048</v>
      </c>
      <c r="E99" s="831" t="s">
        <v>94</v>
      </c>
      <c r="F99" s="836">
        <v>1</v>
      </c>
      <c r="G99" s="832"/>
      <c r="H99" s="800"/>
    </row>
    <row r="100" spans="1:8">
      <c r="A100" s="828"/>
      <c r="B100" s="820"/>
      <c r="C100" s="834" t="s">
        <v>2256</v>
      </c>
      <c r="D100" s="834"/>
      <c r="E100" s="822"/>
      <c r="F100" s="826"/>
      <c r="G100" s="824"/>
      <c r="H100" s="800"/>
    </row>
    <row r="101" spans="1:8" ht="26.25">
      <c r="A101" s="828">
        <f>1+A99</f>
        <v>37</v>
      </c>
      <c r="B101" s="813" t="s">
        <v>2214</v>
      </c>
      <c r="C101" s="835" t="s">
        <v>2224</v>
      </c>
      <c r="D101" s="746" t="s">
        <v>2048</v>
      </c>
      <c r="E101" s="831" t="s">
        <v>94</v>
      </c>
      <c r="F101" s="836">
        <v>1</v>
      </c>
      <c r="G101" s="832"/>
      <c r="H101" s="800"/>
    </row>
    <row r="102" spans="1:8">
      <c r="A102" s="828"/>
      <c r="B102" s="820"/>
      <c r="C102" s="834" t="s">
        <v>2257</v>
      </c>
      <c r="D102" s="834"/>
      <c r="E102" s="822"/>
      <c r="F102" s="826"/>
      <c r="G102" s="824"/>
      <c r="H102" s="800"/>
    </row>
    <row r="103" spans="1:8" ht="26.25">
      <c r="A103" s="828">
        <f>1+A101</f>
        <v>38</v>
      </c>
      <c r="B103" s="813" t="s">
        <v>2214</v>
      </c>
      <c r="C103" s="835" t="s">
        <v>2258</v>
      </c>
      <c r="D103" s="746" t="s">
        <v>2048</v>
      </c>
      <c r="E103" s="831" t="s">
        <v>94</v>
      </c>
      <c r="F103" s="836">
        <v>1</v>
      </c>
      <c r="G103" s="832"/>
      <c r="H103" s="800"/>
    </row>
    <row r="104" spans="1:8">
      <c r="A104" s="828"/>
      <c r="B104" s="838"/>
      <c r="C104" s="830" t="s">
        <v>2259</v>
      </c>
      <c r="D104" s="830"/>
      <c r="E104" s="822"/>
      <c r="F104" s="826"/>
      <c r="G104" s="824"/>
      <c r="H104" s="800"/>
    </row>
    <row r="105" spans="1:8">
      <c r="A105" s="828"/>
      <c r="B105" s="829"/>
      <c r="C105" s="834" t="s">
        <v>2260</v>
      </c>
      <c r="D105" s="834"/>
      <c r="E105" s="831"/>
      <c r="F105" s="832"/>
      <c r="G105" s="832"/>
      <c r="H105" s="800"/>
    </row>
    <row r="106" spans="1:8" ht="26.25">
      <c r="A106" s="828">
        <f>1+A103</f>
        <v>39</v>
      </c>
      <c r="B106" s="813" t="s">
        <v>2214</v>
      </c>
      <c r="C106" s="835" t="s">
        <v>2261</v>
      </c>
      <c r="D106" s="746" t="s">
        <v>2048</v>
      </c>
      <c r="E106" s="831" t="s">
        <v>94</v>
      </c>
      <c r="F106" s="836">
        <v>1</v>
      </c>
      <c r="G106" s="832"/>
      <c r="H106" s="800"/>
    </row>
    <row r="107" spans="1:8" ht="15.75" thickBot="1">
      <c r="A107" s="60"/>
      <c r="B107" s="13"/>
      <c r="C107" s="445"/>
      <c r="D107" s="445"/>
      <c r="E107" s="446"/>
      <c r="F107" s="447"/>
      <c r="G107" s="448"/>
      <c r="H107" s="54"/>
    </row>
    <row r="108" spans="1:8" ht="15.75" thickTop="1">
      <c r="A108" s="77"/>
      <c r="B108" s="77"/>
      <c r="C108" s="78"/>
      <c r="D108" s="78"/>
      <c r="E108" s="79"/>
      <c r="F108" s="80"/>
      <c r="G108" s="81"/>
      <c r="H108" s="82"/>
    </row>
    <row r="109" spans="1:8">
      <c r="A109" s="1028" t="s">
        <v>1924</v>
      </c>
      <c r="B109" s="1029"/>
      <c r="C109" s="1029"/>
      <c r="D109" s="1030"/>
      <c r="E109" s="1029"/>
      <c r="F109" s="1029"/>
      <c r="G109" s="1029"/>
      <c r="H109" s="59">
        <f>SUM(H18:H108)</f>
        <v>0</v>
      </c>
    </row>
    <row r="110" spans="1:8" outlineLevel="1">
      <c r="A110" s="14"/>
      <c r="B110" s="14"/>
      <c r="C110" s="14"/>
      <c r="D110" s="14"/>
      <c r="E110" s="14"/>
      <c r="F110" s="14"/>
      <c r="G110" s="929"/>
      <c r="H110" s="14"/>
    </row>
    <row r="111" spans="1:8" outlineLevel="1">
      <c r="E111" s="14"/>
      <c r="F111" s="14"/>
      <c r="H111" s="86"/>
    </row>
    <row r="112" spans="1:8" outlineLevel="1">
      <c r="A112" s="44" t="str">
        <f>"Sastādīja: "&amp;KOPS1!$B$71</f>
        <v>Sastādīja: _________________ Olga  Jasāne /29.09.2017./</v>
      </c>
      <c r="E112" s="923"/>
      <c r="F112" s="87"/>
      <c r="G112" s="88"/>
    </row>
    <row r="113" spans="1:8" outlineLevel="1">
      <c r="B113" s="1021" t="s">
        <v>13</v>
      </c>
      <c r="C113" s="1021"/>
      <c r="D113" s="924"/>
      <c r="E113" s="14"/>
      <c r="F113" s="924"/>
      <c r="G113" s="924"/>
    </row>
    <row r="114" spans="1:8" outlineLevel="1">
      <c r="A114" s="14"/>
      <c r="B114" s="87"/>
      <c r="C114" s="922"/>
      <c r="D114" s="922"/>
      <c r="E114" s="14"/>
      <c r="F114" s="14"/>
      <c r="G114" s="44"/>
    </row>
    <row r="115" spans="1:8">
      <c r="A115" s="923" t="str">
        <f>"Pārbaudīja: "&amp;KOPS1!$F$71</f>
        <v>Pārbaudīja: _________________ Aleksejs Providenko /29.09.2017./</v>
      </c>
      <c r="B115" s="528"/>
      <c r="C115" s="88"/>
      <c r="D115" s="88"/>
      <c r="E115" s="88"/>
      <c r="F115" s="88"/>
      <c r="G115" s="44"/>
      <c r="H115" s="14"/>
    </row>
    <row r="116" spans="1:8">
      <c r="A116" s="14"/>
      <c r="B116" s="922" t="s">
        <v>13</v>
      </c>
      <c r="C116" s="924"/>
      <c r="D116" s="924"/>
      <c r="E116" s="924"/>
      <c r="F116" s="924"/>
      <c r="G116" s="44"/>
      <c r="H116" s="14"/>
    </row>
    <row r="117" spans="1:8">
      <c r="A117" s="14" t="str">
        <f>"Sertifikāta Nr.: "&amp;KOPS1!$F$73</f>
        <v>Sertifikāta Nr.: 5-00770</v>
      </c>
      <c r="B117" s="929"/>
      <c r="E117" s="14"/>
      <c r="G117" s="44"/>
      <c r="H117" s="14"/>
    </row>
    <row r="118" spans="1:8">
      <c r="A118" s="14"/>
      <c r="B118" s="14"/>
      <c r="C118" s="14"/>
      <c r="D118" s="14"/>
      <c r="E118" s="14"/>
      <c r="F118" s="14"/>
      <c r="G118" s="929"/>
      <c r="H118" s="14"/>
    </row>
    <row r="119" spans="1:8">
      <c r="A119" s="14"/>
      <c r="B119" s="14"/>
      <c r="C119" s="14"/>
      <c r="D119" s="14"/>
      <c r="E119" s="14"/>
      <c r="F119" s="14"/>
      <c r="G119" s="929"/>
      <c r="H119" s="14"/>
    </row>
    <row r="120" spans="1:8">
      <c r="A120" s="14"/>
      <c r="B120" s="14"/>
      <c r="C120" s="14"/>
      <c r="D120" s="14"/>
      <c r="E120" s="14"/>
      <c r="F120" s="14"/>
      <c r="G120" s="929"/>
      <c r="H120" s="14"/>
    </row>
    <row r="121" spans="1:8">
      <c r="A121" s="14"/>
      <c r="B121" s="14"/>
      <c r="C121" s="14"/>
      <c r="D121" s="14"/>
      <c r="E121" s="14"/>
      <c r="F121" s="14"/>
      <c r="G121" s="929"/>
      <c r="H121" s="14"/>
    </row>
    <row r="122" spans="1:8">
      <c r="A122" s="14"/>
      <c r="B122" s="14"/>
      <c r="C122" s="14"/>
      <c r="D122" s="14"/>
      <c r="E122" s="14"/>
      <c r="F122" s="14"/>
      <c r="G122" s="929"/>
      <c r="H122" s="14"/>
    </row>
    <row r="123" spans="1:8">
      <c r="A123" s="14"/>
      <c r="B123" s="14"/>
      <c r="C123" s="14"/>
      <c r="D123" s="14"/>
      <c r="E123" s="14"/>
      <c r="F123" s="14"/>
      <c r="G123" s="929"/>
      <c r="H123" s="14"/>
    </row>
    <row r="124" spans="1:8">
      <c r="A124" s="14"/>
      <c r="B124" s="14"/>
      <c r="C124" s="14"/>
      <c r="D124" s="14"/>
      <c r="E124" s="14"/>
      <c r="F124" s="14"/>
      <c r="G124" s="929"/>
      <c r="H124" s="14"/>
    </row>
    <row r="125" spans="1:8">
      <c r="A125" s="14"/>
      <c r="B125" s="14"/>
      <c r="C125" s="14"/>
      <c r="D125" s="14"/>
      <c r="E125" s="14"/>
      <c r="F125" s="14"/>
      <c r="G125" s="929"/>
      <c r="H125" s="14"/>
    </row>
    <row r="126" spans="1:8">
      <c r="A126" s="14"/>
      <c r="B126" s="14"/>
      <c r="C126" s="14"/>
      <c r="D126" s="14"/>
      <c r="E126" s="14"/>
      <c r="F126" s="14"/>
      <c r="G126" s="929"/>
      <c r="H126" s="14"/>
    </row>
    <row r="127" spans="1:8">
      <c r="A127" s="14"/>
      <c r="B127" s="14"/>
      <c r="C127" s="14"/>
      <c r="D127" s="14"/>
      <c r="E127" s="14"/>
      <c r="F127" s="14"/>
      <c r="G127" s="929"/>
      <c r="H127" s="14"/>
    </row>
    <row r="128" spans="1:8">
      <c r="A128" s="14"/>
      <c r="B128" s="14"/>
      <c r="C128" s="14"/>
      <c r="D128" s="14"/>
      <c r="E128" s="14"/>
      <c r="F128" s="14"/>
      <c r="G128" s="929"/>
      <c r="H128" s="14"/>
    </row>
    <row r="129" spans="1:8">
      <c r="A129" s="14"/>
      <c r="B129" s="14"/>
      <c r="C129" s="14"/>
      <c r="D129" s="14"/>
      <c r="E129" s="14"/>
      <c r="F129" s="14"/>
      <c r="G129" s="929"/>
      <c r="H129" s="14"/>
    </row>
    <row r="130" spans="1:8">
      <c r="A130" s="14"/>
      <c r="B130" s="14"/>
      <c r="C130" s="14"/>
      <c r="D130" s="14"/>
      <c r="E130" s="14"/>
      <c r="F130" s="14"/>
      <c r="G130" s="929"/>
      <c r="H130" s="14"/>
    </row>
    <row r="131" spans="1:8">
      <c r="A131" s="14"/>
      <c r="B131" s="14"/>
      <c r="C131" s="14"/>
      <c r="D131" s="14"/>
      <c r="E131" s="14"/>
      <c r="F131" s="14"/>
      <c r="G131" s="929"/>
      <c r="H131" s="14"/>
    </row>
    <row r="132" spans="1:8">
      <c r="A132" s="14"/>
      <c r="B132" s="14"/>
      <c r="C132" s="14"/>
      <c r="D132" s="14"/>
      <c r="E132" s="14"/>
      <c r="F132" s="14"/>
      <c r="G132" s="929"/>
      <c r="H132" s="14"/>
    </row>
    <row r="133" spans="1:8">
      <c r="A133" s="14"/>
      <c r="B133" s="14"/>
      <c r="C133" s="14"/>
      <c r="D133" s="14"/>
      <c r="E133" s="14"/>
      <c r="F133" s="14"/>
      <c r="G133" s="929"/>
      <c r="H133" s="14"/>
    </row>
    <row r="134" spans="1:8">
      <c r="A134" s="14"/>
      <c r="B134" s="14"/>
      <c r="C134" s="14"/>
      <c r="D134" s="14"/>
      <c r="E134" s="14"/>
      <c r="F134" s="14"/>
      <c r="G134" s="929"/>
      <c r="H134" s="14"/>
    </row>
    <row r="135" spans="1:8">
      <c r="A135" s="14"/>
      <c r="B135" s="14"/>
      <c r="C135" s="14"/>
      <c r="D135" s="14"/>
      <c r="E135" s="14"/>
      <c r="F135" s="14"/>
      <c r="G135" s="929"/>
      <c r="H135" s="14"/>
    </row>
    <row r="136" spans="1:8">
      <c r="A136" s="14"/>
      <c r="B136" s="14"/>
      <c r="C136" s="14"/>
      <c r="D136" s="14"/>
      <c r="E136" s="14"/>
      <c r="F136" s="14"/>
      <c r="G136" s="929"/>
      <c r="H136" s="14"/>
    </row>
    <row r="137" spans="1:8">
      <c r="A137" s="14"/>
      <c r="B137" s="14"/>
      <c r="C137" s="14"/>
      <c r="D137" s="14"/>
      <c r="E137" s="14"/>
      <c r="F137" s="14"/>
      <c r="G137" s="929"/>
      <c r="H137" s="14"/>
    </row>
    <row r="138" spans="1:8">
      <c r="A138" s="14"/>
      <c r="B138" s="14"/>
      <c r="C138" s="14"/>
      <c r="D138" s="14"/>
      <c r="E138" s="14"/>
      <c r="F138" s="14"/>
      <c r="G138" s="929"/>
      <c r="H138" s="14"/>
    </row>
    <row r="139" spans="1:8">
      <c r="A139" s="14"/>
      <c r="B139" s="14"/>
      <c r="C139" s="14"/>
      <c r="D139" s="14"/>
      <c r="E139" s="14"/>
      <c r="F139" s="14"/>
      <c r="G139" s="929"/>
      <c r="H139" s="14"/>
    </row>
    <row r="140" spans="1:8">
      <c r="A140" s="14"/>
      <c r="B140" s="14"/>
      <c r="C140" s="14"/>
      <c r="D140" s="14"/>
      <c r="E140" s="14"/>
      <c r="F140" s="14"/>
      <c r="G140" s="929"/>
      <c r="H140" s="14"/>
    </row>
    <row r="141" spans="1:8">
      <c r="A141" s="14"/>
      <c r="B141" s="14"/>
      <c r="C141" s="14"/>
      <c r="D141" s="14"/>
      <c r="E141" s="14"/>
      <c r="F141" s="14"/>
      <c r="G141" s="929"/>
      <c r="H141" s="14"/>
    </row>
    <row r="142" spans="1:8">
      <c r="A142" s="14"/>
      <c r="B142" s="14"/>
      <c r="C142" s="14"/>
      <c r="D142" s="14"/>
      <c r="E142" s="14"/>
      <c r="F142" s="14"/>
      <c r="G142" s="929"/>
      <c r="H142" s="14"/>
    </row>
    <row r="143" spans="1:8">
      <c r="A143" s="14"/>
      <c r="B143" s="14"/>
      <c r="C143" s="14"/>
      <c r="D143" s="14"/>
      <c r="E143" s="14"/>
      <c r="F143" s="14"/>
      <c r="G143" s="929"/>
      <c r="H143" s="14"/>
    </row>
    <row r="144" spans="1:8">
      <c r="A144" s="14"/>
      <c r="B144" s="14"/>
      <c r="C144" s="14"/>
      <c r="D144" s="14"/>
      <c r="E144" s="14"/>
      <c r="F144" s="14"/>
      <c r="G144" s="929"/>
      <c r="H144" s="14"/>
    </row>
    <row r="145" spans="1:8">
      <c r="A145" s="14"/>
      <c r="B145" s="14"/>
      <c r="C145" s="14"/>
      <c r="D145" s="14"/>
      <c r="E145" s="14"/>
      <c r="F145" s="14"/>
      <c r="G145" s="929"/>
      <c r="H145" s="14"/>
    </row>
    <row r="146" spans="1:8">
      <c r="A146" s="14"/>
      <c r="B146" s="14"/>
      <c r="C146" s="14"/>
      <c r="D146" s="14"/>
      <c r="E146" s="14"/>
      <c r="F146" s="14"/>
      <c r="G146" s="929"/>
      <c r="H146" s="14"/>
    </row>
    <row r="147" spans="1:8">
      <c r="A147" s="14"/>
      <c r="B147" s="14"/>
      <c r="C147" s="14"/>
      <c r="D147" s="14"/>
      <c r="E147" s="14"/>
      <c r="F147" s="14"/>
      <c r="G147" s="929"/>
      <c r="H147" s="14"/>
    </row>
    <row r="148" spans="1:8">
      <c r="A148" s="14"/>
      <c r="B148" s="14"/>
      <c r="C148" s="14"/>
      <c r="D148" s="14"/>
      <c r="E148" s="14"/>
      <c r="F148" s="14"/>
      <c r="G148" s="929"/>
      <c r="H148" s="14"/>
    </row>
    <row r="149" spans="1:8">
      <c r="A149" s="14"/>
      <c r="B149" s="14"/>
      <c r="C149" s="14"/>
      <c r="D149" s="14"/>
      <c r="E149" s="14"/>
      <c r="F149" s="14"/>
      <c r="G149" s="929"/>
      <c r="H149" s="14"/>
    </row>
    <row r="150" spans="1:8">
      <c r="A150" s="14"/>
      <c r="B150" s="14"/>
      <c r="C150" s="14"/>
      <c r="D150" s="14"/>
      <c r="E150" s="14"/>
      <c r="F150" s="14"/>
      <c r="G150" s="929"/>
      <c r="H150" s="14"/>
    </row>
    <row r="151" spans="1:8">
      <c r="A151" s="14"/>
      <c r="B151" s="14"/>
      <c r="C151" s="14"/>
      <c r="D151" s="14"/>
      <c r="E151" s="14"/>
      <c r="F151" s="14"/>
      <c r="G151" s="929"/>
      <c r="H151" s="14"/>
    </row>
    <row r="152" spans="1:8">
      <c r="A152" s="14"/>
      <c r="B152" s="14"/>
      <c r="C152" s="14"/>
      <c r="D152" s="14"/>
      <c r="E152" s="14"/>
      <c r="F152" s="14"/>
      <c r="G152" s="929"/>
      <c r="H152" s="14"/>
    </row>
    <row r="153" spans="1:8">
      <c r="A153" s="14"/>
      <c r="B153" s="14"/>
      <c r="C153" s="14"/>
      <c r="D153" s="14"/>
      <c r="E153" s="14"/>
      <c r="F153" s="14"/>
      <c r="G153" s="929"/>
      <c r="H153" s="14"/>
    </row>
    <row r="154" spans="1:8">
      <c r="A154" s="14"/>
      <c r="B154" s="14"/>
      <c r="C154" s="14"/>
      <c r="D154" s="14"/>
      <c r="E154" s="14"/>
      <c r="F154" s="14"/>
      <c r="G154" s="929"/>
      <c r="H154" s="14"/>
    </row>
    <row r="155" spans="1:8">
      <c r="A155" s="14"/>
      <c r="B155" s="14"/>
      <c r="C155" s="14"/>
      <c r="D155" s="14"/>
      <c r="E155" s="14"/>
      <c r="F155" s="14"/>
      <c r="G155" s="929"/>
      <c r="H155" s="14"/>
    </row>
    <row r="156" spans="1:8">
      <c r="A156" s="14"/>
      <c r="B156" s="14"/>
      <c r="C156" s="14"/>
      <c r="D156" s="14"/>
      <c r="E156" s="14"/>
      <c r="F156" s="14"/>
      <c r="G156" s="929"/>
      <c r="H156" s="14"/>
    </row>
    <row r="157" spans="1:8">
      <c r="A157" s="14"/>
      <c r="B157" s="14"/>
      <c r="C157" s="14"/>
      <c r="D157" s="14"/>
      <c r="E157" s="14"/>
      <c r="F157" s="14"/>
      <c r="G157" s="929"/>
      <c r="H157" s="14"/>
    </row>
    <row r="158" spans="1:8">
      <c r="A158" s="14"/>
      <c r="B158" s="14"/>
      <c r="C158" s="14"/>
      <c r="D158" s="14"/>
      <c r="E158" s="14"/>
      <c r="F158" s="14"/>
      <c r="G158" s="929"/>
      <c r="H158" s="14"/>
    </row>
    <row r="159" spans="1:8">
      <c r="A159" s="14"/>
      <c r="B159" s="14"/>
      <c r="C159" s="14"/>
      <c r="D159" s="14"/>
      <c r="E159" s="14"/>
      <c r="F159" s="14"/>
      <c r="G159" s="929"/>
      <c r="H159" s="14"/>
    </row>
    <row r="160" spans="1:8">
      <c r="A160" s="14"/>
      <c r="B160" s="14"/>
      <c r="C160" s="14"/>
      <c r="D160" s="14"/>
      <c r="E160" s="14"/>
      <c r="F160" s="14"/>
      <c r="G160" s="929"/>
      <c r="H160" s="14"/>
    </row>
    <row r="161" spans="1:8">
      <c r="A161" s="14"/>
      <c r="B161" s="14"/>
      <c r="C161" s="14"/>
      <c r="D161" s="14"/>
      <c r="E161" s="14"/>
      <c r="F161" s="14"/>
      <c r="G161" s="929"/>
      <c r="H161" s="14"/>
    </row>
    <row r="162" spans="1:8">
      <c r="A162" s="14"/>
      <c r="B162" s="14"/>
      <c r="C162" s="14"/>
      <c r="D162" s="14"/>
      <c r="E162" s="14"/>
      <c r="F162" s="14"/>
      <c r="G162" s="929"/>
      <c r="H162" s="14"/>
    </row>
    <row r="163" spans="1:8">
      <c r="A163" s="14"/>
      <c r="B163" s="14"/>
      <c r="C163" s="14"/>
      <c r="D163" s="14"/>
      <c r="E163" s="14"/>
      <c r="F163" s="14"/>
      <c r="G163" s="929"/>
      <c r="H163" s="14"/>
    </row>
    <row r="164" spans="1:8">
      <c r="A164" s="14"/>
      <c r="B164" s="14"/>
      <c r="C164" s="14"/>
      <c r="D164" s="14"/>
      <c r="E164" s="14"/>
      <c r="F164" s="14"/>
      <c r="G164" s="929"/>
      <c r="H164" s="14"/>
    </row>
    <row r="165" spans="1:8">
      <c r="A165" s="14"/>
      <c r="B165" s="14"/>
      <c r="C165" s="14"/>
      <c r="D165" s="14"/>
      <c r="E165" s="14"/>
      <c r="F165" s="14"/>
      <c r="G165" s="929"/>
      <c r="H165" s="14"/>
    </row>
    <row r="166" spans="1:8">
      <c r="A166" s="14"/>
      <c r="B166" s="14"/>
      <c r="C166" s="14"/>
      <c r="D166" s="14"/>
      <c r="E166" s="14"/>
      <c r="F166" s="14"/>
      <c r="G166" s="929"/>
      <c r="H166" s="14"/>
    </row>
    <row r="167" spans="1:8">
      <c r="A167" s="14"/>
      <c r="B167" s="14"/>
      <c r="C167" s="14"/>
      <c r="D167" s="14"/>
      <c r="E167" s="14"/>
      <c r="F167" s="14"/>
      <c r="G167" s="929"/>
      <c r="H167" s="14"/>
    </row>
    <row r="168" spans="1:8">
      <c r="A168" s="14"/>
      <c r="B168" s="14"/>
      <c r="C168" s="14"/>
      <c r="D168" s="14"/>
      <c r="E168" s="14"/>
      <c r="F168" s="14"/>
      <c r="G168" s="929"/>
      <c r="H168" s="14"/>
    </row>
    <row r="169" spans="1:8">
      <c r="A169" s="14"/>
      <c r="B169" s="14"/>
      <c r="C169" s="14"/>
      <c r="D169" s="14"/>
      <c r="E169" s="14"/>
      <c r="F169" s="14"/>
      <c r="G169" s="929"/>
      <c r="H169" s="14"/>
    </row>
    <row r="170" spans="1:8">
      <c r="A170" s="14"/>
      <c r="B170" s="14"/>
      <c r="C170" s="14"/>
      <c r="D170" s="14"/>
      <c r="E170" s="14"/>
      <c r="F170" s="14"/>
      <c r="G170" s="929"/>
      <c r="H170" s="14"/>
    </row>
    <row r="171" spans="1:8">
      <c r="A171" s="14"/>
      <c r="B171" s="14"/>
      <c r="C171" s="14"/>
      <c r="D171" s="14"/>
      <c r="E171" s="14"/>
      <c r="F171" s="14"/>
      <c r="G171" s="929"/>
      <c r="H171" s="14"/>
    </row>
    <row r="172" spans="1:8">
      <c r="A172" s="14"/>
      <c r="B172" s="14"/>
      <c r="C172" s="14"/>
      <c r="D172" s="14"/>
      <c r="E172" s="14"/>
      <c r="F172" s="14"/>
      <c r="G172" s="929"/>
      <c r="H172" s="14"/>
    </row>
    <row r="173" spans="1:8">
      <c r="A173" s="14"/>
      <c r="B173" s="14"/>
      <c r="C173" s="14"/>
      <c r="D173" s="14"/>
      <c r="E173" s="14"/>
      <c r="F173" s="14"/>
      <c r="G173" s="929"/>
      <c r="H173" s="14"/>
    </row>
    <row r="174" spans="1:8">
      <c r="A174" s="14"/>
      <c r="B174" s="14"/>
      <c r="C174" s="14"/>
      <c r="D174" s="14"/>
      <c r="E174" s="14"/>
      <c r="F174" s="14"/>
      <c r="G174" s="929"/>
      <c r="H174" s="14"/>
    </row>
    <row r="175" spans="1:8">
      <c r="A175" s="14"/>
      <c r="B175" s="14"/>
      <c r="C175" s="14"/>
      <c r="D175" s="14"/>
      <c r="E175" s="14"/>
      <c r="F175" s="14"/>
      <c r="G175" s="929"/>
      <c r="H175" s="14"/>
    </row>
    <row r="176" spans="1:8">
      <c r="A176" s="14"/>
      <c r="B176" s="14"/>
      <c r="C176" s="14"/>
      <c r="D176" s="14"/>
      <c r="E176" s="14"/>
      <c r="F176" s="14"/>
      <c r="G176" s="929"/>
      <c r="H176" s="14"/>
    </row>
    <row r="177" spans="1:8">
      <c r="A177" s="14"/>
      <c r="B177" s="14"/>
      <c r="C177" s="14"/>
      <c r="D177" s="14"/>
      <c r="E177" s="14"/>
      <c r="F177" s="14"/>
      <c r="G177" s="929"/>
      <c r="H177" s="14"/>
    </row>
    <row r="178" spans="1:8">
      <c r="A178" s="14"/>
      <c r="B178" s="14"/>
      <c r="C178" s="14"/>
      <c r="D178" s="14"/>
      <c r="E178" s="14"/>
      <c r="F178" s="14"/>
      <c r="G178" s="929"/>
      <c r="H178" s="14"/>
    </row>
    <row r="179" spans="1:8">
      <c r="A179" s="14"/>
      <c r="B179" s="14"/>
      <c r="C179" s="14"/>
      <c r="D179" s="14"/>
      <c r="E179" s="14"/>
      <c r="F179" s="14"/>
      <c r="G179" s="929"/>
      <c r="H179" s="14"/>
    </row>
    <row r="180" spans="1:8">
      <c r="A180" s="14"/>
      <c r="B180" s="14"/>
      <c r="C180" s="14"/>
      <c r="D180" s="14"/>
      <c r="E180" s="14"/>
      <c r="F180" s="14"/>
      <c r="G180" s="929"/>
      <c r="H180" s="14"/>
    </row>
    <row r="181" spans="1:8">
      <c r="A181" s="14"/>
      <c r="B181" s="14"/>
      <c r="C181" s="14"/>
      <c r="D181" s="14"/>
      <c r="E181" s="14"/>
      <c r="F181" s="14"/>
      <c r="G181" s="929"/>
      <c r="H181" s="14"/>
    </row>
    <row r="182" spans="1:8">
      <c r="A182" s="14"/>
      <c r="B182" s="14"/>
      <c r="C182" s="14"/>
      <c r="D182" s="14"/>
      <c r="E182" s="14"/>
      <c r="F182" s="14"/>
      <c r="G182" s="929"/>
      <c r="H182" s="14"/>
    </row>
    <row r="183" spans="1:8">
      <c r="A183" s="14"/>
      <c r="B183" s="14"/>
      <c r="C183" s="14"/>
      <c r="D183" s="14"/>
      <c r="E183" s="14"/>
      <c r="F183" s="14"/>
      <c r="G183" s="929"/>
      <c r="H183" s="14"/>
    </row>
    <row r="184" spans="1:8">
      <c r="A184" s="14"/>
      <c r="B184" s="14"/>
      <c r="C184" s="14"/>
      <c r="D184" s="14"/>
      <c r="E184" s="14"/>
      <c r="F184" s="14"/>
      <c r="G184" s="929"/>
      <c r="H184" s="14"/>
    </row>
    <row r="185" spans="1:8">
      <c r="A185" s="14"/>
      <c r="B185" s="14"/>
      <c r="C185" s="14"/>
      <c r="D185" s="14"/>
      <c r="E185" s="14"/>
      <c r="F185" s="14"/>
      <c r="G185" s="929"/>
      <c r="H185" s="14"/>
    </row>
    <row r="186" spans="1:8">
      <c r="A186" s="14"/>
      <c r="B186" s="14"/>
      <c r="C186" s="14"/>
      <c r="D186" s="14"/>
      <c r="E186" s="14"/>
      <c r="F186" s="14"/>
      <c r="G186" s="929"/>
      <c r="H186" s="14"/>
    </row>
    <row r="187" spans="1:8">
      <c r="A187" s="14"/>
      <c r="B187" s="14"/>
      <c r="C187" s="14"/>
      <c r="D187" s="14"/>
      <c r="E187" s="14"/>
      <c r="F187" s="14"/>
      <c r="G187" s="929"/>
      <c r="H187" s="14"/>
    </row>
    <row r="188" spans="1:8">
      <c r="A188" s="14"/>
      <c r="B188" s="14"/>
      <c r="C188" s="14"/>
      <c r="D188" s="14"/>
      <c r="E188" s="14"/>
      <c r="F188" s="14"/>
      <c r="G188" s="929"/>
      <c r="H188" s="14"/>
    </row>
    <row r="189" spans="1:8">
      <c r="A189" s="14"/>
      <c r="B189" s="14"/>
      <c r="C189" s="14"/>
      <c r="D189" s="14"/>
      <c r="E189" s="14"/>
      <c r="F189" s="14"/>
      <c r="G189" s="929"/>
      <c r="H189" s="14"/>
    </row>
    <row r="190" spans="1:8">
      <c r="A190" s="14"/>
      <c r="B190" s="14"/>
      <c r="C190" s="14"/>
      <c r="D190" s="14"/>
      <c r="E190" s="14"/>
      <c r="F190" s="14"/>
      <c r="G190" s="929"/>
      <c r="H190" s="14"/>
    </row>
    <row r="191" spans="1:8">
      <c r="A191" s="14"/>
      <c r="B191" s="14"/>
      <c r="C191" s="14"/>
      <c r="D191" s="14"/>
      <c r="E191" s="14"/>
      <c r="F191" s="14"/>
      <c r="G191" s="929"/>
      <c r="H191" s="14"/>
    </row>
    <row r="192" spans="1:8">
      <c r="A192" s="14"/>
      <c r="B192" s="14"/>
      <c r="C192" s="14"/>
      <c r="D192" s="14"/>
      <c r="E192" s="14"/>
      <c r="F192" s="14"/>
      <c r="G192" s="929"/>
      <c r="H192" s="14"/>
    </row>
    <row r="193" spans="1:8">
      <c r="A193" s="14"/>
      <c r="B193" s="14"/>
      <c r="C193" s="14"/>
      <c r="D193" s="14"/>
      <c r="E193" s="14"/>
      <c r="F193" s="14"/>
      <c r="G193" s="929"/>
      <c r="H193" s="14"/>
    </row>
    <row r="194" spans="1:8">
      <c r="A194" s="14"/>
      <c r="B194" s="14"/>
      <c r="C194" s="14"/>
      <c r="D194" s="14"/>
      <c r="E194" s="14"/>
      <c r="F194" s="14"/>
      <c r="G194" s="929"/>
      <c r="H194" s="14"/>
    </row>
    <row r="195" spans="1:8">
      <c r="A195" s="14"/>
      <c r="B195" s="14"/>
      <c r="C195" s="14"/>
      <c r="D195" s="14"/>
      <c r="E195" s="14"/>
      <c r="F195" s="14"/>
      <c r="G195" s="929"/>
      <c r="H195" s="14"/>
    </row>
    <row r="196" spans="1:8">
      <c r="A196" s="14"/>
      <c r="B196" s="14"/>
      <c r="C196" s="14"/>
      <c r="D196" s="14"/>
      <c r="E196" s="14"/>
      <c r="F196" s="14"/>
      <c r="G196" s="929"/>
      <c r="H196" s="14"/>
    </row>
    <row r="197" spans="1:8">
      <c r="A197" s="14"/>
      <c r="B197" s="14"/>
      <c r="C197" s="14"/>
      <c r="D197" s="14"/>
      <c r="E197" s="14"/>
      <c r="F197" s="14"/>
      <c r="G197" s="929"/>
      <c r="H197" s="14"/>
    </row>
    <row r="198" spans="1:8">
      <c r="A198" s="14"/>
      <c r="B198" s="14"/>
      <c r="C198" s="14"/>
      <c r="D198" s="14"/>
      <c r="E198" s="14"/>
      <c r="F198" s="14"/>
      <c r="G198" s="929"/>
      <c r="H198" s="14"/>
    </row>
    <row r="199" spans="1:8">
      <c r="A199" s="14"/>
      <c r="B199" s="14"/>
      <c r="C199" s="14"/>
      <c r="D199" s="14"/>
      <c r="E199" s="14"/>
      <c r="F199" s="14"/>
      <c r="G199" s="929"/>
      <c r="H199" s="14"/>
    </row>
    <row r="200" spans="1:8">
      <c r="A200" s="14"/>
      <c r="B200" s="14"/>
      <c r="C200" s="14"/>
      <c r="D200" s="14"/>
      <c r="E200" s="14"/>
      <c r="F200" s="14"/>
      <c r="G200" s="929"/>
      <c r="H200" s="14"/>
    </row>
    <row r="201" spans="1:8">
      <c r="A201" s="14"/>
      <c r="B201" s="14"/>
      <c r="C201" s="14"/>
      <c r="D201" s="14"/>
      <c r="E201" s="14"/>
      <c r="F201" s="14"/>
      <c r="G201" s="929"/>
      <c r="H201" s="14"/>
    </row>
    <row r="202" spans="1:8">
      <c r="A202" s="14"/>
      <c r="B202" s="14"/>
      <c r="C202" s="14"/>
      <c r="D202" s="14"/>
      <c r="E202" s="14"/>
      <c r="F202" s="14"/>
      <c r="G202" s="929"/>
      <c r="H202" s="14"/>
    </row>
    <row r="203" spans="1:8">
      <c r="A203" s="14"/>
      <c r="B203" s="14"/>
      <c r="C203" s="14"/>
      <c r="D203" s="14"/>
      <c r="E203" s="14"/>
      <c r="F203" s="14"/>
      <c r="G203" s="929"/>
      <c r="H203" s="14"/>
    </row>
    <row r="204" spans="1:8">
      <c r="A204" s="14"/>
      <c r="B204" s="14"/>
      <c r="C204" s="14"/>
      <c r="D204" s="14"/>
      <c r="E204" s="14"/>
      <c r="F204" s="14"/>
      <c r="G204" s="929"/>
      <c r="H204" s="14"/>
    </row>
    <row r="205" spans="1:8">
      <c r="A205" s="14"/>
      <c r="B205" s="14"/>
      <c r="C205" s="14"/>
      <c r="D205" s="14"/>
      <c r="E205" s="14"/>
      <c r="F205" s="14"/>
      <c r="G205" s="929"/>
      <c r="H205" s="14"/>
    </row>
    <row r="206" spans="1:8">
      <c r="A206" s="14"/>
      <c r="B206" s="14"/>
      <c r="C206" s="14"/>
      <c r="D206" s="14"/>
      <c r="E206" s="14"/>
      <c r="F206" s="14"/>
      <c r="G206" s="929"/>
      <c r="H206" s="14"/>
    </row>
    <row r="207" spans="1:8">
      <c r="A207" s="14"/>
      <c r="B207" s="14"/>
      <c r="C207" s="14"/>
      <c r="D207" s="14"/>
      <c r="E207" s="14"/>
      <c r="F207" s="14"/>
      <c r="G207" s="929"/>
      <c r="H207" s="14"/>
    </row>
    <row r="208" spans="1:8">
      <c r="A208" s="14"/>
      <c r="B208" s="14"/>
      <c r="C208" s="14"/>
      <c r="D208" s="14"/>
      <c r="E208" s="14"/>
      <c r="F208" s="14"/>
      <c r="G208" s="929"/>
      <c r="H208" s="14"/>
    </row>
    <row r="209" spans="1:8">
      <c r="A209" s="14"/>
      <c r="B209" s="14"/>
      <c r="C209" s="14"/>
      <c r="D209" s="14"/>
      <c r="E209" s="14"/>
      <c r="F209" s="14"/>
      <c r="G209" s="929"/>
      <c r="H209" s="14"/>
    </row>
    <row r="210" spans="1:8">
      <c r="A210" s="14"/>
      <c r="B210" s="14"/>
      <c r="C210" s="14"/>
      <c r="D210" s="14"/>
      <c r="E210" s="14"/>
      <c r="F210" s="14"/>
      <c r="G210" s="929"/>
      <c r="H210" s="14"/>
    </row>
    <row r="211" spans="1:8">
      <c r="A211" s="14"/>
      <c r="B211" s="14"/>
      <c r="C211" s="14"/>
      <c r="D211" s="14"/>
      <c r="E211" s="14"/>
      <c r="F211" s="14"/>
      <c r="G211" s="929"/>
      <c r="H211" s="14"/>
    </row>
    <row r="212" spans="1:8">
      <c r="A212" s="14"/>
      <c r="B212" s="14"/>
      <c r="C212" s="14"/>
      <c r="D212" s="14"/>
      <c r="E212" s="14"/>
      <c r="F212" s="14"/>
      <c r="G212" s="929"/>
      <c r="H212" s="14"/>
    </row>
    <row r="213" spans="1:8">
      <c r="A213" s="14"/>
      <c r="B213" s="14"/>
      <c r="C213" s="14"/>
      <c r="D213" s="14"/>
      <c r="E213" s="14"/>
      <c r="F213" s="14"/>
      <c r="G213" s="929"/>
      <c r="H213" s="14"/>
    </row>
    <row r="214" spans="1:8">
      <c r="A214" s="14"/>
      <c r="B214" s="14"/>
      <c r="C214" s="14"/>
      <c r="D214" s="14"/>
      <c r="E214" s="14"/>
      <c r="F214" s="14"/>
      <c r="G214" s="929"/>
      <c r="H214" s="14"/>
    </row>
    <row r="215" spans="1:8">
      <c r="A215" s="14"/>
      <c r="B215" s="14"/>
      <c r="C215" s="14"/>
      <c r="D215" s="14"/>
      <c r="E215" s="14"/>
      <c r="F215" s="14"/>
      <c r="G215" s="929"/>
      <c r="H215" s="14"/>
    </row>
    <row r="216" spans="1:8">
      <c r="A216" s="14"/>
      <c r="B216" s="14"/>
      <c r="C216" s="14"/>
      <c r="D216" s="14"/>
      <c r="E216" s="14"/>
      <c r="F216" s="14"/>
      <c r="G216" s="929"/>
      <c r="H216" s="14"/>
    </row>
    <row r="217" spans="1:8">
      <c r="A217" s="14"/>
      <c r="B217" s="14"/>
      <c r="C217" s="14"/>
      <c r="D217" s="14"/>
      <c r="E217" s="14"/>
      <c r="F217" s="14"/>
      <c r="G217" s="929"/>
      <c r="H217" s="14"/>
    </row>
    <row r="218" spans="1:8">
      <c r="A218" s="14"/>
      <c r="B218" s="14"/>
      <c r="C218" s="14"/>
      <c r="D218" s="14"/>
      <c r="E218" s="14"/>
      <c r="F218" s="14"/>
      <c r="G218" s="929"/>
      <c r="H218" s="14"/>
    </row>
    <row r="219" spans="1:8">
      <c r="A219" s="14"/>
      <c r="B219" s="14"/>
      <c r="C219" s="14"/>
      <c r="D219" s="14"/>
      <c r="E219" s="14"/>
      <c r="F219" s="14"/>
      <c r="G219" s="929"/>
      <c r="H219" s="14"/>
    </row>
    <row r="220" spans="1:8">
      <c r="A220" s="14"/>
      <c r="B220" s="14"/>
      <c r="C220" s="14"/>
      <c r="D220" s="14"/>
      <c r="E220" s="14"/>
      <c r="F220" s="14"/>
      <c r="G220" s="929"/>
      <c r="H220" s="14"/>
    </row>
    <row r="221" spans="1:8">
      <c r="A221" s="14"/>
      <c r="B221" s="14"/>
      <c r="C221" s="14"/>
      <c r="D221" s="14"/>
      <c r="E221" s="14"/>
      <c r="F221" s="14"/>
      <c r="G221" s="929"/>
      <c r="H221" s="14"/>
    </row>
    <row r="222" spans="1:8">
      <c r="A222" s="14"/>
      <c r="B222" s="14"/>
      <c r="C222" s="14"/>
      <c r="D222" s="14"/>
      <c r="E222" s="14"/>
      <c r="F222" s="14"/>
      <c r="G222" s="929"/>
      <c r="H222" s="14"/>
    </row>
    <row r="223" spans="1:8">
      <c r="A223" s="14"/>
      <c r="B223" s="14"/>
      <c r="C223" s="14"/>
      <c r="D223" s="14"/>
      <c r="E223" s="14"/>
      <c r="F223" s="14"/>
      <c r="G223" s="929"/>
      <c r="H223" s="14"/>
    </row>
    <row r="224" spans="1:8">
      <c r="A224" s="14"/>
      <c r="B224" s="14"/>
      <c r="C224" s="14"/>
      <c r="D224" s="14"/>
      <c r="E224" s="14"/>
      <c r="F224" s="14"/>
      <c r="G224" s="929"/>
      <c r="H224" s="14"/>
    </row>
    <row r="225" spans="1:8">
      <c r="A225" s="14"/>
      <c r="B225" s="14"/>
      <c r="C225" s="14"/>
      <c r="D225" s="14"/>
      <c r="E225" s="14"/>
      <c r="F225" s="14"/>
      <c r="G225" s="929"/>
      <c r="H225" s="14"/>
    </row>
    <row r="226" spans="1:8">
      <c r="A226" s="14"/>
      <c r="B226" s="14"/>
      <c r="C226" s="14"/>
      <c r="D226" s="14"/>
      <c r="E226" s="14"/>
      <c r="F226" s="14"/>
      <c r="G226" s="929"/>
      <c r="H226" s="14"/>
    </row>
    <row r="227" spans="1:8">
      <c r="A227" s="14"/>
      <c r="B227" s="14"/>
      <c r="C227" s="14"/>
      <c r="D227" s="14"/>
      <c r="E227" s="14"/>
      <c r="F227" s="14"/>
      <c r="G227" s="929"/>
      <c r="H227" s="14"/>
    </row>
    <row r="228" spans="1:8">
      <c r="A228" s="14"/>
      <c r="B228" s="14"/>
      <c r="C228" s="14"/>
      <c r="D228" s="14"/>
      <c r="E228" s="14"/>
      <c r="F228" s="14"/>
      <c r="G228" s="929"/>
      <c r="H228" s="14"/>
    </row>
    <row r="229" spans="1:8">
      <c r="A229" s="14"/>
      <c r="B229" s="14"/>
      <c r="C229" s="14"/>
      <c r="D229" s="14"/>
      <c r="E229" s="14"/>
      <c r="F229" s="14"/>
      <c r="G229" s="929"/>
      <c r="H229" s="14"/>
    </row>
    <row r="230" spans="1:8">
      <c r="A230" s="14"/>
      <c r="B230" s="14"/>
      <c r="C230" s="14"/>
      <c r="D230" s="14"/>
      <c r="E230" s="14"/>
      <c r="F230" s="14"/>
      <c r="G230" s="929"/>
      <c r="H230" s="14"/>
    </row>
    <row r="231" spans="1:8">
      <c r="A231" s="14"/>
      <c r="B231" s="14"/>
      <c r="C231" s="14"/>
      <c r="D231" s="14"/>
      <c r="E231" s="14"/>
      <c r="F231" s="14"/>
      <c r="G231" s="929"/>
      <c r="H231" s="14"/>
    </row>
    <row r="232" spans="1:8">
      <c r="A232" s="14"/>
      <c r="B232" s="14"/>
      <c r="C232" s="14"/>
      <c r="D232" s="14"/>
      <c r="E232" s="14"/>
      <c r="F232" s="14"/>
      <c r="G232" s="929"/>
      <c r="H232" s="14"/>
    </row>
    <row r="233" spans="1:8">
      <c r="A233" s="14"/>
      <c r="B233" s="14"/>
      <c r="C233" s="14"/>
      <c r="D233" s="14"/>
      <c r="E233" s="14"/>
      <c r="F233" s="14"/>
      <c r="G233" s="929"/>
      <c r="H233" s="14"/>
    </row>
    <row r="234" spans="1:8">
      <c r="A234" s="14"/>
      <c r="B234" s="14"/>
      <c r="C234" s="14"/>
      <c r="D234" s="14"/>
      <c r="E234" s="14"/>
      <c r="F234" s="14"/>
      <c r="G234" s="929"/>
      <c r="H234" s="14"/>
    </row>
    <row r="235" spans="1:8">
      <c r="A235" s="14"/>
      <c r="B235" s="14"/>
      <c r="C235" s="14"/>
      <c r="D235" s="14"/>
      <c r="E235" s="14"/>
      <c r="F235" s="14"/>
      <c r="G235" s="929"/>
      <c r="H235" s="14"/>
    </row>
    <row r="236" spans="1:8">
      <c r="A236" s="14"/>
      <c r="B236" s="14"/>
      <c r="C236" s="14"/>
      <c r="D236" s="14"/>
      <c r="E236" s="14"/>
      <c r="F236" s="14"/>
      <c r="G236" s="929"/>
      <c r="H236" s="14"/>
    </row>
    <row r="237" spans="1:8">
      <c r="A237" s="14"/>
      <c r="B237" s="14"/>
      <c r="C237" s="14"/>
      <c r="D237" s="14"/>
      <c r="E237" s="14"/>
      <c r="F237" s="14"/>
      <c r="G237" s="929"/>
      <c r="H237" s="14"/>
    </row>
    <row r="238" spans="1:8">
      <c r="A238" s="14"/>
      <c r="B238" s="14"/>
      <c r="C238" s="14"/>
      <c r="D238" s="14"/>
      <c r="E238" s="14"/>
      <c r="F238" s="14"/>
      <c r="G238" s="929"/>
      <c r="H238" s="14"/>
    </row>
    <row r="239" spans="1:8">
      <c r="A239" s="14"/>
      <c r="B239" s="14"/>
      <c r="C239" s="14"/>
      <c r="D239" s="14"/>
      <c r="E239" s="14"/>
      <c r="F239" s="14"/>
      <c r="G239" s="929"/>
      <c r="H239" s="14"/>
    </row>
    <row r="240" spans="1:8">
      <c r="A240" s="14"/>
      <c r="B240" s="14"/>
      <c r="C240" s="14"/>
      <c r="D240" s="14"/>
      <c r="E240" s="14"/>
      <c r="F240" s="14"/>
      <c r="G240" s="929"/>
      <c r="H240" s="14"/>
    </row>
    <row r="241" spans="1:8">
      <c r="A241" s="14"/>
      <c r="B241" s="14"/>
      <c r="C241" s="14"/>
      <c r="D241" s="14"/>
      <c r="E241" s="14"/>
      <c r="F241" s="14"/>
      <c r="G241" s="929"/>
      <c r="H241" s="14"/>
    </row>
    <row r="242" spans="1:8">
      <c r="A242" s="14"/>
      <c r="B242" s="14"/>
      <c r="C242" s="14"/>
      <c r="D242" s="14"/>
      <c r="E242" s="14"/>
      <c r="F242" s="14"/>
      <c r="G242" s="929"/>
      <c r="H242" s="14"/>
    </row>
    <row r="243" spans="1:8">
      <c r="A243" s="14"/>
      <c r="B243" s="14"/>
      <c r="C243" s="14"/>
      <c r="D243" s="14"/>
      <c r="E243" s="14"/>
      <c r="F243" s="14"/>
      <c r="G243" s="929"/>
      <c r="H243" s="14"/>
    </row>
    <row r="244" spans="1:8">
      <c r="A244" s="14"/>
      <c r="B244" s="14"/>
      <c r="C244" s="14"/>
      <c r="D244" s="14"/>
      <c r="E244" s="14"/>
      <c r="F244" s="14"/>
      <c r="G244" s="929"/>
      <c r="H244" s="14"/>
    </row>
    <row r="245" spans="1:8">
      <c r="A245" s="14"/>
      <c r="B245" s="14"/>
      <c r="C245" s="14"/>
      <c r="D245" s="14"/>
      <c r="E245" s="14"/>
      <c r="F245" s="14"/>
      <c r="G245" s="929"/>
      <c r="H245" s="14"/>
    </row>
    <row r="246" spans="1:8">
      <c r="A246" s="14"/>
      <c r="B246" s="14"/>
      <c r="C246" s="14"/>
      <c r="D246" s="14"/>
      <c r="E246" s="14"/>
      <c r="F246" s="14"/>
      <c r="G246" s="929"/>
      <c r="H246" s="14"/>
    </row>
    <row r="247" spans="1:8">
      <c r="A247" s="14"/>
      <c r="B247" s="14"/>
      <c r="C247" s="14"/>
      <c r="D247" s="14"/>
      <c r="E247" s="14"/>
      <c r="F247" s="14"/>
      <c r="G247" s="929"/>
      <c r="H247" s="14"/>
    </row>
    <row r="248" spans="1:8">
      <c r="A248" s="14"/>
      <c r="B248" s="14"/>
      <c r="C248" s="14"/>
      <c r="D248" s="14"/>
      <c r="E248" s="14"/>
      <c r="F248" s="14"/>
      <c r="G248" s="929"/>
      <c r="H248" s="14"/>
    </row>
    <row r="249" spans="1:8">
      <c r="A249" s="14"/>
      <c r="B249" s="14"/>
      <c r="C249" s="14"/>
      <c r="D249" s="14"/>
      <c r="E249" s="14"/>
      <c r="F249" s="14"/>
      <c r="G249" s="929"/>
      <c r="H249" s="14"/>
    </row>
    <row r="250" spans="1:8">
      <c r="A250" s="14"/>
      <c r="B250" s="14"/>
      <c r="C250" s="14"/>
      <c r="D250" s="14"/>
      <c r="E250" s="14"/>
      <c r="F250" s="14"/>
      <c r="G250" s="929"/>
      <c r="H250" s="14"/>
    </row>
    <row r="251" spans="1:8">
      <c r="A251" s="14"/>
      <c r="B251" s="14"/>
      <c r="C251" s="14"/>
      <c r="D251" s="14"/>
      <c r="E251" s="14"/>
      <c r="F251" s="14"/>
      <c r="G251" s="929"/>
      <c r="H251" s="14"/>
    </row>
    <row r="252" spans="1:8">
      <c r="A252" s="14"/>
      <c r="B252" s="14"/>
      <c r="C252" s="14"/>
      <c r="D252" s="14"/>
      <c r="E252" s="14"/>
      <c r="F252" s="14"/>
      <c r="G252" s="929"/>
      <c r="H252" s="14"/>
    </row>
    <row r="253" spans="1:8">
      <c r="A253" s="14"/>
      <c r="B253" s="14"/>
      <c r="C253" s="14"/>
      <c r="D253" s="14"/>
      <c r="E253" s="14"/>
      <c r="F253" s="14"/>
      <c r="G253" s="929"/>
      <c r="H253" s="14"/>
    </row>
    <row r="254" spans="1:8">
      <c r="A254" s="14"/>
      <c r="B254" s="14"/>
      <c r="C254" s="14"/>
      <c r="D254" s="14"/>
      <c r="E254" s="14"/>
      <c r="F254" s="14"/>
      <c r="G254" s="929"/>
      <c r="H254" s="14"/>
    </row>
    <row r="255" spans="1:8">
      <c r="A255" s="14"/>
      <c r="B255" s="14"/>
      <c r="C255" s="14"/>
      <c r="D255" s="14"/>
      <c r="E255" s="14"/>
      <c r="F255" s="14"/>
      <c r="G255" s="929"/>
      <c r="H255" s="14"/>
    </row>
    <row r="256" spans="1:8">
      <c r="A256" s="14"/>
      <c r="B256" s="14"/>
      <c r="C256" s="14"/>
      <c r="D256" s="14"/>
      <c r="E256" s="14"/>
      <c r="F256" s="14"/>
      <c r="G256" s="929"/>
      <c r="H256" s="14"/>
    </row>
    <row r="257" spans="1:8">
      <c r="A257" s="14"/>
      <c r="B257" s="14"/>
      <c r="C257" s="14"/>
      <c r="D257" s="14"/>
      <c r="E257" s="14"/>
      <c r="F257" s="14"/>
      <c r="G257" s="929"/>
      <c r="H257" s="14"/>
    </row>
    <row r="258" spans="1:8">
      <c r="A258" s="14"/>
      <c r="B258" s="14"/>
      <c r="C258" s="14"/>
      <c r="D258" s="14"/>
      <c r="E258" s="14"/>
      <c r="F258" s="14"/>
      <c r="G258" s="929"/>
      <c r="H258" s="14"/>
    </row>
    <row r="259" spans="1:8">
      <c r="A259" s="14"/>
      <c r="B259" s="14"/>
      <c r="C259" s="14"/>
      <c r="D259" s="14"/>
      <c r="E259" s="14"/>
      <c r="F259" s="14"/>
      <c r="G259" s="929"/>
      <c r="H259" s="14"/>
    </row>
    <row r="260" spans="1:8">
      <c r="A260" s="14"/>
      <c r="B260" s="14"/>
      <c r="C260" s="14"/>
      <c r="D260" s="14"/>
      <c r="E260" s="14"/>
      <c r="F260" s="14"/>
      <c r="G260" s="929"/>
      <c r="H260" s="14"/>
    </row>
    <row r="261" spans="1:8">
      <c r="A261" s="14"/>
      <c r="B261" s="14"/>
      <c r="C261" s="14"/>
      <c r="D261" s="14"/>
      <c r="E261" s="14"/>
      <c r="F261" s="14"/>
      <c r="G261" s="929"/>
      <c r="H261" s="14"/>
    </row>
    <row r="262" spans="1:8">
      <c r="A262" s="14"/>
      <c r="B262" s="14"/>
      <c r="C262" s="14"/>
      <c r="D262" s="14"/>
      <c r="E262" s="14"/>
      <c r="F262" s="14"/>
      <c r="G262" s="929"/>
      <c r="H262" s="14"/>
    </row>
    <row r="263" spans="1:8">
      <c r="A263" s="14"/>
      <c r="B263" s="14"/>
      <c r="C263" s="14"/>
      <c r="D263" s="14"/>
      <c r="E263" s="14"/>
      <c r="F263" s="14"/>
      <c r="G263" s="929"/>
      <c r="H263" s="14"/>
    </row>
    <row r="264" spans="1:8">
      <c r="A264" s="14"/>
      <c r="B264" s="14"/>
      <c r="C264" s="14"/>
      <c r="D264" s="14"/>
      <c r="E264" s="14"/>
      <c r="F264" s="14"/>
      <c r="G264" s="929"/>
      <c r="H264" s="14"/>
    </row>
    <row r="265" spans="1:8">
      <c r="A265" s="14"/>
      <c r="B265" s="14"/>
      <c r="C265" s="14"/>
      <c r="D265" s="14"/>
      <c r="E265" s="14"/>
      <c r="F265" s="14"/>
      <c r="G265" s="929"/>
      <c r="H265" s="14"/>
    </row>
    <row r="266" spans="1:8">
      <c r="A266" s="14"/>
      <c r="B266" s="14"/>
      <c r="C266" s="14"/>
      <c r="D266" s="14"/>
      <c r="E266" s="14"/>
      <c r="F266" s="14"/>
      <c r="G266" s="929"/>
      <c r="H266" s="14"/>
    </row>
    <row r="267" spans="1:8">
      <c r="A267" s="14"/>
      <c r="B267" s="14"/>
      <c r="C267" s="14"/>
      <c r="D267" s="14"/>
      <c r="E267" s="14"/>
      <c r="F267" s="14"/>
      <c r="G267" s="929"/>
      <c r="H267" s="14"/>
    </row>
    <row r="268" spans="1:8">
      <c r="A268" s="14"/>
      <c r="B268" s="14"/>
      <c r="C268" s="14"/>
      <c r="D268" s="14"/>
      <c r="E268" s="14"/>
      <c r="F268" s="14"/>
      <c r="G268" s="929"/>
      <c r="H268" s="14"/>
    </row>
    <row r="269" spans="1:8">
      <c r="A269" s="14"/>
      <c r="B269" s="14"/>
      <c r="C269" s="14"/>
      <c r="D269" s="14"/>
      <c r="E269" s="14"/>
      <c r="F269" s="14"/>
      <c r="G269" s="929"/>
      <c r="H269" s="14"/>
    </row>
    <row r="270" spans="1:8">
      <c r="A270" s="14"/>
      <c r="B270" s="14"/>
      <c r="C270" s="14"/>
      <c r="D270" s="14"/>
      <c r="E270" s="14"/>
      <c r="F270" s="14"/>
      <c r="G270" s="929"/>
      <c r="H270" s="14"/>
    </row>
    <row r="271" spans="1:8">
      <c r="A271" s="14"/>
      <c r="B271" s="14"/>
      <c r="C271" s="14"/>
      <c r="D271" s="14"/>
      <c r="E271" s="14"/>
      <c r="F271" s="14"/>
      <c r="G271" s="929"/>
      <c r="H271" s="14"/>
    </row>
    <row r="272" spans="1:8">
      <c r="A272" s="14"/>
      <c r="B272" s="14"/>
      <c r="C272" s="14"/>
      <c r="D272" s="14"/>
      <c r="E272" s="14"/>
      <c r="F272" s="14"/>
      <c r="G272" s="929"/>
      <c r="H272" s="14"/>
    </row>
    <row r="273" spans="1:8">
      <c r="A273" s="14"/>
      <c r="B273" s="14"/>
      <c r="C273" s="14"/>
      <c r="D273" s="14"/>
      <c r="E273" s="14"/>
      <c r="F273" s="14"/>
      <c r="G273" s="929"/>
      <c r="H273" s="14"/>
    </row>
    <row r="274" spans="1:8">
      <c r="A274" s="14"/>
      <c r="B274" s="14"/>
      <c r="C274" s="14"/>
      <c r="D274" s="14"/>
      <c r="E274" s="14"/>
      <c r="F274" s="14"/>
      <c r="G274" s="929"/>
      <c r="H274" s="14"/>
    </row>
    <row r="275" spans="1:8">
      <c r="A275" s="14"/>
      <c r="B275" s="14"/>
      <c r="C275" s="14"/>
      <c r="D275" s="14"/>
      <c r="E275" s="14"/>
      <c r="F275" s="14"/>
      <c r="G275" s="929"/>
      <c r="H275" s="14"/>
    </row>
    <row r="276" spans="1:8">
      <c r="A276" s="14"/>
      <c r="B276" s="14"/>
      <c r="C276" s="14"/>
      <c r="D276" s="14"/>
      <c r="E276" s="14"/>
      <c r="F276" s="14"/>
      <c r="G276" s="929"/>
      <c r="H276" s="14"/>
    </row>
    <row r="277" spans="1:8">
      <c r="A277" s="14"/>
      <c r="B277" s="14"/>
      <c r="C277" s="14"/>
      <c r="D277" s="14"/>
      <c r="E277" s="14"/>
      <c r="F277" s="14"/>
      <c r="G277" s="929"/>
      <c r="H277" s="14"/>
    </row>
    <row r="278" spans="1:8">
      <c r="A278" s="14"/>
      <c r="B278" s="14"/>
      <c r="C278" s="14"/>
      <c r="D278" s="14"/>
      <c r="E278" s="14"/>
      <c r="F278" s="14"/>
      <c r="G278" s="929"/>
      <c r="H278" s="14"/>
    </row>
    <row r="279" spans="1:8">
      <c r="A279" s="14"/>
      <c r="B279" s="14"/>
      <c r="C279" s="14"/>
      <c r="D279" s="14"/>
      <c r="E279" s="14"/>
      <c r="F279" s="14"/>
      <c r="G279" s="929"/>
      <c r="H279" s="14"/>
    </row>
    <row r="280" spans="1:8">
      <c r="A280" s="14"/>
      <c r="B280" s="14"/>
      <c r="C280" s="14"/>
      <c r="D280" s="14"/>
      <c r="E280" s="14"/>
      <c r="F280" s="14"/>
      <c r="G280" s="929"/>
      <c r="H280" s="14"/>
    </row>
    <row r="281" spans="1:8">
      <c r="A281" s="14"/>
      <c r="B281" s="14"/>
      <c r="C281" s="14"/>
      <c r="D281" s="14"/>
      <c r="E281" s="14"/>
      <c r="F281" s="14"/>
      <c r="G281" s="929"/>
      <c r="H281" s="14"/>
    </row>
    <row r="282" spans="1:8">
      <c r="A282" s="14"/>
      <c r="B282" s="14"/>
      <c r="C282" s="14"/>
      <c r="D282" s="14"/>
      <c r="E282" s="14"/>
      <c r="F282" s="14"/>
      <c r="G282" s="929"/>
      <c r="H282" s="14"/>
    </row>
    <row r="283" spans="1:8">
      <c r="A283" s="14"/>
      <c r="B283" s="14"/>
      <c r="C283" s="14"/>
      <c r="D283" s="14"/>
      <c r="E283" s="14"/>
      <c r="F283" s="14"/>
      <c r="G283" s="929"/>
      <c r="H283" s="14"/>
    </row>
    <row r="284" spans="1:8">
      <c r="A284" s="14"/>
      <c r="B284" s="14"/>
      <c r="C284" s="14"/>
      <c r="D284" s="14"/>
      <c r="E284" s="14"/>
      <c r="F284" s="14"/>
      <c r="G284" s="929"/>
      <c r="H284" s="14"/>
    </row>
    <row r="285" spans="1:8">
      <c r="A285" s="14"/>
      <c r="B285" s="14"/>
      <c r="C285" s="14"/>
      <c r="D285" s="14"/>
      <c r="E285" s="14"/>
      <c r="F285" s="14"/>
      <c r="G285" s="929"/>
      <c r="H285" s="14"/>
    </row>
    <row r="286" spans="1:8">
      <c r="A286" s="14"/>
      <c r="B286" s="14"/>
      <c r="C286" s="14"/>
      <c r="D286" s="14"/>
      <c r="E286" s="14"/>
      <c r="F286" s="14"/>
      <c r="G286" s="929"/>
      <c r="H286" s="14"/>
    </row>
    <row r="287" spans="1:8">
      <c r="A287" s="14"/>
      <c r="B287" s="14"/>
      <c r="C287" s="14"/>
      <c r="D287" s="14"/>
      <c r="E287" s="14"/>
      <c r="F287" s="14"/>
      <c r="G287" s="929"/>
      <c r="H287" s="14"/>
    </row>
    <row r="288" spans="1:8">
      <c r="A288" s="14"/>
      <c r="B288" s="14"/>
      <c r="C288" s="14"/>
      <c r="D288" s="14"/>
      <c r="E288" s="14"/>
      <c r="F288" s="14"/>
      <c r="G288" s="929"/>
      <c r="H288" s="14"/>
    </row>
    <row r="289" spans="1:8">
      <c r="A289" s="14"/>
      <c r="B289" s="14"/>
      <c r="C289" s="14"/>
      <c r="D289" s="14"/>
      <c r="E289" s="14"/>
      <c r="F289" s="14"/>
      <c r="G289" s="929"/>
      <c r="H289" s="14"/>
    </row>
    <row r="290" spans="1:8">
      <c r="A290" s="14"/>
      <c r="B290" s="14"/>
      <c r="C290" s="14"/>
      <c r="D290" s="14"/>
      <c r="E290" s="14"/>
      <c r="F290" s="14"/>
      <c r="G290" s="929"/>
      <c r="H290" s="14"/>
    </row>
    <row r="291" spans="1:8">
      <c r="A291" s="14"/>
      <c r="B291" s="14"/>
      <c r="C291" s="14"/>
      <c r="D291" s="14"/>
      <c r="E291" s="14"/>
      <c r="F291" s="14"/>
      <c r="G291" s="929"/>
      <c r="H291" s="14"/>
    </row>
    <row r="292" spans="1:8">
      <c r="A292" s="14"/>
      <c r="B292" s="14"/>
      <c r="C292" s="14"/>
      <c r="D292" s="14"/>
      <c r="E292" s="14"/>
      <c r="F292" s="14"/>
      <c r="G292" s="929"/>
      <c r="H292" s="14"/>
    </row>
    <row r="293" spans="1:8">
      <c r="A293" s="14"/>
      <c r="B293" s="14"/>
      <c r="C293" s="14"/>
      <c r="D293" s="14"/>
      <c r="E293" s="14"/>
      <c r="F293" s="14"/>
      <c r="G293" s="929"/>
      <c r="H293" s="14"/>
    </row>
    <row r="294" spans="1:8">
      <c r="A294" s="14"/>
      <c r="B294" s="14"/>
      <c r="C294" s="14"/>
      <c r="D294" s="14"/>
      <c r="E294" s="14"/>
      <c r="F294" s="14"/>
      <c r="G294" s="929"/>
      <c r="H294" s="14"/>
    </row>
    <row r="295" spans="1:8">
      <c r="A295" s="14"/>
      <c r="B295" s="14"/>
      <c r="C295" s="14"/>
      <c r="D295" s="14"/>
      <c r="E295" s="14"/>
      <c r="F295" s="14"/>
      <c r="G295" s="929"/>
      <c r="H295" s="14"/>
    </row>
    <row r="296" spans="1:8">
      <c r="A296" s="14"/>
      <c r="B296" s="14"/>
      <c r="C296" s="14"/>
      <c r="D296" s="14"/>
      <c r="E296" s="14"/>
      <c r="F296" s="14"/>
      <c r="G296" s="929"/>
      <c r="H296" s="14"/>
    </row>
    <row r="297" spans="1:8">
      <c r="A297" s="14"/>
      <c r="B297" s="14"/>
      <c r="C297" s="14"/>
      <c r="D297" s="14"/>
      <c r="E297" s="14"/>
      <c r="F297" s="14"/>
      <c r="G297" s="929"/>
      <c r="H297" s="14"/>
    </row>
    <row r="298" spans="1:8">
      <c r="A298" s="14"/>
      <c r="B298" s="14"/>
      <c r="C298" s="14"/>
      <c r="D298" s="14"/>
      <c r="E298" s="14"/>
      <c r="F298" s="14"/>
      <c r="G298" s="929"/>
      <c r="H298" s="14"/>
    </row>
    <row r="299" spans="1:8">
      <c r="A299" s="14"/>
      <c r="B299" s="14"/>
      <c r="C299" s="14"/>
      <c r="D299" s="14"/>
      <c r="E299" s="14"/>
      <c r="F299" s="14"/>
      <c r="G299" s="929"/>
      <c r="H299" s="14"/>
    </row>
  </sheetData>
  <mergeCells count="18">
    <mergeCell ref="C8:H8"/>
    <mergeCell ref="A1:H1"/>
    <mergeCell ref="A3:H3"/>
    <mergeCell ref="A4:H4"/>
    <mergeCell ref="C6:H6"/>
    <mergeCell ref="C7:H7"/>
    <mergeCell ref="A109:G109"/>
    <mergeCell ref="B113:C113"/>
    <mergeCell ref="C9:H9"/>
    <mergeCell ref="A15:A16"/>
    <mergeCell ref="B15:B16"/>
    <mergeCell ref="C15:C16"/>
    <mergeCell ref="E15:E16"/>
    <mergeCell ref="F15:F16"/>
    <mergeCell ref="A13:E13"/>
    <mergeCell ref="G15:G16"/>
    <mergeCell ref="H15:H16"/>
    <mergeCell ref="D15:D16"/>
  </mergeCells>
  <printOptions horizontalCentered="1"/>
  <pageMargins left="1.1811023622047245" right="0.59055118110236227" top="0.78740157480314965" bottom="0.78740157480314965" header="0.31496062992125984" footer="0.39370078740157483"/>
  <pageSetup paperSize="9" scale="56" fitToHeight="0" orientation="portrait" blackAndWhite="1" r:id="rId1"/>
  <headerFooter>
    <oddFooter>&amp;R&amp;"Times New Roman,Regular"&amp;10&amp;P. lpp. no &amp;N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H375"/>
  <sheetViews>
    <sheetView showZeros="0" topLeftCell="A119" zoomScaleNormal="100" workbookViewId="0">
      <selection activeCell="D90" sqref="D90"/>
    </sheetView>
  </sheetViews>
  <sheetFormatPr defaultColWidth="9.140625" defaultRowHeight="15" outlineLevelRow="1"/>
  <cols>
    <col min="1" max="2" width="8.7109375" style="44" customWidth="1"/>
    <col min="3" max="3" width="46.28515625" style="44" customWidth="1"/>
    <col min="4" max="4" width="24.5703125" style="44" customWidth="1"/>
    <col min="5" max="6" width="9.7109375" style="44" customWidth="1"/>
    <col min="7" max="7" width="18" style="44" customWidth="1"/>
    <col min="8" max="8" width="19.7109375" style="44" customWidth="1"/>
    <col min="9" max="16384" width="9.140625" style="44"/>
  </cols>
  <sheetData>
    <row r="1" spans="1:8" ht="20.25">
      <c r="A1" s="985" t="str">
        <f>"Lokālā tāme Nr. "&amp;KOPS1!B29</f>
        <v>Lokālā tāme Nr. 1-10</v>
      </c>
      <c r="B1" s="985"/>
      <c r="C1" s="985"/>
      <c r="D1" s="985"/>
      <c r="E1" s="985"/>
      <c r="F1" s="985"/>
      <c r="G1" s="985"/>
      <c r="H1" s="985"/>
    </row>
    <row r="3" spans="1:8" ht="20.25">
      <c r="A3" s="1026" t="str">
        <f>KOPS1!C29</f>
        <v>Iekšējie apdares darbi (griesti, sienas, grīdas)</v>
      </c>
      <c r="B3" s="1026"/>
      <c r="C3" s="1026"/>
      <c r="D3" s="1027"/>
      <c r="E3" s="1026"/>
      <c r="F3" s="1026"/>
      <c r="G3" s="1026"/>
      <c r="H3" s="1026"/>
    </row>
    <row r="4" spans="1:8">
      <c r="A4" s="1017" t="s">
        <v>0</v>
      </c>
      <c r="B4" s="1017"/>
      <c r="C4" s="1017"/>
      <c r="D4" s="1017"/>
      <c r="E4" s="1017"/>
      <c r="F4" s="1017"/>
      <c r="G4" s="1017"/>
      <c r="H4" s="1017"/>
    </row>
    <row r="5" spans="1:8">
      <c r="A5" s="14"/>
      <c r="B5" s="14"/>
      <c r="C5" s="14"/>
      <c r="D5" s="14"/>
      <c r="E5" s="14"/>
      <c r="F5" s="14"/>
      <c r="G5" s="14"/>
      <c r="H5" s="14"/>
    </row>
    <row r="6" spans="1:8">
      <c r="A6" s="14" t="s">
        <v>1</v>
      </c>
      <c r="B6" s="14"/>
      <c r="C6" s="995" t="str">
        <f>KOPS1!C6</f>
        <v>Jauna skolas ēka Ādažos I.kārta</v>
      </c>
      <c r="D6" s="986"/>
      <c r="E6" s="995"/>
      <c r="F6" s="995"/>
      <c r="G6" s="995"/>
      <c r="H6" s="995"/>
    </row>
    <row r="7" spans="1:8">
      <c r="A7" s="14" t="s">
        <v>2</v>
      </c>
      <c r="B7" s="14"/>
      <c r="C7" s="995" t="str">
        <f>KOPS1!C7</f>
        <v>Jauna skolas ēka Ādažos</v>
      </c>
      <c r="D7" s="986"/>
      <c r="E7" s="995"/>
      <c r="F7" s="995"/>
      <c r="G7" s="995"/>
      <c r="H7" s="995"/>
    </row>
    <row r="8" spans="1:8">
      <c r="A8" s="14" t="s">
        <v>3</v>
      </c>
      <c r="B8" s="14"/>
      <c r="C8" s="995" t="str">
        <f>KOPS1!C8</f>
        <v>Attekas iela 16, Ādaži, Ādažu novads</v>
      </c>
      <c r="D8" s="986"/>
      <c r="E8" s="995"/>
      <c r="F8" s="995"/>
      <c r="G8" s="995"/>
      <c r="H8" s="995"/>
    </row>
    <row r="9" spans="1:8">
      <c r="A9" s="14" t="s">
        <v>4</v>
      </c>
      <c r="B9" s="14"/>
      <c r="C9" s="995" t="str">
        <f>KOPS1!C9</f>
        <v>16-26</v>
      </c>
      <c r="D9" s="986"/>
      <c r="E9" s="995"/>
      <c r="F9" s="995"/>
      <c r="G9" s="995"/>
      <c r="H9" s="995"/>
    </row>
    <row r="10" spans="1:8">
      <c r="A10" s="14"/>
      <c r="B10" s="14"/>
      <c r="C10" s="14"/>
      <c r="D10" s="14"/>
      <c r="E10" s="14"/>
      <c r="F10" s="14"/>
      <c r="G10" s="14"/>
    </row>
    <row r="11" spans="1:8">
      <c r="A11" s="14" t="s">
        <v>240</v>
      </c>
      <c r="B11" s="14"/>
      <c r="C11" s="14"/>
      <c r="D11" s="14"/>
      <c r="E11" s="14"/>
      <c r="F11" s="14"/>
      <c r="G11" s="14"/>
    </row>
    <row r="12" spans="1:8">
      <c r="A12" s="14" t="s">
        <v>2039</v>
      </c>
      <c r="B12" s="14"/>
      <c r="C12" s="14"/>
      <c r="D12" s="14"/>
      <c r="E12" s="14"/>
      <c r="F12" s="14"/>
      <c r="G12" s="14"/>
      <c r="H12" s="14"/>
    </row>
    <row r="13" spans="1:8">
      <c r="A13" s="1019" t="str">
        <f>KOPS1!F14</f>
        <v>Tāme sastādīta 2017.gada 29. septembrī</v>
      </c>
      <c r="B13" s="1019"/>
      <c r="C13" s="1019"/>
      <c r="D13" s="1019"/>
      <c r="E13" s="1019"/>
      <c r="F13" s="14"/>
      <c r="G13" s="14"/>
    </row>
    <row r="15" spans="1:8" ht="15" customHeight="1">
      <c r="A15" s="1036" t="s">
        <v>5</v>
      </c>
      <c r="B15" s="1036" t="s">
        <v>6</v>
      </c>
      <c r="C15" s="1031" t="s">
        <v>1931</v>
      </c>
      <c r="D15" s="1032" t="s">
        <v>1628</v>
      </c>
      <c r="E15" s="1031" t="s">
        <v>7</v>
      </c>
      <c r="F15" s="1031" t="s">
        <v>8</v>
      </c>
      <c r="G15" s="1024" t="s">
        <v>2040</v>
      </c>
      <c r="H15" s="1024" t="s">
        <v>2041</v>
      </c>
    </row>
    <row r="16" spans="1:8">
      <c r="A16" s="1036"/>
      <c r="B16" s="1036"/>
      <c r="C16" s="1031"/>
      <c r="D16" s="1025"/>
      <c r="E16" s="1031"/>
      <c r="F16" s="1031"/>
      <c r="G16" s="1025"/>
      <c r="H16" s="1025"/>
    </row>
    <row r="17" spans="1:8" ht="15.75" thickBot="1">
      <c r="A17" s="188">
        <v>1</v>
      </c>
      <c r="B17" s="188">
        <v>2</v>
      </c>
      <c r="C17" s="189" t="s">
        <v>80</v>
      </c>
      <c r="D17" s="189"/>
      <c r="E17" s="188" t="s">
        <v>81</v>
      </c>
      <c r="F17" s="190">
        <v>5</v>
      </c>
      <c r="G17" s="190">
        <v>6</v>
      </c>
      <c r="H17" s="190">
        <v>7</v>
      </c>
    </row>
    <row r="18" spans="1:8" ht="15.75" thickTop="1">
      <c r="A18" s="164"/>
      <c r="B18" s="169"/>
      <c r="C18" s="416" t="s">
        <v>1624</v>
      </c>
      <c r="D18" s="230"/>
      <c r="E18" s="417"/>
      <c r="F18" s="418"/>
      <c r="G18" s="417"/>
      <c r="H18" s="202"/>
    </row>
    <row r="19" spans="1:8">
      <c r="A19" s="168"/>
      <c r="B19" s="169"/>
      <c r="C19" s="191" t="s">
        <v>1610</v>
      </c>
      <c r="D19" s="682"/>
      <c r="E19" s="198"/>
      <c r="F19" s="199"/>
      <c r="G19" s="198"/>
      <c r="H19" s="174">
        <f>ROUND(F19*G19,2)</f>
        <v>0</v>
      </c>
    </row>
    <row r="20" spans="1:8">
      <c r="A20" s="168"/>
      <c r="B20" s="169"/>
      <c r="C20" s="214" t="s">
        <v>1612</v>
      </c>
      <c r="D20" s="694"/>
      <c r="E20" s="198"/>
      <c r="F20" s="199"/>
      <c r="G20" s="198"/>
      <c r="H20" s="174"/>
    </row>
    <row r="21" spans="1:8" ht="51">
      <c r="A21" s="168">
        <f>A19+1</f>
        <v>1</v>
      </c>
      <c r="B21" s="599" t="s">
        <v>1944</v>
      </c>
      <c r="C21" s="192" t="s">
        <v>1611</v>
      </c>
      <c r="D21" s="722" t="s">
        <v>2048</v>
      </c>
      <c r="E21" s="198" t="s">
        <v>108</v>
      </c>
      <c r="F21" s="35">
        <v>201.18</v>
      </c>
      <c r="G21" s="196"/>
      <c r="H21" s="174"/>
    </row>
    <row r="22" spans="1:8">
      <c r="A22" s="168"/>
      <c r="B22" s="169"/>
      <c r="C22" s="213" t="s">
        <v>1613</v>
      </c>
      <c r="D22" s="695"/>
      <c r="E22" s="198"/>
      <c r="F22" s="149"/>
      <c r="G22" s="196"/>
      <c r="H22" s="174"/>
    </row>
    <row r="23" spans="1:8" ht="76.5">
      <c r="A23" s="168">
        <f>A21+1</f>
        <v>2</v>
      </c>
      <c r="B23" s="599" t="s">
        <v>1944</v>
      </c>
      <c r="C23" s="192" t="s">
        <v>1614</v>
      </c>
      <c r="D23" s="722" t="s">
        <v>2048</v>
      </c>
      <c r="E23" s="198" t="s">
        <v>108</v>
      </c>
      <c r="F23" s="113">
        <v>604.79999999999995</v>
      </c>
      <c r="G23" s="196"/>
      <c r="H23" s="174"/>
    </row>
    <row r="24" spans="1:8">
      <c r="A24" s="203"/>
      <c r="B24" s="224"/>
      <c r="C24" s="231" t="s">
        <v>1613</v>
      </c>
      <c r="D24" s="696"/>
      <c r="E24" s="218"/>
      <c r="F24" s="232"/>
      <c r="G24" s="219"/>
      <c r="H24" s="174"/>
    </row>
    <row r="25" spans="1:8" ht="63.75">
      <c r="A25" s="168">
        <f>A23+1</f>
        <v>3</v>
      </c>
      <c r="B25" s="599" t="s">
        <v>1944</v>
      </c>
      <c r="C25" s="166" t="s">
        <v>1615</v>
      </c>
      <c r="D25" s="722" t="s">
        <v>2048</v>
      </c>
      <c r="E25" s="167" t="s">
        <v>108</v>
      </c>
      <c r="F25" s="113">
        <v>411.26</v>
      </c>
      <c r="G25" s="163"/>
      <c r="H25" s="174"/>
    </row>
    <row r="26" spans="1:8" ht="25.5">
      <c r="A26" s="168">
        <f t="shared" ref="A26:A44" si="0">A25+1</f>
        <v>4</v>
      </c>
      <c r="B26" s="599" t="s">
        <v>1944</v>
      </c>
      <c r="C26" s="166" t="s">
        <v>1616</v>
      </c>
      <c r="D26" s="697"/>
      <c r="E26" s="634" t="s">
        <v>95</v>
      </c>
      <c r="F26" s="35">
        <v>524.16</v>
      </c>
      <c r="G26" s="163"/>
      <c r="H26" s="174"/>
    </row>
    <row r="27" spans="1:8">
      <c r="A27" s="168"/>
      <c r="B27" s="169"/>
      <c r="C27" s="641" t="s">
        <v>1617</v>
      </c>
      <c r="D27" s="693"/>
      <c r="E27" s="634"/>
      <c r="F27" s="35"/>
      <c r="G27" s="163"/>
      <c r="H27" s="174"/>
    </row>
    <row r="28" spans="1:8" ht="51">
      <c r="A28" s="168">
        <f>A26+1</f>
        <v>5</v>
      </c>
      <c r="B28" s="599" t="s">
        <v>1944</v>
      </c>
      <c r="C28" s="166" t="s">
        <v>1618</v>
      </c>
      <c r="D28" s="722" t="s">
        <v>2048</v>
      </c>
      <c r="E28" s="634" t="s">
        <v>108</v>
      </c>
      <c r="F28" s="35">
        <v>189.63</v>
      </c>
      <c r="G28" s="163"/>
      <c r="H28" s="174"/>
    </row>
    <row r="29" spans="1:8" ht="38.25">
      <c r="A29" s="168">
        <f t="shared" si="0"/>
        <v>6</v>
      </c>
      <c r="B29" s="599" t="s">
        <v>1944</v>
      </c>
      <c r="C29" s="166" t="s">
        <v>1619</v>
      </c>
      <c r="D29" s="722" t="s">
        <v>2048</v>
      </c>
      <c r="E29" s="634" t="s">
        <v>108</v>
      </c>
      <c r="F29" s="113">
        <v>29.22</v>
      </c>
      <c r="G29" s="163"/>
      <c r="H29" s="174"/>
    </row>
    <row r="30" spans="1:8" ht="63.75">
      <c r="A30" s="168">
        <f t="shared" si="0"/>
        <v>7</v>
      </c>
      <c r="B30" s="599" t="s">
        <v>1944</v>
      </c>
      <c r="C30" s="222" t="s">
        <v>1621</v>
      </c>
      <c r="D30" s="722" t="s">
        <v>2048</v>
      </c>
      <c r="E30" s="634" t="s">
        <v>108</v>
      </c>
      <c r="F30" s="35">
        <v>165.06</v>
      </c>
      <c r="G30" s="163"/>
      <c r="H30" s="174"/>
    </row>
    <row r="31" spans="1:8" ht="76.5">
      <c r="A31" s="164">
        <f t="shared" si="0"/>
        <v>8</v>
      </c>
      <c r="B31" s="599" t="s">
        <v>1944</v>
      </c>
      <c r="C31" s="226" t="s">
        <v>1622</v>
      </c>
      <c r="D31" s="722" t="s">
        <v>2048</v>
      </c>
      <c r="E31" s="313" t="s">
        <v>108</v>
      </c>
      <c r="F31" s="314">
        <v>1711.93</v>
      </c>
      <c r="G31" s="229"/>
      <c r="H31" s="174"/>
    </row>
    <row r="32" spans="1:8">
      <c r="A32" s="168"/>
      <c r="B32" s="169"/>
      <c r="C32" s="191" t="s">
        <v>1620</v>
      </c>
      <c r="D32" s="682"/>
      <c r="E32" s="198"/>
      <c r="F32" s="199"/>
      <c r="G32" s="196"/>
      <c r="H32" s="174"/>
    </row>
    <row r="33" spans="1:8">
      <c r="A33" s="168"/>
      <c r="B33" s="169"/>
      <c r="C33" s="214" t="s">
        <v>1612</v>
      </c>
      <c r="D33" s="694"/>
      <c r="E33" s="198"/>
      <c r="F33" s="199"/>
      <c r="G33" s="198"/>
      <c r="H33" s="174"/>
    </row>
    <row r="34" spans="1:8" ht="51">
      <c r="A34" s="168">
        <f>1+A31</f>
        <v>9</v>
      </c>
      <c r="B34" s="599" t="s">
        <v>1944</v>
      </c>
      <c r="C34" s="192" t="s">
        <v>1611</v>
      </c>
      <c r="D34" s="722" t="s">
        <v>2048</v>
      </c>
      <c r="E34" s="198" t="s">
        <v>108</v>
      </c>
      <c r="F34" s="113">
        <v>88.87</v>
      </c>
      <c r="G34" s="196"/>
      <c r="H34" s="174"/>
    </row>
    <row r="35" spans="1:8">
      <c r="A35" s="168"/>
      <c r="B35" s="169"/>
      <c r="C35" s="213" t="s">
        <v>1613</v>
      </c>
      <c r="D35" s="695"/>
      <c r="E35" s="198"/>
      <c r="F35" s="149"/>
      <c r="G35" s="196"/>
      <c r="H35" s="174"/>
    </row>
    <row r="36" spans="1:8" ht="76.5">
      <c r="A36" s="168">
        <f>A34+1</f>
        <v>10</v>
      </c>
      <c r="B36" s="599" t="s">
        <v>1944</v>
      </c>
      <c r="C36" s="192" t="s">
        <v>1614</v>
      </c>
      <c r="D36" s="722" t="s">
        <v>2048</v>
      </c>
      <c r="E36" s="198" t="s">
        <v>108</v>
      </c>
      <c r="F36" s="113">
        <v>810.71</v>
      </c>
      <c r="G36" s="196"/>
      <c r="H36" s="174"/>
    </row>
    <row r="37" spans="1:8">
      <c r="A37" s="168"/>
      <c r="B37" s="169"/>
      <c r="C37" s="213" t="s">
        <v>1613</v>
      </c>
      <c r="D37" s="695"/>
      <c r="E37" s="198"/>
      <c r="F37" s="196"/>
      <c r="G37" s="196"/>
      <c r="H37" s="174"/>
    </row>
    <row r="38" spans="1:8" ht="63.75">
      <c r="A38" s="168">
        <f>A36+1</f>
        <v>11</v>
      </c>
      <c r="B38" s="599" t="s">
        <v>1944</v>
      </c>
      <c r="C38" s="217" t="s">
        <v>1615</v>
      </c>
      <c r="D38" s="722" t="s">
        <v>2048</v>
      </c>
      <c r="E38" s="218" t="s">
        <v>108</v>
      </c>
      <c r="F38" s="315">
        <v>411.26</v>
      </c>
      <c r="G38" s="219"/>
      <c r="H38" s="174"/>
    </row>
    <row r="39" spans="1:8" ht="25.5">
      <c r="A39" s="168">
        <f t="shared" si="0"/>
        <v>12</v>
      </c>
      <c r="B39" s="599" t="s">
        <v>1944</v>
      </c>
      <c r="C39" s="166" t="s">
        <v>1616</v>
      </c>
      <c r="D39" s="697"/>
      <c r="E39" s="634" t="s">
        <v>95</v>
      </c>
      <c r="F39" s="113">
        <v>655.7</v>
      </c>
      <c r="G39" s="163"/>
      <c r="H39" s="174"/>
    </row>
    <row r="40" spans="1:8">
      <c r="A40" s="168"/>
      <c r="B40" s="169"/>
      <c r="C40" s="641" t="s">
        <v>1617</v>
      </c>
      <c r="D40" s="693"/>
      <c r="E40" s="634"/>
      <c r="F40" s="113"/>
      <c r="G40" s="163"/>
      <c r="H40" s="174"/>
    </row>
    <row r="41" spans="1:8" ht="51">
      <c r="A41" s="168">
        <f>A39+1</f>
        <v>13</v>
      </c>
      <c r="B41" s="599" t="s">
        <v>1944</v>
      </c>
      <c r="C41" s="166" t="s">
        <v>1618</v>
      </c>
      <c r="D41" s="722" t="s">
        <v>2048</v>
      </c>
      <c r="E41" s="634" t="s">
        <v>108</v>
      </c>
      <c r="F41" s="113">
        <v>151.19999999999999</v>
      </c>
      <c r="G41" s="163"/>
      <c r="H41" s="174"/>
    </row>
    <row r="42" spans="1:8" ht="38.25">
      <c r="A42" s="168">
        <f t="shared" si="0"/>
        <v>14</v>
      </c>
      <c r="B42" s="599" t="s">
        <v>1944</v>
      </c>
      <c r="C42" s="166" t="s">
        <v>1619</v>
      </c>
      <c r="D42" s="722" t="s">
        <v>2048</v>
      </c>
      <c r="E42" s="634" t="s">
        <v>108</v>
      </c>
      <c r="F42" s="113">
        <v>29.22</v>
      </c>
      <c r="G42" s="163"/>
      <c r="H42" s="174"/>
    </row>
    <row r="43" spans="1:8" ht="63.75">
      <c r="A43" s="168">
        <f t="shared" si="0"/>
        <v>15</v>
      </c>
      <c r="B43" s="599" t="s">
        <v>1944</v>
      </c>
      <c r="C43" s="220" t="s">
        <v>1621</v>
      </c>
      <c r="D43" s="722" t="s">
        <v>2048</v>
      </c>
      <c r="E43" s="313" t="s">
        <v>108</v>
      </c>
      <c r="F43" s="113">
        <v>173.88</v>
      </c>
      <c r="G43" s="221"/>
      <c r="H43" s="174"/>
    </row>
    <row r="44" spans="1:8" ht="76.5">
      <c r="A44" s="168">
        <f t="shared" si="0"/>
        <v>16</v>
      </c>
      <c r="B44" s="599" t="s">
        <v>1944</v>
      </c>
      <c r="C44" s="201" t="s">
        <v>1622</v>
      </c>
      <c r="D44" s="722" t="s">
        <v>2048</v>
      </c>
      <c r="E44" s="316" t="s">
        <v>108</v>
      </c>
      <c r="F44" s="113">
        <v>1529.12</v>
      </c>
      <c r="G44" s="196"/>
      <c r="H44" s="174"/>
    </row>
    <row r="45" spans="1:8">
      <c r="A45" s="168"/>
      <c r="B45" s="169"/>
      <c r="C45" s="191" t="s">
        <v>1623</v>
      </c>
      <c r="D45" s="682"/>
      <c r="E45" s="198"/>
      <c r="F45" s="196"/>
      <c r="G45" s="196"/>
      <c r="H45" s="174"/>
    </row>
    <row r="46" spans="1:8">
      <c r="A46" s="168"/>
      <c r="B46" s="169"/>
      <c r="C46" s="214" t="s">
        <v>1612</v>
      </c>
      <c r="D46" s="694"/>
      <c r="E46" s="198"/>
      <c r="F46" s="196"/>
      <c r="G46" s="198"/>
      <c r="H46" s="174"/>
    </row>
    <row r="47" spans="1:8" ht="51">
      <c r="A47" s="168">
        <f>1+A44</f>
        <v>17</v>
      </c>
      <c r="B47" s="599" t="s">
        <v>1944</v>
      </c>
      <c r="C47" s="192" t="s">
        <v>1611</v>
      </c>
      <c r="D47" s="722" t="s">
        <v>2048</v>
      </c>
      <c r="E47" s="198" t="s">
        <v>108</v>
      </c>
      <c r="F47" s="113">
        <v>262.75</v>
      </c>
      <c r="G47" s="196"/>
      <c r="H47" s="174"/>
    </row>
    <row r="48" spans="1:8">
      <c r="A48" s="168"/>
      <c r="B48" s="169"/>
      <c r="C48" s="641" t="s">
        <v>1617</v>
      </c>
      <c r="D48" s="722" t="s">
        <v>2048</v>
      </c>
      <c r="E48" s="634"/>
      <c r="F48" s="113"/>
      <c r="G48" s="163"/>
      <c r="H48" s="174"/>
    </row>
    <row r="49" spans="1:8" ht="51">
      <c r="A49" s="168">
        <f>A47+1</f>
        <v>18</v>
      </c>
      <c r="B49" s="599" t="s">
        <v>1944</v>
      </c>
      <c r="C49" s="166" t="s">
        <v>1618</v>
      </c>
      <c r="D49" s="722" t="s">
        <v>2048</v>
      </c>
      <c r="E49" s="634" t="s">
        <v>108</v>
      </c>
      <c r="F49" s="35">
        <v>494.79149999999998</v>
      </c>
      <c r="G49" s="163"/>
      <c r="H49" s="174"/>
    </row>
    <row r="50" spans="1:8" ht="38.25">
      <c r="A50" s="168">
        <f t="shared" ref="A50:A52" si="1">A49+1</f>
        <v>19</v>
      </c>
      <c r="B50" s="599" t="s">
        <v>1944</v>
      </c>
      <c r="C50" s="166" t="s">
        <v>1619</v>
      </c>
      <c r="D50" s="722" t="s">
        <v>2048</v>
      </c>
      <c r="E50" s="634" t="s">
        <v>108</v>
      </c>
      <c r="F50" s="317">
        <v>0</v>
      </c>
      <c r="G50" s="163"/>
      <c r="H50" s="174"/>
    </row>
    <row r="51" spans="1:8" ht="63.75">
      <c r="A51" s="168">
        <f t="shared" si="1"/>
        <v>20</v>
      </c>
      <c r="B51" s="599" t="s">
        <v>1944</v>
      </c>
      <c r="C51" s="220" t="s">
        <v>1621</v>
      </c>
      <c r="D51" s="722" t="s">
        <v>2048</v>
      </c>
      <c r="E51" s="313" t="s">
        <v>108</v>
      </c>
      <c r="F51" s="35">
        <v>13.545</v>
      </c>
      <c r="G51" s="221"/>
      <c r="H51" s="174"/>
    </row>
    <row r="52" spans="1:8" ht="76.5">
      <c r="A52" s="168">
        <f t="shared" si="1"/>
        <v>21</v>
      </c>
      <c r="B52" s="599" t="s">
        <v>1944</v>
      </c>
      <c r="C52" s="201" t="s">
        <v>1622</v>
      </c>
      <c r="D52" s="722" t="s">
        <v>2048</v>
      </c>
      <c r="E52" s="316" t="s">
        <v>108</v>
      </c>
      <c r="F52" s="35">
        <v>126.735</v>
      </c>
      <c r="G52" s="196"/>
      <c r="H52" s="174"/>
    </row>
    <row r="53" spans="1:8">
      <c r="A53" s="168"/>
      <c r="B53" s="169"/>
      <c r="C53" s="223" t="s">
        <v>116</v>
      </c>
      <c r="D53" s="699"/>
      <c r="E53" s="167"/>
      <c r="F53" s="171"/>
      <c r="G53" s="163"/>
      <c r="H53" s="174"/>
    </row>
    <row r="54" spans="1:8">
      <c r="A54" s="168"/>
      <c r="B54" s="169"/>
      <c r="C54" s="191" t="s">
        <v>1610</v>
      </c>
      <c r="D54" s="700"/>
      <c r="E54" s="167"/>
      <c r="F54" s="171"/>
      <c r="G54" s="163"/>
      <c r="H54" s="174"/>
    </row>
    <row r="55" spans="1:8" ht="25.5">
      <c r="A55" s="168">
        <f>1+A52</f>
        <v>22</v>
      </c>
      <c r="B55" s="599" t="s">
        <v>1944</v>
      </c>
      <c r="C55" s="220" t="s">
        <v>1797</v>
      </c>
      <c r="D55" s="722" t="s">
        <v>2048</v>
      </c>
      <c r="E55" s="430" t="s">
        <v>108</v>
      </c>
      <c r="F55" s="113">
        <v>212.88</v>
      </c>
      <c r="G55" s="221"/>
      <c r="H55" s="174"/>
    </row>
    <row r="56" spans="1:8" ht="63.75">
      <c r="A56" s="168">
        <f t="shared" ref="A56:A71" si="2">A55+1</f>
        <v>23</v>
      </c>
      <c r="B56" s="599" t="s">
        <v>1944</v>
      </c>
      <c r="C56" s="201" t="s">
        <v>1789</v>
      </c>
      <c r="D56" s="722" t="s">
        <v>2048</v>
      </c>
      <c r="E56" s="430" t="s">
        <v>108</v>
      </c>
      <c r="F56" s="113">
        <v>128.88</v>
      </c>
      <c r="G56" s="196"/>
      <c r="H56" s="174"/>
    </row>
    <row r="57" spans="1:8" ht="25.5">
      <c r="A57" s="168">
        <f t="shared" si="2"/>
        <v>24</v>
      </c>
      <c r="B57" s="599" t="s">
        <v>1944</v>
      </c>
      <c r="C57" s="201" t="s">
        <v>1790</v>
      </c>
      <c r="D57" s="722" t="s">
        <v>2048</v>
      </c>
      <c r="E57" s="430" t="s">
        <v>95</v>
      </c>
      <c r="F57" s="113">
        <v>6</v>
      </c>
      <c r="G57" s="196"/>
      <c r="H57" s="174"/>
    </row>
    <row r="58" spans="1:8" ht="51">
      <c r="A58" s="168">
        <f t="shared" si="2"/>
        <v>25</v>
      </c>
      <c r="B58" s="599" t="s">
        <v>1944</v>
      </c>
      <c r="C58" s="201" t="s">
        <v>1791</v>
      </c>
      <c r="D58" s="722" t="s">
        <v>2048</v>
      </c>
      <c r="E58" s="430" t="s">
        <v>95</v>
      </c>
      <c r="F58" s="113">
        <v>56.16</v>
      </c>
      <c r="G58" s="196"/>
      <c r="H58" s="174"/>
    </row>
    <row r="59" spans="1:8" ht="38.25">
      <c r="A59" s="168">
        <f t="shared" si="2"/>
        <v>26</v>
      </c>
      <c r="B59" s="599" t="s">
        <v>1944</v>
      </c>
      <c r="C59" s="201" t="s">
        <v>1798</v>
      </c>
      <c r="D59" s="722" t="s">
        <v>2048</v>
      </c>
      <c r="E59" s="430" t="s">
        <v>108</v>
      </c>
      <c r="F59" s="113">
        <v>18.13</v>
      </c>
      <c r="G59" s="196"/>
      <c r="H59" s="174"/>
    </row>
    <row r="60" spans="1:8" ht="51">
      <c r="A60" s="168">
        <f t="shared" si="2"/>
        <v>27</v>
      </c>
      <c r="B60" s="599" t="s">
        <v>1944</v>
      </c>
      <c r="C60" s="201" t="s">
        <v>1795</v>
      </c>
      <c r="D60" s="722" t="s">
        <v>2048</v>
      </c>
      <c r="E60" s="430" t="s">
        <v>108</v>
      </c>
      <c r="F60" s="113">
        <v>3480.03</v>
      </c>
      <c r="G60" s="196"/>
      <c r="H60" s="174"/>
    </row>
    <row r="61" spans="1:8" ht="51">
      <c r="A61" s="168">
        <f t="shared" si="2"/>
        <v>28</v>
      </c>
      <c r="B61" s="599" t="s">
        <v>1944</v>
      </c>
      <c r="C61" s="201" t="s">
        <v>1799</v>
      </c>
      <c r="D61" s="722" t="s">
        <v>2048</v>
      </c>
      <c r="E61" s="316" t="s">
        <v>108</v>
      </c>
      <c r="F61" s="319">
        <v>89.6</v>
      </c>
      <c r="G61" s="196"/>
      <c r="H61" s="174"/>
    </row>
    <row r="62" spans="1:8" ht="51">
      <c r="A62" s="168">
        <f t="shared" si="2"/>
        <v>29</v>
      </c>
      <c r="B62" s="599" t="s">
        <v>1944</v>
      </c>
      <c r="C62" s="201" t="s">
        <v>1800</v>
      </c>
      <c r="D62" s="722" t="s">
        <v>2048</v>
      </c>
      <c r="E62" s="316" t="s">
        <v>108</v>
      </c>
      <c r="F62" s="319">
        <v>14.74</v>
      </c>
      <c r="G62" s="196"/>
      <c r="H62" s="174"/>
    </row>
    <row r="63" spans="1:8" ht="51">
      <c r="A63" s="168">
        <f t="shared" si="2"/>
        <v>30</v>
      </c>
      <c r="B63" s="599" t="s">
        <v>1944</v>
      </c>
      <c r="C63" s="201" t="s">
        <v>1801</v>
      </c>
      <c r="D63" s="722" t="s">
        <v>2048</v>
      </c>
      <c r="E63" s="316" t="s">
        <v>108</v>
      </c>
      <c r="F63" s="319">
        <v>14.74</v>
      </c>
      <c r="G63" s="196"/>
      <c r="H63" s="174"/>
    </row>
    <row r="64" spans="1:8" ht="51">
      <c r="A64" s="168">
        <f t="shared" si="2"/>
        <v>31</v>
      </c>
      <c r="B64" s="599" t="s">
        <v>1944</v>
      </c>
      <c r="C64" s="201" t="s">
        <v>1802</v>
      </c>
      <c r="D64" s="722" t="s">
        <v>2048</v>
      </c>
      <c r="E64" s="316" t="s">
        <v>108</v>
      </c>
      <c r="F64" s="319">
        <v>14.74</v>
      </c>
      <c r="G64" s="196"/>
      <c r="H64" s="174"/>
    </row>
    <row r="65" spans="1:8" ht="51">
      <c r="A65" s="168">
        <f t="shared" si="2"/>
        <v>32</v>
      </c>
      <c r="B65" s="599" t="s">
        <v>1944</v>
      </c>
      <c r="C65" s="201" t="s">
        <v>1803</v>
      </c>
      <c r="D65" s="722" t="s">
        <v>2048</v>
      </c>
      <c r="E65" s="316" t="s">
        <v>108</v>
      </c>
      <c r="F65" s="319">
        <v>452.19</v>
      </c>
      <c r="G65" s="196"/>
      <c r="H65" s="174"/>
    </row>
    <row r="66" spans="1:8" ht="76.5">
      <c r="A66" s="168">
        <f t="shared" si="2"/>
        <v>33</v>
      </c>
      <c r="B66" s="599" t="s">
        <v>1944</v>
      </c>
      <c r="C66" s="201" t="s">
        <v>1804</v>
      </c>
      <c r="D66" s="722" t="s">
        <v>2048</v>
      </c>
      <c r="E66" s="316" t="s">
        <v>108</v>
      </c>
      <c r="F66" s="319">
        <v>876.2</v>
      </c>
      <c r="G66" s="196"/>
      <c r="H66" s="174"/>
    </row>
    <row r="67" spans="1:8" ht="51">
      <c r="A67" s="168">
        <f t="shared" si="2"/>
        <v>34</v>
      </c>
      <c r="B67" s="599" t="s">
        <v>1944</v>
      </c>
      <c r="C67" s="201" t="s">
        <v>1805</v>
      </c>
      <c r="D67" s="722" t="s">
        <v>2048</v>
      </c>
      <c r="E67" s="316" t="s">
        <v>108</v>
      </c>
      <c r="F67" s="319">
        <v>56.7</v>
      </c>
      <c r="G67" s="196"/>
      <c r="H67" s="174"/>
    </row>
    <row r="68" spans="1:8" ht="25.5">
      <c r="A68" s="168">
        <f t="shared" si="2"/>
        <v>35</v>
      </c>
      <c r="B68" s="599" t="s">
        <v>1944</v>
      </c>
      <c r="C68" s="201" t="s">
        <v>1792</v>
      </c>
      <c r="D68" s="722" t="s">
        <v>2048</v>
      </c>
      <c r="E68" s="316" t="s">
        <v>108</v>
      </c>
      <c r="F68" s="319">
        <v>182.39</v>
      </c>
      <c r="G68" s="196"/>
      <c r="H68" s="174"/>
    </row>
    <row r="69" spans="1:8" ht="25.5">
      <c r="A69" s="168">
        <f t="shared" si="2"/>
        <v>36</v>
      </c>
      <c r="B69" s="599" t="s">
        <v>1944</v>
      </c>
      <c r="C69" s="201" t="s">
        <v>1806</v>
      </c>
      <c r="D69" s="722" t="s">
        <v>2048</v>
      </c>
      <c r="E69" s="316" t="s">
        <v>108</v>
      </c>
      <c r="F69" s="319">
        <v>51.53</v>
      </c>
      <c r="G69" s="196"/>
      <c r="H69" s="174"/>
    </row>
    <row r="70" spans="1:8" ht="25.5">
      <c r="A70" s="168">
        <f t="shared" si="2"/>
        <v>37</v>
      </c>
      <c r="B70" s="599" t="s">
        <v>1944</v>
      </c>
      <c r="C70" s="201" t="s">
        <v>1807</v>
      </c>
      <c r="D70" s="722" t="s">
        <v>2048</v>
      </c>
      <c r="E70" s="316" t="s">
        <v>108</v>
      </c>
      <c r="F70" s="319">
        <v>9.4499999999999993</v>
      </c>
      <c r="G70" s="196"/>
      <c r="H70" s="174"/>
    </row>
    <row r="71" spans="1:8" ht="25.5">
      <c r="A71" s="168">
        <f t="shared" si="2"/>
        <v>38</v>
      </c>
      <c r="B71" s="599" t="s">
        <v>1944</v>
      </c>
      <c r="C71" s="201" t="s">
        <v>1808</v>
      </c>
      <c r="D71" s="722" t="s">
        <v>2048</v>
      </c>
      <c r="E71" s="316" t="s">
        <v>108</v>
      </c>
      <c r="F71" s="319">
        <v>9.4499999999999993</v>
      </c>
      <c r="G71" s="196"/>
      <c r="H71" s="174"/>
    </row>
    <row r="72" spans="1:8" ht="25.5">
      <c r="A72" s="845" t="s">
        <v>2307</v>
      </c>
      <c r="B72" s="757" t="s">
        <v>1944</v>
      </c>
      <c r="C72" s="868" t="s">
        <v>2308</v>
      </c>
      <c r="D72" s="742" t="s">
        <v>2048</v>
      </c>
      <c r="E72" s="918" t="s">
        <v>108</v>
      </c>
      <c r="F72" s="919">
        <f>8.8*26+9.3*6</f>
        <v>284.60000000000002</v>
      </c>
      <c r="G72" s="916"/>
      <c r="H72" s="917"/>
    </row>
    <row r="73" spans="1:8">
      <c r="A73" s="168"/>
      <c r="B73" s="169"/>
      <c r="C73" s="191" t="s">
        <v>1620</v>
      </c>
      <c r="D73" s="722"/>
      <c r="E73" s="198"/>
      <c r="F73" s="199"/>
      <c r="G73" s="196"/>
      <c r="H73" s="174"/>
    </row>
    <row r="74" spans="1:8" ht="25.5">
      <c r="A74" s="168">
        <f>1+A71</f>
        <v>39</v>
      </c>
      <c r="B74" s="599" t="s">
        <v>1944</v>
      </c>
      <c r="C74" s="220" t="s">
        <v>1797</v>
      </c>
      <c r="D74" s="722" t="s">
        <v>2048</v>
      </c>
      <c r="E74" s="430" t="s">
        <v>108</v>
      </c>
      <c r="F74" s="113">
        <v>183.46</v>
      </c>
      <c r="G74" s="221"/>
      <c r="H74" s="174"/>
    </row>
    <row r="75" spans="1:8" ht="63.75">
      <c r="A75" s="168">
        <f t="shared" ref="A75:A87" si="3">A74+1</f>
        <v>40</v>
      </c>
      <c r="B75" s="599" t="s">
        <v>1944</v>
      </c>
      <c r="C75" s="201" t="s">
        <v>1796</v>
      </c>
      <c r="D75" s="722" t="s">
        <v>2048</v>
      </c>
      <c r="E75" s="430" t="s">
        <v>108</v>
      </c>
      <c r="F75" s="113">
        <v>128.88</v>
      </c>
      <c r="G75" s="196"/>
      <c r="H75" s="174"/>
    </row>
    <row r="76" spans="1:8" ht="25.5">
      <c r="A76" s="168">
        <f t="shared" si="3"/>
        <v>41</v>
      </c>
      <c r="B76" s="599" t="s">
        <v>1944</v>
      </c>
      <c r="C76" s="201" t="s">
        <v>1790</v>
      </c>
      <c r="D76" s="722" t="s">
        <v>2048</v>
      </c>
      <c r="E76" s="430" t="s">
        <v>95</v>
      </c>
      <c r="F76" s="113">
        <v>4.8</v>
      </c>
      <c r="G76" s="196"/>
      <c r="H76" s="174"/>
    </row>
    <row r="77" spans="1:8" ht="51">
      <c r="A77" s="168">
        <f t="shared" si="3"/>
        <v>42</v>
      </c>
      <c r="B77" s="599" t="s">
        <v>1944</v>
      </c>
      <c r="C77" s="201" t="s">
        <v>1809</v>
      </c>
      <c r="D77" s="722" t="s">
        <v>2048</v>
      </c>
      <c r="E77" s="430" t="s">
        <v>108</v>
      </c>
      <c r="F77" s="113">
        <v>3822.08</v>
      </c>
      <c r="G77" s="196"/>
      <c r="H77" s="174"/>
    </row>
    <row r="78" spans="1:8" ht="51">
      <c r="A78" s="168">
        <f t="shared" si="3"/>
        <v>43</v>
      </c>
      <c r="B78" s="599" t="s">
        <v>1944</v>
      </c>
      <c r="C78" s="201" t="s">
        <v>1799</v>
      </c>
      <c r="D78" s="722" t="s">
        <v>2048</v>
      </c>
      <c r="E78" s="316" t="s">
        <v>108</v>
      </c>
      <c r="F78" s="113">
        <v>76.849999999999994</v>
      </c>
      <c r="G78" s="196"/>
      <c r="H78" s="174"/>
    </row>
    <row r="79" spans="1:8" ht="51">
      <c r="A79" s="168">
        <f t="shared" si="3"/>
        <v>44</v>
      </c>
      <c r="B79" s="599" t="s">
        <v>1944</v>
      </c>
      <c r="C79" s="201" t="s">
        <v>1800</v>
      </c>
      <c r="D79" s="722" t="s">
        <v>2048</v>
      </c>
      <c r="E79" s="316" t="s">
        <v>108</v>
      </c>
      <c r="F79" s="113">
        <v>14.74</v>
      </c>
      <c r="G79" s="196"/>
      <c r="H79" s="174"/>
    </row>
    <row r="80" spans="1:8" ht="51">
      <c r="A80" s="168">
        <f t="shared" si="3"/>
        <v>45</v>
      </c>
      <c r="B80" s="599" t="s">
        <v>1944</v>
      </c>
      <c r="C80" s="201" t="s">
        <v>1801</v>
      </c>
      <c r="D80" s="722" t="s">
        <v>2048</v>
      </c>
      <c r="E80" s="316" t="s">
        <v>108</v>
      </c>
      <c r="F80" s="113">
        <v>14.74</v>
      </c>
      <c r="G80" s="196"/>
      <c r="H80" s="174"/>
    </row>
    <row r="81" spans="1:8" ht="51">
      <c r="A81" s="168">
        <f t="shared" si="3"/>
        <v>46</v>
      </c>
      <c r="B81" s="599" t="s">
        <v>1944</v>
      </c>
      <c r="C81" s="201" t="s">
        <v>1802</v>
      </c>
      <c r="D81" s="722" t="s">
        <v>2048</v>
      </c>
      <c r="E81" s="316" t="s">
        <v>108</v>
      </c>
      <c r="F81" s="113">
        <v>14.74</v>
      </c>
      <c r="G81" s="196"/>
      <c r="H81" s="174"/>
    </row>
    <row r="82" spans="1:8" ht="51">
      <c r="A82" s="168">
        <f t="shared" si="3"/>
        <v>47</v>
      </c>
      <c r="B82" s="599" t="s">
        <v>1944</v>
      </c>
      <c r="C82" s="201" t="s">
        <v>1803</v>
      </c>
      <c r="D82" s="722" t="s">
        <v>2048</v>
      </c>
      <c r="E82" s="316" t="s">
        <v>108</v>
      </c>
      <c r="F82" s="113">
        <v>445.8</v>
      </c>
      <c r="G82" s="196"/>
      <c r="H82" s="174"/>
    </row>
    <row r="83" spans="1:8" ht="76.5">
      <c r="A83" s="168">
        <f t="shared" si="3"/>
        <v>48</v>
      </c>
      <c r="B83" s="599" t="s">
        <v>1944</v>
      </c>
      <c r="C83" s="201" t="s">
        <v>1804</v>
      </c>
      <c r="D83" s="722" t="s">
        <v>2048</v>
      </c>
      <c r="E83" s="316" t="s">
        <v>108</v>
      </c>
      <c r="F83" s="113">
        <v>247.6</v>
      </c>
      <c r="G83" s="196"/>
      <c r="H83" s="174"/>
    </row>
    <row r="84" spans="1:8" ht="25.5">
      <c r="A84" s="168">
        <f t="shared" si="3"/>
        <v>49</v>
      </c>
      <c r="B84" s="599" t="s">
        <v>1944</v>
      </c>
      <c r="C84" s="201" t="s">
        <v>1810</v>
      </c>
      <c r="D84" s="722" t="s">
        <v>2048</v>
      </c>
      <c r="E84" s="316" t="s">
        <v>108</v>
      </c>
      <c r="F84" s="113">
        <v>153.05000000000001</v>
      </c>
      <c r="G84" s="196"/>
      <c r="H84" s="174"/>
    </row>
    <row r="85" spans="1:8" ht="25.5">
      <c r="A85" s="168">
        <f t="shared" si="3"/>
        <v>50</v>
      </c>
      <c r="B85" s="599" t="s">
        <v>1944</v>
      </c>
      <c r="C85" s="201" t="s">
        <v>1806</v>
      </c>
      <c r="D85" s="722" t="s">
        <v>2048</v>
      </c>
      <c r="E85" s="316" t="s">
        <v>108</v>
      </c>
      <c r="F85" s="113">
        <v>51.53</v>
      </c>
      <c r="G85" s="196"/>
      <c r="H85" s="174"/>
    </row>
    <row r="86" spans="1:8" ht="25.5">
      <c r="A86" s="168">
        <f t="shared" si="3"/>
        <v>51</v>
      </c>
      <c r="B86" s="599" t="s">
        <v>1944</v>
      </c>
      <c r="C86" s="201" t="s">
        <v>1807</v>
      </c>
      <c r="D86" s="722" t="s">
        <v>2048</v>
      </c>
      <c r="E86" s="316" t="s">
        <v>108</v>
      </c>
      <c r="F86" s="113">
        <v>9.4499999999999993</v>
      </c>
      <c r="G86" s="196"/>
      <c r="H86" s="174"/>
    </row>
    <row r="87" spans="1:8" ht="25.5">
      <c r="A87" s="168">
        <f t="shared" si="3"/>
        <v>52</v>
      </c>
      <c r="B87" s="599" t="s">
        <v>1944</v>
      </c>
      <c r="C87" s="201" t="s">
        <v>1808</v>
      </c>
      <c r="D87" s="722" t="s">
        <v>2048</v>
      </c>
      <c r="E87" s="316" t="s">
        <v>108</v>
      </c>
      <c r="F87" s="113">
        <v>9.4499999999999993</v>
      </c>
      <c r="G87" s="196"/>
      <c r="H87" s="174"/>
    </row>
    <row r="88" spans="1:8">
      <c r="A88" s="168"/>
      <c r="B88" s="169"/>
      <c r="C88" s="191" t="s">
        <v>1623</v>
      </c>
      <c r="D88" s="682"/>
      <c r="E88" s="198"/>
      <c r="F88" s="199"/>
      <c r="G88" s="196"/>
      <c r="H88" s="174"/>
    </row>
    <row r="89" spans="1:8" ht="25.5">
      <c r="A89" s="168">
        <f>1+A87</f>
        <v>53</v>
      </c>
      <c r="B89" s="599" t="s">
        <v>1944</v>
      </c>
      <c r="C89" s="220" t="s">
        <v>1797</v>
      </c>
      <c r="D89" s="722" t="s">
        <v>2048</v>
      </c>
      <c r="E89" s="430" t="s">
        <v>108</v>
      </c>
      <c r="F89" s="113">
        <v>36.94</v>
      </c>
      <c r="G89" s="221"/>
      <c r="H89" s="174"/>
    </row>
    <row r="90" spans="1:8" ht="51">
      <c r="A90" s="168">
        <f t="shared" ref="A90:A92" si="4">A89+1</f>
        <v>54</v>
      </c>
      <c r="B90" s="599" t="s">
        <v>1944</v>
      </c>
      <c r="C90" s="201" t="s">
        <v>1811</v>
      </c>
      <c r="D90" s="722" t="s">
        <v>2048</v>
      </c>
      <c r="E90" s="430" t="s">
        <v>108</v>
      </c>
      <c r="F90" s="113">
        <v>1403.24</v>
      </c>
      <c r="G90" s="196"/>
      <c r="H90" s="174"/>
    </row>
    <row r="91" spans="1:8" ht="76.5">
      <c r="A91" s="168">
        <f t="shared" si="4"/>
        <v>55</v>
      </c>
      <c r="B91" s="599" t="s">
        <v>1944</v>
      </c>
      <c r="C91" s="201" t="s">
        <v>1804</v>
      </c>
      <c r="D91" s="722" t="s">
        <v>2048</v>
      </c>
      <c r="E91" s="316" t="s">
        <v>108</v>
      </c>
      <c r="F91" s="113">
        <v>428.25</v>
      </c>
      <c r="G91" s="196"/>
      <c r="H91" s="174"/>
    </row>
    <row r="92" spans="1:8" ht="25.5">
      <c r="A92" s="168">
        <f t="shared" si="4"/>
        <v>56</v>
      </c>
      <c r="B92" s="599" t="s">
        <v>1944</v>
      </c>
      <c r="C92" s="201" t="s">
        <v>1806</v>
      </c>
      <c r="D92" s="722" t="s">
        <v>2048</v>
      </c>
      <c r="E92" s="316" t="s">
        <v>108</v>
      </c>
      <c r="F92" s="113">
        <v>36.94</v>
      </c>
      <c r="G92" s="196"/>
      <c r="H92" s="174"/>
    </row>
    <row r="93" spans="1:8" ht="25.5">
      <c r="A93" s="845" t="s">
        <v>2309</v>
      </c>
      <c r="B93" s="757" t="s">
        <v>1944</v>
      </c>
      <c r="C93" s="868" t="s">
        <v>2308</v>
      </c>
      <c r="D93" s="742" t="s">
        <v>2048</v>
      </c>
      <c r="E93" s="918" t="s">
        <v>108</v>
      </c>
      <c r="F93" s="919">
        <f>9+7.65+7.6+8.9*2+9.2*2+7.8</f>
        <v>68.25</v>
      </c>
      <c r="G93" s="920"/>
      <c r="H93" s="921"/>
    </row>
    <row r="94" spans="1:8">
      <c r="A94" s="168"/>
      <c r="B94" s="169"/>
      <c r="C94" s="223" t="s">
        <v>117</v>
      </c>
      <c r="D94" s="699"/>
      <c r="E94" s="167"/>
      <c r="F94" s="171"/>
      <c r="G94" s="163"/>
      <c r="H94" s="174"/>
    </row>
    <row r="95" spans="1:8">
      <c r="A95" s="168"/>
      <c r="B95" s="165"/>
      <c r="C95" s="230" t="s">
        <v>118</v>
      </c>
      <c r="D95" s="230"/>
      <c r="E95" s="227"/>
      <c r="F95" s="228"/>
      <c r="G95" s="229"/>
      <c r="H95" s="174"/>
    </row>
    <row r="96" spans="1:8">
      <c r="A96" s="168"/>
      <c r="B96" s="169"/>
      <c r="C96" s="191" t="s">
        <v>1610</v>
      </c>
      <c r="D96" s="682"/>
      <c r="E96" s="198"/>
      <c r="F96" s="199"/>
      <c r="G96" s="196"/>
      <c r="H96" s="174"/>
    </row>
    <row r="97" spans="1:8" ht="38.25">
      <c r="A97" s="168">
        <f>1+A92</f>
        <v>57</v>
      </c>
      <c r="B97" s="599" t="s">
        <v>1944</v>
      </c>
      <c r="C97" s="320" t="s">
        <v>1814</v>
      </c>
      <c r="D97" s="722" t="s">
        <v>2048</v>
      </c>
      <c r="E97" s="316" t="s">
        <v>108</v>
      </c>
      <c r="F97" s="113">
        <v>17.22</v>
      </c>
      <c r="G97" s="196"/>
      <c r="H97" s="174"/>
    </row>
    <row r="98" spans="1:8" ht="51">
      <c r="A98" s="168">
        <f t="shared" ref="A98:A137" si="5">A97+1</f>
        <v>58</v>
      </c>
      <c r="B98" s="599" t="s">
        <v>1944</v>
      </c>
      <c r="C98" s="320" t="s">
        <v>1815</v>
      </c>
      <c r="D98" s="722" t="s">
        <v>2048</v>
      </c>
      <c r="E98" s="316" t="s">
        <v>108</v>
      </c>
      <c r="F98" s="113">
        <v>918.54</v>
      </c>
      <c r="G98" s="196"/>
      <c r="H98" s="174"/>
    </row>
    <row r="99" spans="1:8" ht="51">
      <c r="A99" s="168">
        <f t="shared" si="5"/>
        <v>59</v>
      </c>
      <c r="B99" s="599" t="s">
        <v>1944</v>
      </c>
      <c r="C99" s="320" t="s">
        <v>1830</v>
      </c>
      <c r="D99" s="722" t="s">
        <v>2048</v>
      </c>
      <c r="E99" s="316" t="s">
        <v>108</v>
      </c>
      <c r="F99" s="113">
        <v>2129.3000000000002</v>
      </c>
      <c r="G99" s="196"/>
      <c r="H99" s="174"/>
    </row>
    <row r="100" spans="1:8" ht="51">
      <c r="A100" s="168">
        <f t="shared" si="5"/>
        <v>60</v>
      </c>
      <c r="B100" s="599" t="s">
        <v>1944</v>
      </c>
      <c r="C100" s="320" t="s">
        <v>1816</v>
      </c>
      <c r="D100" s="722" t="s">
        <v>2048</v>
      </c>
      <c r="E100" s="316" t="s">
        <v>108</v>
      </c>
      <c r="F100" s="113">
        <v>48</v>
      </c>
      <c r="G100" s="196"/>
      <c r="H100" s="174"/>
    </row>
    <row r="101" spans="1:8" ht="51">
      <c r="A101" s="168">
        <f t="shared" si="5"/>
        <v>61</v>
      </c>
      <c r="B101" s="599" t="s">
        <v>1944</v>
      </c>
      <c r="C101" s="320" t="s">
        <v>1817</v>
      </c>
      <c r="D101" s="722" t="s">
        <v>2048</v>
      </c>
      <c r="E101" s="316" t="s">
        <v>108</v>
      </c>
      <c r="F101" s="113">
        <v>40.049999999999997</v>
      </c>
      <c r="G101" s="196"/>
      <c r="H101" s="174"/>
    </row>
    <row r="102" spans="1:8" ht="51">
      <c r="A102" s="168">
        <f t="shared" si="5"/>
        <v>62</v>
      </c>
      <c r="B102" s="599" t="s">
        <v>1944</v>
      </c>
      <c r="C102" s="320" t="s">
        <v>1837</v>
      </c>
      <c r="D102" s="722" t="s">
        <v>2048</v>
      </c>
      <c r="E102" s="316" t="s">
        <v>108</v>
      </c>
      <c r="F102" s="113">
        <v>41.37</v>
      </c>
      <c r="G102" s="196"/>
      <c r="H102" s="174"/>
    </row>
    <row r="103" spans="1:8" ht="51">
      <c r="A103" s="168">
        <f t="shared" si="5"/>
        <v>63</v>
      </c>
      <c r="B103" s="599" t="s">
        <v>1944</v>
      </c>
      <c r="C103" s="320" t="s">
        <v>1818</v>
      </c>
      <c r="D103" s="722" t="s">
        <v>2048</v>
      </c>
      <c r="E103" s="316" t="s">
        <v>108</v>
      </c>
      <c r="F103" s="113">
        <v>42.46</v>
      </c>
      <c r="G103" s="196"/>
      <c r="H103" s="174"/>
    </row>
    <row r="104" spans="1:8" ht="63.75">
      <c r="A104" s="168">
        <f t="shared" si="5"/>
        <v>64</v>
      </c>
      <c r="B104" s="599" t="s">
        <v>1944</v>
      </c>
      <c r="C104" s="320" t="s">
        <v>1833</v>
      </c>
      <c r="D104" s="722" t="s">
        <v>2048</v>
      </c>
      <c r="E104" s="316" t="s">
        <v>108</v>
      </c>
      <c r="F104" s="113">
        <v>116.97</v>
      </c>
      <c r="G104" s="196"/>
      <c r="H104" s="174"/>
    </row>
    <row r="105" spans="1:8" ht="63.75">
      <c r="A105" s="168">
        <f t="shared" si="5"/>
        <v>65</v>
      </c>
      <c r="B105" s="599" t="s">
        <v>1944</v>
      </c>
      <c r="C105" s="320" t="s">
        <v>1831</v>
      </c>
      <c r="D105" s="722" t="s">
        <v>2048</v>
      </c>
      <c r="E105" s="316" t="s">
        <v>108</v>
      </c>
      <c r="F105" s="113">
        <v>133.66499999999999</v>
      </c>
      <c r="G105" s="196"/>
      <c r="H105" s="174"/>
    </row>
    <row r="106" spans="1:8" ht="38.25">
      <c r="A106" s="168">
        <f t="shared" si="5"/>
        <v>66</v>
      </c>
      <c r="B106" s="599" t="s">
        <v>1944</v>
      </c>
      <c r="C106" s="320" t="s">
        <v>1819</v>
      </c>
      <c r="D106" s="722" t="s">
        <v>2048</v>
      </c>
      <c r="E106" s="316" t="s">
        <v>108</v>
      </c>
      <c r="F106" s="113">
        <v>68.984999999999999</v>
      </c>
      <c r="G106" s="196"/>
      <c r="H106" s="174"/>
    </row>
    <row r="107" spans="1:8" ht="76.5">
      <c r="A107" s="168">
        <f t="shared" si="5"/>
        <v>67</v>
      </c>
      <c r="B107" s="599" t="s">
        <v>1944</v>
      </c>
      <c r="C107" s="320" t="s">
        <v>1826</v>
      </c>
      <c r="D107" s="722" t="s">
        <v>2048</v>
      </c>
      <c r="E107" s="316" t="s">
        <v>108</v>
      </c>
      <c r="F107" s="113">
        <v>123.15</v>
      </c>
      <c r="G107" s="196"/>
      <c r="H107" s="174"/>
    </row>
    <row r="108" spans="1:8" ht="63.75">
      <c r="A108" s="168">
        <f t="shared" si="5"/>
        <v>68</v>
      </c>
      <c r="B108" s="599" t="s">
        <v>1944</v>
      </c>
      <c r="C108" s="320" t="s">
        <v>1827</v>
      </c>
      <c r="D108" s="722" t="s">
        <v>2048</v>
      </c>
      <c r="E108" s="316" t="s">
        <v>95</v>
      </c>
      <c r="F108" s="113">
        <v>90.73</v>
      </c>
      <c r="G108" s="196"/>
      <c r="H108" s="174"/>
    </row>
    <row r="109" spans="1:8" ht="38.25">
      <c r="A109" s="168">
        <f t="shared" si="5"/>
        <v>69</v>
      </c>
      <c r="B109" s="599" t="s">
        <v>1944</v>
      </c>
      <c r="C109" s="320" t="s">
        <v>1793</v>
      </c>
      <c r="D109" s="722" t="s">
        <v>2048</v>
      </c>
      <c r="E109" s="316" t="s">
        <v>95</v>
      </c>
      <c r="F109" s="113">
        <v>1476.97</v>
      </c>
      <c r="G109" s="196"/>
      <c r="H109" s="174"/>
    </row>
    <row r="110" spans="1:8" ht="25.5">
      <c r="A110" s="168">
        <f t="shared" si="5"/>
        <v>70</v>
      </c>
      <c r="B110" s="599" t="s">
        <v>1944</v>
      </c>
      <c r="C110" s="320" t="s">
        <v>1828</v>
      </c>
      <c r="D110" s="722" t="s">
        <v>2048</v>
      </c>
      <c r="E110" s="316" t="s">
        <v>95</v>
      </c>
      <c r="F110" s="113">
        <v>151.82</v>
      </c>
      <c r="G110" s="196"/>
      <c r="H110" s="174"/>
    </row>
    <row r="111" spans="1:8" ht="51">
      <c r="A111" s="168">
        <f t="shared" si="5"/>
        <v>71</v>
      </c>
      <c r="B111" s="599" t="s">
        <v>1944</v>
      </c>
      <c r="C111" s="321" t="s">
        <v>1820</v>
      </c>
      <c r="D111" s="722" t="s">
        <v>2048</v>
      </c>
      <c r="E111" s="318" t="s">
        <v>95</v>
      </c>
      <c r="F111" s="315">
        <v>139.55000000000001</v>
      </c>
      <c r="G111" s="219"/>
      <c r="H111" s="174"/>
    </row>
    <row r="112" spans="1:8" ht="38.25">
      <c r="A112" s="168">
        <f t="shared" si="5"/>
        <v>72</v>
      </c>
      <c r="B112" s="599" t="s">
        <v>1944</v>
      </c>
      <c r="C112" s="320" t="s">
        <v>1836</v>
      </c>
      <c r="D112" s="722" t="s">
        <v>2048</v>
      </c>
      <c r="E112" s="634" t="s">
        <v>95</v>
      </c>
      <c r="F112" s="113">
        <v>6</v>
      </c>
      <c r="G112" s="163"/>
      <c r="H112" s="174"/>
    </row>
    <row r="113" spans="1:8">
      <c r="A113" s="168"/>
      <c r="B113" s="169"/>
      <c r="C113" s="191" t="s">
        <v>1620</v>
      </c>
      <c r="D113" s="682"/>
      <c r="E113" s="198"/>
      <c r="F113" s="199"/>
      <c r="G113" s="196"/>
      <c r="H113" s="174"/>
    </row>
    <row r="114" spans="1:8" ht="51">
      <c r="A114" s="168">
        <f>1+A112</f>
        <v>73</v>
      </c>
      <c r="B114" s="599" t="s">
        <v>1944</v>
      </c>
      <c r="C114" s="320" t="s">
        <v>1815</v>
      </c>
      <c r="D114" s="722" t="s">
        <v>2048</v>
      </c>
      <c r="E114" s="316" t="s">
        <v>108</v>
      </c>
      <c r="F114" s="113">
        <v>204.23</v>
      </c>
      <c r="G114" s="196"/>
      <c r="H114" s="174"/>
    </row>
    <row r="115" spans="1:8" ht="51">
      <c r="A115" s="168">
        <f t="shared" si="5"/>
        <v>74</v>
      </c>
      <c r="B115" s="599" t="s">
        <v>1944</v>
      </c>
      <c r="C115" s="320" t="s">
        <v>1821</v>
      </c>
      <c r="D115" s="722" t="s">
        <v>2048</v>
      </c>
      <c r="E115" s="316" t="s">
        <v>108</v>
      </c>
      <c r="F115" s="113">
        <v>2684.33</v>
      </c>
      <c r="G115" s="196"/>
      <c r="H115" s="174"/>
    </row>
    <row r="116" spans="1:8" ht="51">
      <c r="A116" s="168">
        <f t="shared" si="5"/>
        <v>75</v>
      </c>
      <c r="B116" s="599" t="s">
        <v>1944</v>
      </c>
      <c r="C116" s="320" t="s">
        <v>1816</v>
      </c>
      <c r="D116" s="722" t="s">
        <v>2048</v>
      </c>
      <c r="E116" s="316" t="s">
        <v>108</v>
      </c>
      <c r="F116" s="113">
        <v>48</v>
      </c>
      <c r="G116" s="196"/>
      <c r="H116" s="174"/>
    </row>
    <row r="117" spans="1:8" ht="51">
      <c r="A117" s="168">
        <f t="shared" si="5"/>
        <v>76</v>
      </c>
      <c r="B117" s="599" t="s">
        <v>1944</v>
      </c>
      <c r="C117" s="320" t="s">
        <v>1822</v>
      </c>
      <c r="D117" s="722" t="s">
        <v>2048</v>
      </c>
      <c r="E117" s="316" t="s">
        <v>108</v>
      </c>
      <c r="F117" s="315">
        <v>40.049999999999997</v>
      </c>
      <c r="G117" s="196"/>
      <c r="H117" s="174"/>
    </row>
    <row r="118" spans="1:8" ht="51">
      <c r="A118" s="168">
        <f t="shared" si="5"/>
        <v>77</v>
      </c>
      <c r="B118" s="599" t="s">
        <v>1944</v>
      </c>
      <c r="C118" s="320" t="s">
        <v>1823</v>
      </c>
      <c r="D118" s="722" t="s">
        <v>2048</v>
      </c>
      <c r="E118" s="316" t="s">
        <v>108</v>
      </c>
      <c r="F118" s="113">
        <v>41.37</v>
      </c>
      <c r="G118" s="196"/>
      <c r="H118" s="174"/>
    </row>
    <row r="119" spans="1:8" ht="51">
      <c r="A119" s="168">
        <f t="shared" si="5"/>
        <v>78</v>
      </c>
      <c r="B119" s="599" t="s">
        <v>1944</v>
      </c>
      <c r="C119" s="320" t="s">
        <v>1824</v>
      </c>
      <c r="D119" s="722" t="s">
        <v>2048</v>
      </c>
      <c r="E119" s="316" t="s">
        <v>108</v>
      </c>
      <c r="F119" s="113">
        <v>42.46</v>
      </c>
      <c r="G119" s="196"/>
      <c r="H119" s="174"/>
    </row>
    <row r="120" spans="1:8" ht="63.75">
      <c r="A120" s="168">
        <f t="shared" si="5"/>
        <v>79</v>
      </c>
      <c r="B120" s="599" t="s">
        <v>1944</v>
      </c>
      <c r="C120" s="320" t="s">
        <v>1838</v>
      </c>
      <c r="D120" s="722" t="s">
        <v>2048</v>
      </c>
      <c r="E120" s="316" t="s">
        <v>108</v>
      </c>
      <c r="F120" s="113">
        <v>141.33000000000001</v>
      </c>
      <c r="G120" s="196"/>
      <c r="H120" s="174"/>
    </row>
    <row r="121" spans="1:8" ht="63.75">
      <c r="A121" s="168">
        <f t="shared" si="5"/>
        <v>80</v>
      </c>
      <c r="B121" s="599" t="s">
        <v>1944</v>
      </c>
      <c r="C121" s="320" t="s">
        <v>1825</v>
      </c>
      <c r="D121" s="722" t="s">
        <v>2048</v>
      </c>
      <c r="E121" s="316" t="s">
        <v>108</v>
      </c>
      <c r="F121" s="113">
        <v>32.549999999999997</v>
      </c>
      <c r="G121" s="196"/>
      <c r="H121" s="174"/>
    </row>
    <row r="122" spans="1:8" ht="76.5">
      <c r="A122" s="168">
        <f t="shared" si="5"/>
        <v>81</v>
      </c>
      <c r="B122" s="599" t="s">
        <v>1944</v>
      </c>
      <c r="C122" s="320" t="s">
        <v>1826</v>
      </c>
      <c r="D122" s="722" t="s">
        <v>2048</v>
      </c>
      <c r="E122" s="316" t="s">
        <v>108</v>
      </c>
      <c r="F122" s="113">
        <v>48.68</v>
      </c>
      <c r="G122" s="196"/>
      <c r="H122" s="174"/>
    </row>
    <row r="123" spans="1:8" ht="63.75">
      <c r="A123" s="168">
        <f t="shared" si="5"/>
        <v>82</v>
      </c>
      <c r="B123" s="599" t="s">
        <v>1944</v>
      </c>
      <c r="C123" s="320" t="s">
        <v>1827</v>
      </c>
      <c r="D123" s="722" t="s">
        <v>2048</v>
      </c>
      <c r="E123" s="316" t="s">
        <v>95</v>
      </c>
      <c r="F123" s="113">
        <v>29.7</v>
      </c>
      <c r="G123" s="196"/>
      <c r="H123" s="174"/>
    </row>
    <row r="124" spans="1:8" ht="38.25">
      <c r="A124" s="168">
        <f t="shared" si="5"/>
        <v>83</v>
      </c>
      <c r="B124" s="599" t="s">
        <v>1944</v>
      </c>
      <c r="C124" s="320" t="s">
        <v>1794</v>
      </c>
      <c r="D124" s="722" t="s">
        <v>2048</v>
      </c>
      <c r="E124" s="316" t="s">
        <v>95</v>
      </c>
      <c r="F124" s="113">
        <v>1409.4</v>
      </c>
      <c r="G124" s="196"/>
      <c r="H124" s="174"/>
    </row>
    <row r="125" spans="1:8" ht="25.5">
      <c r="A125" s="168">
        <f t="shared" si="5"/>
        <v>84</v>
      </c>
      <c r="B125" s="599" t="s">
        <v>1944</v>
      </c>
      <c r="C125" s="320" t="s">
        <v>1828</v>
      </c>
      <c r="D125" s="722" t="s">
        <v>2048</v>
      </c>
      <c r="E125" s="316" t="s">
        <v>95</v>
      </c>
      <c r="F125" s="113">
        <v>25.8825</v>
      </c>
      <c r="G125" s="196"/>
      <c r="H125" s="174"/>
    </row>
    <row r="126" spans="1:8" ht="51">
      <c r="A126" s="168">
        <f t="shared" si="5"/>
        <v>85</v>
      </c>
      <c r="B126" s="599" t="s">
        <v>1944</v>
      </c>
      <c r="C126" s="321" t="s">
        <v>1829</v>
      </c>
      <c r="D126" s="722" t="s">
        <v>2048</v>
      </c>
      <c r="E126" s="318" t="s">
        <v>95</v>
      </c>
      <c r="F126" s="113">
        <v>162.94999999999999</v>
      </c>
      <c r="G126" s="219"/>
      <c r="H126" s="174"/>
    </row>
    <row r="127" spans="1:8" ht="38.25">
      <c r="A127" s="168">
        <f t="shared" si="5"/>
        <v>86</v>
      </c>
      <c r="B127" s="599" t="s">
        <v>1944</v>
      </c>
      <c r="C127" s="320" t="s">
        <v>1836</v>
      </c>
      <c r="D127" s="722" t="s">
        <v>2048</v>
      </c>
      <c r="E127" s="634" t="s">
        <v>95</v>
      </c>
      <c r="F127" s="113">
        <v>3</v>
      </c>
      <c r="G127" s="163"/>
      <c r="H127" s="174"/>
    </row>
    <row r="128" spans="1:8">
      <c r="A128" s="168"/>
      <c r="B128" s="599"/>
      <c r="C128" s="191" t="s">
        <v>1623</v>
      </c>
      <c r="D128" s="700"/>
      <c r="E128" s="634"/>
      <c r="F128" s="113"/>
      <c r="G128" s="163"/>
      <c r="H128" s="174"/>
    </row>
    <row r="129" spans="1:8" ht="51">
      <c r="A129" s="168">
        <f>A127+1</f>
        <v>87</v>
      </c>
      <c r="B129" s="599" t="s">
        <v>1944</v>
      </c>
      <c r="C129" s="320" t="s">
        <v>1830</v>
      </c>
      <c r="D129" s="722" t="s">
        <v>2048</v>
      </c>
      <c r="E129" s="316" t="s">
        <v>108</v>
      </c>
      <c r="F129" s="113">
        <v>621.53</v>
      </c>
      <c r="G129" s="196"/>
      <c r="H129" s="174"/>
    </row>
    <row r="130" spans="1:8" ht="63.75">
      <c r="A130" s="168">
        <f t="shared" si="5"/>
        <v>88</v>
      </c>
      <c r="B130" s="599" t="s">
        <v>1944</v>
      </c>
      <c r="C130" s="320" t="s">
        <v>1834</v>
      </c>
      <c r="D130" s="722" t="s">
        <v>2048</v>
      </c>
      <c r="E130" s="634" t="s">
        <v>108</v>
      </c>
      <c r="F130" s="113">
        <v>13.55</v>
      </c>
      <c r="G130" s="196"/>
      <c r="H130" s="174"/>
    </row>
    <row r="131" spans="1:8" ht="38.25">
      <c r="A131" s="168">
        <f t="shared" si="5"/>
        <v>89</v>
      </c>
      <c r="B131" s="599" t="s">
        <v>1944</v>
      </c>
      <c r="C131" s="320" t="s">
        <v>1835</v>
      </c>
      <c r="D131" s="722" t="s">
        <v>2048</v>
      </c>
      <c r="E131" s="316" t="s">
        <v>108</v>
      </c>
      <c r="F131" s="113">
        <v>245.17500000000001</v>
      </c>
      <c r="G131" s="196"/>
      <c r="H131" s="174"/>
    </row>
    <row r="132" spans="1:8" ht="76.5">
      <c r="A132" s="168">
        <f t="shared" si="5"/>
        <v>90</v>
      </c>
      <c r="B132" s="599" t="s">
        <v>1944</v>
      </c>
      <c r="C132" s="320" t="s">
        <v>1832</v>
      </c>
      <c r="D132" s="722" t="s">
        <v>2048</v>
      </c>
      <c r="E132" s="316" t="s">
        <v>108</v>
      </c>
      <c r="F132" s="315">
        <v>3.91</v>
      </c>
      <c r="G132" s="196"/>
      <c r="H132" s="174"/>
    </row>
    <row r="133" spans="1:8" ht="63.75">
      <c r="A133" s="168">
        <f t="shared" si="5"/>
        <v>91</v>
      </c>
      <c r="B133" s="599" t="s">
        <v>1944</v>
      </c>
      <c r="C133" s="320" t="s">
        <v>1827</v>
      </c>
      <c r="D133" s="722" t="s">
        <v>2048</v>
      </c>
      <c r="E133" s="316" t="s">
        <v>95</v>
      </c>
      <c r="F133" s="113">
        <v>5.5</v>
      </c>
      <c r="G133" s="196"/>
      <c r="H133" s="174"/>
    </row>
    <row r="134" spans="1:8" ht="38.25">
      <c r="A134" s="168">
        <f t="shared" si="5"/>
        <v>92</v>
      </c>
      <c r="B134" s="599" t="s">
        <v>1944</v>
      </c>
      <c r="C134" s="320" t="s">
        <v>1794</v>
      </c>
      <c r="D134" s="722" t="s">
        <v>2048</v>
      </c>
      <c r="E134" s="316" t="s">
        <v>95</v>
      </c>
      <c r="F134" s="113">
        <v>467.46</v>
      </c>
      <c r="G134" s="196"/>
      <c r="H134" s="174"/>
    </row>
    <row r="135" spans="1:8" ht="25.5">
      <c r="A135" s="168">
        <f t="shared" si="5"/>
        <v>93</v>
      </c>
      <c r="B135" s="599" t="s">
        <v>1944</v>
      </c>
      <c r="C135" s="320" t="s">
        <v>1828</v>
      </c>
      <c r="D135" s="722" t="s">
        <v>2048</v>
      </c>
      <c r="E135" s="316" t="s">
        <v>95</v>
      </c>
      <c r="F135" s="113">
        <v>111.46</v>
      </c>
      <c r="G135" s="196"/>
      <c r="H135" s="174"/>
    </row>
    <row r="136" spans="1:8" ht="51">
      <c r="A136" s="168">
        <f t="shared" si="5"/>
        <v>94</v>
      </c>
      <c r="B136" s="599" t="s">
        <v>1944</v>
      </c>
      <c r="C136" s="321" t="s">
        <v>1820</v>
      </c>
      <c r="D136" s="722" t="s">
        <v>2048</v>
      </c>
      <c r="E136" s="318" t="s">
        <v>95</v>
      </c>
      <c r="F136" s="113">
        <v>32.869999999999997</v>
      </c>
      <c r="G136" s="219"/>
      <c r="H136" s="174"/>
    </row>
    <row r="137" spans="1:8" ht="38.25">
      <c r="A137" s="168">
        <f t="shared" si="5"/>
        <v>95</v>
      </c>
      <c r="B137" s="599" t="s">
        <v>1944</v>
      </c>
      <c r="C137" s="320" t="s">
        <v>1836</v>
      </c>
      <c r="D137" s="722" t="s">
        <v>2048</v>
      </c>
      <c r="E137" s="634" t="s">
        <v>95</v>
      </c>
      <c r="F137" s="113">
        <v>3</v>
      </c>
      <c r="G137" s="163"/>
      <c r="H137" s="174"/>
    </row>
    <row r="138" spans="1:8">
      <c r="A138" s="164"/>
      <c r="B138" s="775"/>
      <c r="C138" s="840"/>
      <c r="D138" s="759"/>
      <c r="E138" s="841"/>
      <c r="F138" s="842"/>
      <c r="G138" s="843"/>
      <c r="H138" s="202"/>
    </row>
    <row r="139" spans="1:8" s="740" customFormat="1">
      <c r="A139" s="845"/>
      <c r="B139" s="846"/>
      <c r="C139" s="847" t="s">
        <v>2262</v>
      </c>
      <c r="D139" s="847"/>
      <c r="E139" s="848"/>
      <c r="F139" s="849"/>
      <c r="G139" s="850"/>
      <c r="H139" s="851"/>
    </row>
    <row r="140" spans="1:8" s="740" customFormat="1">
      <c r="A140" s="845"/>
      <c r="B140" s="846"/>
      <c r="C140" s="852" t="s">
        <v>1617</v>
      </c>
      <c r="D140" s="852"/>
      <c r="E140" s="848"/>
      <c r="F140" s="799"/>
      <c r="G140" s="850"/>
      <c r="H140" s="851"/>
    </row>
    <row r="141" spans="1:8" s="740" customFormat="1" ht="25.5">
      <c r="A141" s="845">
        <f>1+A138</f>
        <v>1</v>
      </c>
      <c r="B141" s="813" t="s">
        <v>1944</v>
      </c>
      <c r="C141" s="853" t="s">
        <v>2263</v>
      </c>
      <c r="D141" s="746" t="s">
        <v>2048</v>
      </c>
      <c r="E141" s="848" t="s">
        <v>108</v>
      </c>
      <c r="F141" s="849">
        <v>247</v>
      </c>
      <c r="G141" s="850"/>
      <c r="H141" s="851"/>
    </row>
    <row r="142" spans="1:8" s="740" customFormat="1" ht="25.5">
      <c r="A142" s="845">
        <f t="shared" ref="A142:A146" si="6">A141+1</f>
        <v>2</v>
      </c>
      <c r="B142" s="813" t="s">
        <v>1944</v>
      </c>
      <c r="C142" s="853" t="s">
        <v>2264</v>
      </c>
      <c r="D142" s="746" t="s">
        <v>2048</v>
      </c>
      <c r="E142" s="848" t="s">
        <v>108</v>
      </c>
      <c r="F142" s="849">
        <v>15</v>
      </c>
      <c r="G142" s="850"/>
      <c r="H142" s="851"/>
    </row>
    <row r="143" spans="1:8" s="740" customFormat="1" ht="25.5">
      <c r="A143" s="845">
        <f t="shared" si="6"/>
        <v>3</v>
      </c>
      <c r="B143" s="813" t="s">
        <v>1944</v>
      </c>
      <c r="C143" s="853" t="s">
        <v>2265</v>
      </c>
      <c r="D143" s="746" t="s">
        <v>2048</v>
      </c>
      <c r="E143" s="848" t="s">
        <v>95</v>
      </c>
      <c r="F143" s="849">
        <v>10</v>
      </c>
      <c r="G143" s="850"/>
      <c r="H143" s="851"/>
    </row>
    <row r="144" spans="1:8" s="740" customFormat="1" ht="38.25">
      <c r="A144" s="845">
        <f t="shared" si="6"/>
        <v>4</v>
      </c>
      <c r="B144" s="813" t="s">
        <v>1944</v>
      </c>
      <c r="C144" s="854" t="s">
        <v>2266</v>
      </c>
      <c r="D144" s="746" t="s">
        <v>2048</v>
      </c>
      <c r="E144" s="848" t="s">
        <v>95</v>
      </c>
      <c r="F144" s="855">
        <v>115</v>
      </c>
      <c r="G144" s="856"/>
      <c r="H144" s="851"/>
    </row>
    <row r="145" spans="1:8" s="740" customFormat="1" ht="51">
      <c r="A145" s="845">
        <f t="shared" si="6"/>
        <v>5</v>
      </c>
      <c r="B145" s="813" t="s">
        <v>1944</v>
      </c>
      <c r="C145" s="857" t="s">
        <v>2267</v>
      </c>
      <c r="D145" s="858" t="s">
        <v>2048</v>
      </c>
      <c r="E145" s="859" t="s">
        <v>108</v>
      </c>
      <c r="F145" s="860">
        <v>16</v>
      </c>
      <c r="G145" s="861"/>
      <c r="H145" s="851"/>
    </row>
    <row r="146" spans="1:8" s="740" customFormat="1" ht="140.25">
      <c r="A146" s="845">
        <f t="shared" si="6"/>
        <v>6</v>
      </c>
      <c r="B146" s="813" t="s">
        <v>1944</v>
      </c>
      <c r="C146" s="862" t="s">
        <v>2268</v>
      </c>
      <c r="D146" s="863" t="s">
        <v>2048</v>
      </c>
      <c r="E146" s="848" t="s">
        <v>92</v>
      </c>
      <c r="F146" s="864">
        <v>64</v>
      </c>
      <c r="G146" s="850"/>
      <c r="H146" s="851"/>
    </row>
    <row r="147" spans="1:8">
      <c r="A147" s="164"/>
      <c r="B147" s="775"/>
      <c r="C147" s="840"/>
      <c r="D147" s="759"/>
      <c r="E147" s="841"/>
      <c r="F147" s="842"/>
      <c r="G147" s="843"/>
      <c r="H147" s="202"/>
    </row>
    <row r="148" spans="1:8">
      <c r="A148" s="164"/>
      <c r="B148" s="775"/>
      <c r="C148" s="847" t="s">
        <v>116</v>
      </c>
      <c r="D148" s="759"/>
      <c r="E148" s="841"/>
      <c r="F148" s="842"/>
      <c r="G148" s="843"/>
      <c r="H148" s="202"/>
    </row>
    <row r="149" spans="1:8" s="740" customFormat="1">
      <c r="A149" s="845"/>
      <c r="B149" s="846"/>
      <c r="C149" s="865" t="s">
        <v>2262</v>
      </c>
      <c r="D149" s="847"/>
      <c r="E149" s="848"/>
      <c r="F149" s="849"/>
      <c r="G149" s="850"/>
      <c r="H149" s="851"/>
    </row>
    <row r="150" spans="1:8" s="740" customFormat="1">
      <c r="A150" s="845">
        <f>1+A148</f>
        <v>1</v>
      </c>
      <c r="B150" s="813" t="s">
        <v>1944</v>
      </c>
      <c r="C150" s="862" t="s">
        <v>2269</v>
      </c>
      <c r="D150" s="746" t="s">
        <v>2048</v>
      </c>
      <c r="E150" s="866" t="s">
        <v>108</v>
      </c>
      <c r="F150" s="849">
        <v>120</v>
      </c>
      <c r="G150" s="867"/>
      <c r="H150" s="851"/>
    </row>
    <row r="151" spans="1:8" s="740" customFormat="1" ht="25.5">
      <c r="A151" s="845">
        <f t="shared" ref="A151:A157" si="7">A150+1</f>
        <v>2</v>
      </c>
      <c r="B151" s="813" t="s">
        <v>1944</v>
      </c>
      <c r="C151" s="862" t="s">
        <v>2270</v>
      </c>
      <c r="D151" s="746" t="s">
        <v>2048</v>
      </c>
      <c r="E151" s="866" t="s">
        <v>108</v>
      </c>
      <c r="F151" s="849">
        <v>75</v>
      </c>
      <c r="G151" s="867"/>
      <c r="H151" s="851"/>
    </row>
    <row r="152" spans="1:8" s="740" customFormat="1" ht="25.5">
      <c r="A152" s="845">
        <f t="shared" si="7"/>
        <v>3</v>
      </c>
      <c r="B152" s="813" t="s">
        <v>1944</v>
      </c>
      <c r="C152" s="862" t="s">
        <v>2271</v>
      </c>
      <c r="D152" s="746" t="s">
        <v>2048</v>
      </c>
      <c r="E152" s="866" t="s">
        <v>110</v>
      </c>
      <c r="F152" s="849">
        <v>25</v>
      </c>
      <c r="G152" s="867"/>
      <c r="H152" s="851"/>
    </row>
    <row r="153" spans="1:8" s="740" customFormat="1" ht="40.15" customHeight="1">
      <c r="A153" s="845">
        <f t="shared" si="7"/>
        <v>4</v>
      </c>
      <c r="B153" s="813" t="s">
        <v>1944</v>
      </c>
      <c r="C153" s="868" t="s">
        <v>1811</v>
      </c>
      <c r="D153" s="746" t="s">
        <v>2048</v>
      </c>
      <c r="E153" s="866" t="s">
        <v>108</v>
      </c>
      <c r="F153" s="869">
        <v>130</v>
      </c>
      <c r="G153" s="870"/>
      <c r="H153" s="851"/>
    </row>
    <row r="154" spans="1:8" s="740" customFormat="1" ht="51">
      <c r="A154" s="845">
        <f t="shared" si="7"/>
        <v>5</v>
      </c>
      <c r="B154" s="813" t="s">
        <v>1944</v>
      </c>
      <c r="C154" s="871" t="s">
        <v>2272</v>
      </c>
      <c r="D154" s="746" t="s">
        <v>2048</v>
      </c>
      <c r="E154" s="872" t="s">
        <v>108</v>
      </c>
      <c r="F154" s="849">
        <v>145</v>
      </c>
      <c r="G154" s="850"/>
      <c r="H154" s="851"/>
    </row>
    <row r="155" spans="1:8" s="740" customFormat="1" ht="102">
      <c r="A155" s="845">
        <f t="shared" si="7"/>
        <v>6</v>
      </c>
      <c r="B155" s="813" t="s">
        <v>1944</v>
      </c>
      <c r="C155" s="862" t="s">
        <v>2273</v>
      </c>
      <c r="D155" s="746" t="s">
        <v>2048</v>
      </c>
      <c r="E155" s="872" t="s">
        <v>92</v>
      </c>
      <c r="F155" s="864">
        <v>26</v>
      </c>
      <c r="G155" s="850"/>
      <c r="H155" s="851"/>
    </row>
    <row r="156" spans="1:8" s="740" customFormat="1" ht="25.5">
      <c r="A156" s="845">
        <f t="shared" si="7"/>
        <v>7</v>
      </c>
      <c r="B156" s="813" t="s">
        <v>1944</v>
      </c>
      <c r="C156" s="862" t="s">
        <v>2274</v>
      </c>
      <c r="D156" s="863" t="s">
        <v>2048</v>
      </c>
      <c r="E156" s="848" t="s">
        <v>108</v>
      </c>
      <c r="F156" s="849">
        <v>7</v>
      </c>
      <c r="G156" s="850"/>
      <c r="H156" s="851"/>
    </row>
    <row r="157" spans="1:8" s="740" customFormat="1" ht="38.25">
      <c r="A157" s="845">
        <f t="shared" si="7"/>
        <v>8</v>
      </c>
      <c r="B157" s="813" t="s">
        <v>1944</v>
      </c>
      <c r="C157" s="862" t="s">
        <v>2275</v>
      </c>
      <c r="D157" s="863" t="s">
        <v>2048</v>
      </c>
      <c r="E157" s="848" t="s">
        <v>108</v>
      </c>
      <c r="F157" s="849">
        <v>25</v>
      </c>
      <c r="G157" s="850"/>
      <c r="H157" s="851"/>
    </row>
    <row r="158" spans="1:8">
      <c r="A158" s="164"/>
      <c r="B158" s="775"/>
      <c r="C158" s="844" t="s">
        <v>117</v>
      </c>
      <c r="D158" s="759"/>
      <c r="E158" s="841"/>
      <c r="F158" s="842"/>
      <c r="G158" s="843"/>
      <c r="H158" s="202"/>
    </row>
    <row r="159" spans="1:8">
      <c r="A159" s="164"/>
      <c r="B159" s="775"/>
      <c r="C159" s="873" t="s">
        <v>118</v>
      </c>
      <c r="D159" s="759"/>
      <c r="E159" s="841"/>
      <c r="F159" s="842"/>
      <c r="G159" s="843"/>
      <c r="H159" s="202"/>
    </row>
    <row r="160" spans="1:8" s="740" customFormat="1">
      <c r="A160" s="845"/>
      <c r="B160" s="846"/>
      <c r="C160" s="865" t="s">
        <v>2262</v>
      </c>
      <c r="D160" s="847"/>
      <c r="E160" s="874"/>
      <c r="F160" s="875"/>
      <c r="G160" s="850"/>
      <c r="H160" s="851"/>
    </row>
    <row r="161" spans="1:8" s="740" customFormat="1" ht="25.5">
      <c r="A161" s="845">
        <f>A159+1</f>
        <v>1</v>
      </c>
      <c r="B161" s="813" t="s">
        <v>1944</v>
      </c>
      <c r="C161" s="862" t="s">
        <v>2276</v>
      </c>
      <c r="D161" s="876" t="s">
        <v>2048</v>
      </c>
      <c r="E161" s="848" t="s">
        <v>108</v>
      </c>
      <c r="F161" s="849">
        <v>240</v>
      </c>
      <c r="G161" s="877"/>
      <c r="H161" s="851"/>
    </row>
    <row r="162" spans="1:8" s="740" customFormat="1" ht="25.5">
      <c r="A162" s="845">
        <f t="shared" ref="A162:A163" si="8">A161+1</f>
        <v>2</v>
      </c>
      <c r="B162" s="813" t="s">
        <v>1944</v>
      </c>
      <c r="C162" s="862" t="s">
        <v>2277</v>
      </c>
      <c r="D162" s="876" t="s">
        <v>2048</v>
      </c>
      <c r="E162" s="848" t="s">
        <v>108</v>
      </c>
      <c r="F162" s="849">
        <v>80</v>
      </c>
      <c r="G162" s="877"/>
      <c r="H162" s="851"/>
    </row>
    <row r="163" spans="1:8" s="740" customFormat="1" ht="38.25">
      <c r="A163" s="845">
        <f t="shared" si="8"/>
        <v>3</v>
      </c>
      <c r="B163" s="813" t="s">
        <v>1944</v>
      </c>
      <c r="C163" s="857" t="s">
        <v>2278</v>
      </c>
      <c r="D163" s="876" t="s">
        <v>2048</v>
      </c>
      <c r="E163" s="872" t="s">
        <v>95</v>
      </c>
      <c r="F163" s="869">
        <v>88.85</v>
      </c>
      <c r="G163" s="870"/>
      <c r="H163" s="851"/>
    </row>
    <row r="164" spans="1:8" s="740" customFormat="1">
      <c r="A164" s="878"/>
      <c r="B164" s="846"/>
      <c r="C164" s="879"/>
      <c r="D164" s="879"/>
      <c r="E164" s="848"/>
      <c r="F164" s="849"/>
      <c r="G164" s="850"/>
      <c r="H164" s="851"/>
    </row>
    <row r="165" spans="1:8" s="740" customFormat="1" ht="25.5">
      <c r="A165" s="845">
        <f>A163+1</f>
        <v>4</v>
      </c>
      <c r="B165" s="813" t="s">
        <v>1944</v>
      </c>
      <c r="C165" s="880" t="s">
        <v>2279</v>
      </c>
      <c r="D165" s="876" t="s">
        <v>2048</v>
      </c>
      <c r="E165" s="848" t="s">
        <v>108</v>
      </c>
      <c r="F165" s="849">
        <v>352.85</v>
      </c>
      <c r="G165" s="877"/>
      <c r="H165" s="851"/>
    </row>
    <row r="166" spans="1:8" ht="15.75" thickBot="1">
      <c r="A166" s="164"/>
      <c r="B166" s="433"/>
      <c r="C166" s="434"/>
      <c r="D166" s="698"/>
      <c r="E166" s="635"/>
      <c r="F166" s="435"/>
      <c r="G166" s="436"/>
      <c r="H166" s="202"/>
    </row>
    <row r="167" spans="1:8" ht="15.75" thickTop="1">
      <c r="A167" s="77"/>
      <c r="B167" s="77"/>
      <c r="C167" s="78"/>
      <c r="D167" s="78"/>
      <c r="E167" s="79"/>
      <c r="F167" s="80"/>
      <c r="G167" s="82"/>
      <c r="H167" s="82"/>
    </row>
    <row r="168" spans="1:8">
      <c r="A168" s="1028" t="s">
        <v>1924</v>
      </c>
      <c r="B168" s="1029"/>
      <c r="C168" s="1029"/>
      <c r="D168" s="1030"/>
      <c r="E168" s="1029"/>
      <c r="F168" s="1029"/>
      <c r="G168" s="1029"/>
      <c r="H168" s="59">
        <f>SUM(H18:H167)</f>
        <v>0</v>
      </c>
    </row>
    <row r="169" spans="1:8" outlineLevel="1">
      <c r="A169" s="14"/>
      <c r="B169" s="14"/>
      <c r="C169" s="14"/>
      <c r="D169" s="14"/>
      <c r="E169" s="14"/>
      <c r="F169" s="14"/>
      <c r="G169" s="14"/>
      <c r="H169" s="14"/>
    </row>
    <row r="170" spans="1:8" outlineLevel="1">
      <c r="E170" s="14"/>
      <c r="F170" s="14"/>
      <c r="H170" s="86"/>
    </row>
    <row r="171" spans="1:8" outlineLevel="1">
      <c r="A171" s="44" t="str">
        <f>"Sastādīja: "&amp;KOPS1!$B$71</f>
        <v>Sastādīja: _________________ Olga  Jasāne /29.09.2017./</v>
      </c>
      <c r="E171" s="638"/>
      <c r="F171" s="87"/>
      <c r="G171" s="88"/>
    </row>
    <row r="172" spans="1:8" outlineLevel="1">
      <c r="B172" s="1021" t="s">
        <v>13</v>
      </c>
      <c r="C172" s="1021"/>
      <c r="D172" s="663"/>
      <c r="E172" s="14"/>
      <c r="F172" s="640"/>
      <c r="G172" s="640"/>
    </row>
    <row r="173" spans="1:8" outlineLevel="1">
      <c r="A173" s="14"/>
      <c r="B173" s="87"/>
      <c r="C173" s="637"/>
      <c r="D173" s="661"/>
      <c r="E173" s="14"/>
      <c r="F173" s="14"/>
    </row>
    <row r="174" spans="1:8">
      <c r="A174" s="638" t="str">
        <f>"Pārbaudīja: "&amp;KOPS1!$F$71</f>
        <v>Pārbaudīja: _________________ Aleksejs Providenko /29.09.2017./</v>
      </c>
      <c r="B174" s="528"/>
      <c r="C174" s="88"/>
      <c r="D174" s="88"/>
      <c r="E174" s="88"/>
      <c r="F174" s="88"/>
      <c r="H174" s="14"/>
    </row>
    <row r="175" spans="1:8">
      <c r="A175" s="14"/>
      <c r="B175" s="637" t="s">
        <v>13</v>
      </c>
      <c r="C175" s="640"/>
      <c r="D175" s="663"/>
      <c r="E175" s="640"/>
      <c r="F175" s="640"/>
      <c r="H175" s="14"/>
    </row>
    <row r="176" spans="1:8">
      <c r="A176" s="14" t="str">
        <f>"Sertifikāta Nr.: "&amp;KOPS1!$F$73</f>
        <v>Sertifikāta Nr.: 5-00770</v>
      </c>
      <c r="B176" s="37"/>
      <c r="E176" s="14"/>
      <c r="H176" s="14"/>
    </row>
    <row r="177" spans="1:8">
      <c r="A177" s="14"/>
      <c r="B177" s="14"/>
      <c r="C177" s="14"/>
      <c r="D177" s="14"/>
      <c r="E177" s="14"/>
      <c r="F177" s="14"/>
      <c r="G177" s="14"/>
      <c r="H177" s="14"/>
    </row>
    <row r="178" spans="1:8">
      <c r="A178" s="14"/>
      <c r="B178" s="14"/>
      <c r="C178" s="14"/>
      <c r="D178" s="14"/>
      <c r="E178" s="14"/>
      <c r="F178" s="14"/>
      <c r="G178" s="14"/>
      <c r="H178" s="14"/>
    </row>
    <row r="179" spans="1:8">
      <c r="A179" s="14"/>
      <c r="B179" s="14"/>
      <c r="C179" s="14"/>
      <c r="D179" s="14"/>
      <c r="E179" s="14"/>
      <c r="F179" s="14"/>
      <c r="G179" s="14"/>
      <c r="H179" s="14"/>
    </row>
    <row r="180" spans="1:8">
      <c r="A180" s="14"/>
      <c r="B180" s="14"/>
      <c r="C180" s="14"/>
      <c r="D180" s="14"/>
      <c r="E180" s="14"/>
      <c r="F180" s="14"/>
      <c r="G180" s="14"/>
      <c r="H180" s="14"/>
    </row>
    <row r="181" spans="1:8">
      <c r="A181" s="14"/>
      <c r="B181" s="14"/>
      <c r="C181" s="14"/>
      <c r="D181" s="14"/>
      <c r="E181" s="14"/>
      <c r="F181" s="14"/>
      <c r="G181" s="14"/>
      <c r="H181" s="14"/>
    </row>
    <row r="182" spans="1:8">
      <c r="A182" s="14"/>
      <c r="B182" s="14"/>
      <c r="C182" s="14"/>
      <c r="D182" s="14"/>
      <c r="E182" s="14"/>
      <c r="F182" s="14"/>
      <c r="G182" s="14"/>
      <c r="H182" s="14"/>
    </row>
    <row r="183" spans="1:8">
      <c r="A183" s="14"/>
      <c r="B183" s="14"/>
      <c r="C183" s="14"/>
      <c r="D183" s="14"/>
      <c r="E183" s="14"/>
      <c r="F183" s="14"/>
      <c r="G183" s="14"/>
      <c r="H183" s="14"/>
    </row>
    <row r="184" spans="1:8">
      <c r="A184" s="14"/>
      <c r="B184" s="14"/>
      <c r="C184" s="14"/>
      <c r="D184" s="14"/>
      <c r="E184" s="14"/>
      <c r="F184" s="14"/>
      <c r="G184" s="14"/>
      <c r="H184" s="14"/>
    </row>
    <row r="185" spans="1:8">
      <c r="A185" s="14"/>
      <c r="B185" s="14"/>
      <c r="C185" s="14"/>
      <c r="D185" s="14"/>
      <c r="E185" s="14"/>
      <c r="F185" s="14"/>
      <c r="G185" s="14"/>
      <c r="H185" s="14"/>
    </row>
    <row r="186" spans="1:8">
      <c r="A186" s="14"/>
      <c r="B186" s="14"/>
      <c r="C186" s="14"/>
      <c r="D186" s="14"/>
      <c r="E186" s="14"/>
      <c r="F186" s="14"/>
      <c r="G186" s="14"/>
      <c r="H186" s="14"/>
    </row>
    <row r="187" spans="1:8">
      <c r="A187" s="14"/>
      <c r="B187" s="14"/>
      <c r="C187" s="14"/>
      <c r="D187" s="14"/>
      <c r="E187" s="14"/>
      <c r="F187" s="14"/>
      <c r="G187" s="14"/>
      <c r="H187" s="14"/>
    </row>
    <row r="188" spans="1:8">
      <c r="A188" s="14"/>
      <c r="B188" s="14"/>
      <c r="C188" s="14"/>
      <c r="D188" s="14"/>
      <c r="E188" s="14"/>
      <c r="F188" s="14"/>
      <c r="G188" s="14"/>
      <c r="H188" s="14"/>
    </row>
    <row r="189" spans="1:8">
      <c r="A189" s="14"/>
      <c r="B189" s="14"/>
      <c r="C189" s="14"/>
      <c r="D189" s="14"/>
      <c r="E189" s="14"/>
      <c r="F189" s="14"/>
      <c r="G189" s="14"/>
      <c r="H189" s="14"/>
    </row>
    <row r="190" spans="1:8">
      <c r="A190" s="14"/>
      <c r="B190" s="14"/>
      <c r="C190" s="14"/>
      <c r="D190" s="14"/>
      <c r="E190" s="14"/>
      <c r="F190" s="14"/>
      <c r="G190" s="14"/>
      <c r="H190" s="14"/>
    </row>
    <row r="191" spans="1:8">
      <c r="A191" s="14"/>
      <c r="B191" s="14"/>
      <c r="C191" s="14"/>
      <c r="D191" s="14"/>
      <c r="E191" s="14"/>
      <c r="F191" s="14"/>
      <c r="G191" s="14"/>
      <c r="H191" s="14"/>
    </row>
    <row r="192" spans="1:8">
      <c r="A192" s="14"/>
      <c r="B192" s="14"/>
      <c r="C192" s="14"/>
      <c r="D192" s="14"/>
      <c r="E192" s="14"/>
      <c r="F192" s="14"/>
      <c r="G192" s="14"/>
      <c r="H192" s="14"/>
    </row>
    <row r="193" spans="1:8">
      <c r="A193" s="14"/>
      <c r="B193" s="14"/>
      <c r="C193" s="14"/>
      <c r="D193" s="14"/>
      <c r="E193" s="14"/>
      <c r="F193" s="14"/>
      <c r="G193" s="14"/>
      <c r="H193" s="14"/>
    </row>
    <row r="194" spans="1:8">
      <c r="A194" s="14"/>
      <c r="B194" s="14"/>
      <c r="C194" s="14"/>
      <c r="D194" s="14"/>
      <c r="E194" s="14"/>
      <c r="F194" s="14"/>
      <c r="G194" s="14"/>
      <c r="H194" s="14"/>
    </row>
    <row r="195" spans="1:8">
      <c r="A195" s="14"/>
      <c r="B195" s="14"/>
      <c r="C195" s="14"/>
      <c r="D195" s="14"/>
      <c r="E195" s="14"/>
      <c r="F195" s="14"/>
      <c r="G195" s="14"/>
      <c r="H195" s="14"/>
    </row>
    <row r="196" spans="1:8">
      <c r="A196" s="14"/>
      <c r="B196" s="14"/>
      <c r="C196" s="14"/>
      <c r="D196" s="14"/>
      <c r="E196" s="14"/>
      <c r="F196" s="14"/>
      <c r="G196" s="14"/>
      <c r="H196" s="14"/>
    </row>
    <row r="197" spans="1:8">
      <c r="A197" s="14"/>
      <c r="B197" s="14"/>
      <c r="C197" s="14"/>
      <c r="D197" s="14"/>
      <c r="E197" s="14"/>
      <c r="F197" s="14"/>
      <c r="G197" s="14"/>
      <c r="H197" s="14"/>
    </row>
    <row r="198" spans="1:8">
      <c r="A198" s="14"/>
      <c r="B198" s="14"/>
      <c r="C198" s="14"/>
      <c r="D198" s="14"/>
      <c r="E198" s="14"/>
      <c r="F198" s="14"/>
      <c r="G198" s="14"/>
      <c r="H198" s="14"/>
    </row>
    <row r="199" spans="1:8">
      <c r="A199" s="14"/>
      <c r="B199" s="14"/>
      <c r="C199" s="14"/>
      <c r="D199" s="14"/>
      <c r="E199" s="14"/>
      <c r="F199" s="14"/>
      <c r="G199" s="14"/>
      <c r="H199" s="14"/>
    </row>
    <row r="200" spans="1:8">
      <c r="A200" s="14"/>
      <c r="B200" s="14"/>
      <c r="C200" s="14"/>
      <c r="D200" s="14"/>
      <c r="E200" s="14"/>
      <c r="F200" s="14"/>
      <c r="G200" s="14"/>
      <c r="H200" s="14"/>
    </row>
    <row r="201" spans="1:8">
      <c r="A201" s="14"/>
      <c r="B201" s="14"/>
      <c r="C201" s="14"/>
      <c r="D201" s="14"/>
      <c r="E201" s="14"/>
      <c r="F201" s="14"/>
      <c r="G201" s="14"/>
      <c r="H201" s="14"/>
    </row>
    <row r="202" spans="1:8">
      <c r="A202" s="14"/>
      <c r="B202" s="14"/>
      <c r="C202" s="14"/>
      <c r="D202" s="14"/>
      <c r="E202" s="14"/>
      <c r="F202" s="14"/>
      <c r="G202" s="14"/>
      <c r="H202" s="14"/>
    </row>
    <row r="203" spans="1:8">
      <c r="A203" s="14"/>
      <c r="B203" s="14"/>
      <c r="C203" s="14"/>
      <c r="D203" s="14"/>
      <c r="E203" s="14"/>
      <c r="F203" s="14"/>
      <c r="G203" s="14"/>
      <c r="H203" s="14"/>
    </row>
    <row r="204" spans="1:8">
      <c r="A204" s="14"/>
      <c r="B204" s="14"/>
      <c r="C204" s="14"/>
      <c r="D204" s="14"/>
      <c r="E204" s="14"/>
      <c r="F204" s="14"/>
      <c r="G204" s="14"/>
      <c r="H204" s="14"/>
    </row>
    <row r="205" spans="1:8">
      <c r="A205" s="14"/>
      <c r="B205" s="14"/>
      <c r="C205" s="14"/>
      <c r="D205" s="14"/>
      <c r="E205" s="14"/>
      <c r="F205" s="14"/>
      <c r="G205" s="14"/>
      <c r="H205" s="14"/>
    </row>
    <row r="206" spans="1:8">
      <c r="A206" s="14"/>
      <c r="B206" s="14"/>
      <c r="C206" s="14"/>
      <c r="D206" s="14"/>
      <c r="E206" s="14"/>
      <c r="F206" s="14"/>
      <c r="G206" s="14"/>
      <c r="H206" s="14"/>
    </row>
    <row r="207" spans="1:8">
      <c r="A207" s="14"/>
      <c r="B207" s="14"/>
      <c r="C207" s="14"/>
      <c r="D207" s="14"/>
      <c r="E207" s="14"/>
      <c r="F207" s="14"/>
      <c r="G207" s="14"/>
      <c r="H207" s="14"/>
    </row>
    <row r="208" spans="1:8">
      <c r="A208" s="14"/>
      <c r="B208" s="14"/>
      <c r="C208" s="14"/>
      <c r="D208" s="14"/>
      <c r="E208" s="14"/>
      <c r="F208" s="14"/>
      <c r="G208" s="14"/>
      <c r="H208" s="14"/>
    </row>
    <row r="209" spans="1:8">
      <c r="A209" s="14"/>
      <c r="B209" s="14"/>
      <c r="C209" s="14"/>
      <c r="D209" s="14"/>
      <c r="E209" s="14"/>
      <c r="F209" s="14"/>
      <c r="G209" s="14"/>
      <c r="H209" s="14"/>
    </row>
    <row r="210" spans="1:8">
      <c r="A210" s="14"/>
      <c r="B210" s="14"/>
      <c r="C210" s="14"/>
      <c r="D210" s="14"/>
      <c r="E210" s="14"/>
      <c r="F210" s="14"/>
      <c r="G210" s="14"/>
      <c r="H210" s="14"/>
    </row>
    <row r="211" spans="1:8">
      <c r="A211" s="14"/>
      <c r="B211" s="14"/>
      <c r="C211" s="14"/>
      <c r="D211" s="14"/>
      <c r="E211" s="14"/>
      <c r="F211" s="14"/>
      <c r="G211" s="14"/>
      <c r="H211" s="14"/>
    </row>
    <row r="212" spans="1:8">
      <c r="A212" s="14"/>
      <c r="B212" s="14"/>
      <c r="C212" s="14"/>
      <c r="D212" s="14"/>
      <c r="E212" s="14"/>
      <c r="F212" s="14"/>
      <c r="G212" s="14"/>
      <c r="H212" s="14"/>
    </row>
    <row r="213" spans="1:8">
      <c r="A213" s="14"/>
      <c r="B213" s="14"/>
      <c r="C213" s="14"/>
      <c r="D213" s="14"/>
      <c r="E213" s="14"/>
      <c r="F213" s="14"/>
      <c r="G213" s="14"/>
      <c r="H213" s="14"/>
    </row>
    <row r="214" spans="1:8">
      <c r="A214" s="14"/>
      <c r="B214" s="14"/>
      <c r="C214" s="14"/>
      <c r="D214" s="14"/>
      <c r="E214" s="14"/>
      <c r="F214" s="14"/>
      <c r="G214" s="14"/>
      <c r="H214" s="14"/>
    </row>
    <row r="215" spans="1:8">
      <c r="A215" s="14"/>
      <c r="B215" s="14"/>
      <c r="C215" s="14"/>
      <c r="D215" s="14"/>
      <c r="E215" s="14"/>
      <c r="F215" s="14"/>
      <c r="G215" s="14"/>
      <c r="H215" s="14"/>
    </row>
    <row r="216" spans="1:8">
      <c r="A216" s="14"/>
      <c r="B216" s="14"/>
      <c r="C216" s="14"/>
      <c r="D216" s="14"/>
      <c r="E216" s="14"/>
      <c r="F216" s="14"/>
      <c r="G216" s="14"/>
      <c r="H216" s="14"/>
    </row>
    <row r="217" spans="1:8">
      <c r="A217" s="14"/>
      <c r="B217" s="14"/>
      <c r="C217" s="14"/>
      <c r="D217" s="14"/>
      <c r="E217" s="14"/>
      <c r="F217" s="14"/>
      <c r="G217" s="14"/>
      <c r="H217" s="14"/>
    </row>
    <row r="218" spans="1:8">
      <c r="A218" s="14"/>
      <c r="B218" s="14"/>
      <c r="C218" s="14"/>
      <c r="D218" s="14"/>
      <c r="E218" s="14"/>
      <c r="F218" s="14"/>
      <c r="G218" s="14"/>
      <c r="H218" s="14"/>
    </row>
    <row r="219" spans="1:8">
      <c r="A219" s="14"/>
      <c r="B219" s="14"/>
      <c r="C219" s="14"/>
      <c r="D219" s="14"/>
      <c r="E219" s="14"/>
      <c r="F219" s="14"/>
      <c r="G219" s="14"/>
      <c r="H219" s="14"/>
    </row>
    <row r="220" spans="1:8">
      <c r="A220" s="14"/>
      <c r="B220" s="14"/>
      <c r="C220" s="14"/>
      <c r="D220" s="14"/>
      <c r="E220" s="14"/>
      <c r="F220" s="14"/>
      <c r="G220" s="14"/>
      <c r="H220" s="14"/>
    </row>
    <row r="221" spans="1:8">
      <c r="A221" s="14"/>
      <c r="B221" s="14"/>
      <c r="C221" s="14"/>
      <c r="D221" s="14"/>
      <c r="E221" s="14"/>
      <c r="F221" s="14"/>
      <c r="G221" s="14"/>
      <c r="H221" s="14"/>
    </row>
    <row r="222" spans="1:8">
      <c r="A222" s="14"/>
      <c r="B222" s="14"/>
      <c r="C222" s="14"/>
      <c r="D222" s="14"/>
      <c r="E222" s="14"/>
      <c r="F222" s="14"/>
      <c r="G222" s="14"/>
      <c r="H222" s="14"/>
    </row>
    <row r="223" spans="1:8">
      <c r="A223" s="14"/>
      <c r="B223" s="14"/>
      <c r="C223" s="14"/>
      <c r="D223" s="14"/>
      <c r="E223" s="14"/>
      <c r="F223" s="14"/>
      <c r="G223" s="14"/>
      <c r="H223" s="14"/>
    </row>
    <row r="224" spans="1:8">
      <c r="A224" s="14"/>
      <c r="B224" s="14"/>
      <c r="C224" s="14"/>
      <c r="D224" s="14"/>
      <c r="E224" s="14"/>
      <c r="F224" s="14"/>
      <c r="G224" s="14"/>
      <c r="H224" s="14"/>
    </row>
    <row r="225" spans="1:8">
      <c r="A225" s="14"/>
      <c r="B225" s="14"/>
      <c r="C225" s="14"/>
      <c r="D225" s="14"/>
      <c r="E225" s="14"/>
      <c r="F225" s="14"/>
      <c r="G225" s="14"/>
      <c r="H225" s="14"/>
    </row>
    <row r="226" spans="1:8">
      <c r="A226" s="14"/>
      <c r="B226" s="14"/>
      <c r="C226" s="14"/>
      <c r="D226" s="14"/>
      <c r="E226" s="14"/>
      <c r="F226" s="14"/>
      <c r="G226" s="14"/>
      <c r="H226" s="14"/>
    </row>
    <row r="227" spans="1:8">
      <c r="A227" s="14"/>
      <c r="B227" s="14"/>
      <c r="C227" s="14"/>
      <c r="D227" s="14"/>
      <c r="E227" s="14"/>
      <c r="F227" s="14"/>
      <c r="G227" s="14"/>
      <c r="H227" s="14"/>
    </row>
    <row r="228" spans="1:8">
      <c r="A228" s="14"/>
      <c r="B228" s="14"/>
      <c r="C228" s="14"/>
      <c r="D228" s="14"/>
      <c r="E228" s="14"/>
      <c r="F228" s="14"/>
      <c r="G228" s="14"/>
      <c r="H228" s="14"/>
    </row>
    <row r="229" spans="1:8">
      <c r="A229" s="14"/>
      <c r="B229" s="14"/>
      <c r="C229" s="14"/>
      <c r="D229" s="14"/>
      <c r="E229" s="14"/>
      <c r="F229" s="14"/>
      <c r="G229" s="14"/>
      <c r="H229" s="14"/>
    </row>
    <row r="230" spans="1:8">
      <c r="A230" s="14"/>
      <c r="B230" s="14"/>
      <c r="C230" s="14"/>
      <c r="D230" s="14"/>
      <c r="E230" s="14"/>
      <c r="F230" s="14"/>
      <c r="G230" s="14"/>
      <c r="H230" s="14"/>
    </row>
    <row r="231" spans="1:8">
      <c r="A231" s="14"/>
      <c r="B231" s="14"/>
      <c r="C231" s="14"/>
      <c r="D231" s="14"/>
      <c r="E231" s="14"/>
      <c r="F231" s="14"/>
      <c r="G231" s="14"/>
      <c r="H231" s="14"/>
    </row>
    <row r="232" spans="1:8">
      <c r="A232" s="14"/>
      <c r="B232" s="14"/>
      <c r="C232" s="14"/>
      <c r="D232" s="14"/>
      <c r="E232" s="14"/>
      <c r="F232" s="14"/>
      <c r="G232" s="14"/>
      <c r="H232" s="14"/>
    </row>
    <row r="233" spans="1:8">
      <c r="A233" s="14"/>
      <c r="B233" s="14"/>
      <c r="C233" s="14"/>
      <c r="D233" s="14"/>
      <c r="E233" s="14"/>
      <c r="F233" s="14"/>
      <c r="G233" s="14"/>
      <c r="H233" s="14"/>
    </row>
    <row r="234" spans="1:8">
      <c r="A234" s="14"/>
      <c r="B234" s="14"/>
      <c r="C234" s="14"/>
      <c r="D234" s="14"/>
      <c r="E234" s="14"/>
      <c r="F234" s="14"/>
      <c r="G234" s="14"/>
      <c r="H234" s="14"/>
    </row>
    <row r="235" spans="1:8">
      <c r="A235" s="14"/>
      <c r="B235" s="14"/>
      <c r="C235" s="14"/>
      <c r="D235" s="14"/>
      <c r="E235" s="14"/>
      <c r="F235" s="14"/>
      <c r="G235" s="14"/>
      <c r="H235" s="14"/>
    </row>
    <row r="236" spans="1:8">
      <c r="A236" s="14"/>
      <c r="B236" s="14"/>
      <c r="C236" s="14"/>
      <c r="D236" s="14"/>
      <c r="E236" s="14"/>
      <c r="F236" s="14"/>
      <c r="G236" s="14"/>
      <c r="H236" s="14"/>
    </row>
    <row r="237" spans="1:8">
      <c r="A237" s="14"/>
      <c r="B237" s="14"/>
      <c r="C237" s="14"/>
      <c r="D237" s="14"/>
      <c r="E237" s="14"/>
      <c r="F237" s="14"/>
      <c r="G237" s="14"/>
      <c r="H237" s="14"/>
    </row>
    <row r="238" spans="1:8">
      <c r="A238" s="14"/>
      <c r="B238" s="14"/>
      <c r="C238" s="14"/>
      <c r="D238" s="14"/>
      <c r="E238" s="14"/>
      <c r="F238" s="14"/>
      <c r="G238" s="14"/>
      <c r="H238" s="14"/>
    </row>
    <row r="239" spans="1:8">
      <c r="A239" s="14"/>
      <c r="B239" s="14"/>
      <c r="C239" s="14"/>
      <c r="D239" s="14"/>
      <c r="E239" s="14"/>
      <c r="F239" s="14"/>
      <c r="G239" s="14"/>
      <c r="H239" s="14"/>
    </row>
    <row r="240" spans="1:8">
      <c r="A240" s="14"/>
      <c r="B240" s="14"/>
      <c r="C240" s="14"/>
      <c r="D240" s="14"/>
      <c r="E240" s="14"/>
      <c r="F240" s="14"/>
      <c r="G240" s="14"/>
      <c r="H240" s="14"/>
    </row>
    <row r="241" spans="1:8">
      <c r="A241" s="14"/>
      <c r="B241" s="14"/>
      <c r="C241" s="14"/>
      <c r="D241" s="14"/>
      <c r="E241" s="14"/>
      <c r="F241" s="14"/>
      <c r="G241" s="14"/>
      <c r="H241" s="14"/>
    </row>
    <row r="242" spans="1:8">
      <c r="A242" s="14"/>
      <c r="B242" s="14"/>
      <c r="C242" s="14"/>
      <c r="D242" s="14"/>
      <c r="E242" s="14"/>
      <c r="F242" s="14"/>
      <c r="G242" s="14"/>
      <c r="H242" s="14"/>
    </row>
    <row r="243" spans="1:8">
      <c r="A243" s="14"/>
      <c r="B243" s="14"/>
      <c r="C243" s="14"/>
      <c r="D243" s="14"/>
      <c r="E243" s="14"/>
      <c r="F243" s="14"/>
      <c r="G243" s="14"/>
      <c r="H243" s="14"/>
    </row>
    <row r="244" spans="1:8">
      <c r="A244" s="14"/>
      <c r="B244" s="14"/>
      <c r="C244" s="14"/>
      <c r="D244" s="14"/>
      <c r="E244" s="14"/>
      <c r="F244" s="14"/>
      <c r="G244" s="14"/>
      <c r="H244" s="14"/>
    </row>
    <row r="245" spans="1:8">
      <c r="A245" s="14"/>
      <c r="B245" s="14"/>
      <c r="C245" s="14"/>
      <c r="D245" s="14"/>
      <c r="E245" s="14"/>
      <c r="F245" s="14"/>
      <c r="G245" s="14"/>
      <c r="H245" s="14"/>
    </row>
    <row r="246" spans="1:8">
      <c r="A246" s="14"/>
      <c r="B246" s="14"/>
      <c r="C246" s="14"/>
      <c r="D246" s="14"/>
      <c r="E246" s="14"/>
      <c r="F246" s="14"/>
      <c r="G246" s="14"/>
      <c r="H246" s="14"/>
    </row>
    <row r="247" spans="1:8">
      <c r="A247" s="14"/>
      <c r="B247" s="14"/>
      <c r="C247" s="14"/>
      <c r="D247" s="14"/>
      <c r="E247" s="14"/>
      <c r="F247" s="14"/>
      <c r="G247" s="14"/>
      <c r="H247" s="14"/>
    </row>
    <row r="248" spans="1:8">
      <c r="A248" s="14"/>
      <c r="B248" s="14"/>
      <c r="C248" s="14"/>
      <c r="D248" s="14"/>
      <c r="E248" s="14"/>
      <c r="F248" s="14"/>
      <c r="G248" s="14"/>
      <c r="H248" s="14"/>
    </row>
    <row r="249" spans="1:8">
      <c r="A249" s="14"/>
      <c r="B249" s="14"/>
      <c r="C249" s="14"/>
      <c r="D249" s="14"/>
      <c r="E249" s="14"/>
      <c r="F249" s="14"/>
      <c r="G249" s="14"/>
      <c r="H249" s="14"/>
    </row>
    <row r="250" spans="1:8">
      <c r="A250" s="14"/>
      <c r="B250" s="14"/>
      <c r="C250" s="14"/>
      <c r="D250" s="14"/>
      <c r="E250" s="14"/>
      <c r="F250" s="14"/>
      <c r="G250" s="14"/>
      <c r="H250" s="14"/>
    </row>
    <row r="251" spans="1:8">
      <c r="A251" s="14"/>
      <c r="B251" s="14"/>
      <c r="C251" s="14"/>
      <c r="D251" s="14"/>
      <c r="E251" s="14"/>
      <c r="F251" s="14"/>
      <c r="G251" s="14"/>
      <c r="H251" s="14"/>
    </row>
    <row r="252" spans="1:8">
      <c r="A252" s="14"/>
      <c r="B252" s="14"/>
      <c r="C252" s="14"/>
      <c r="D252" s="14"/>
      <c r="E252" s="14"/>
      <c r="F252" s="14"/>
      <c r="G252" s="14"/>
      <c r="H252" s="14"/>
    </row>
    <row r="253" spans="1:8">
      <c r="A253" s="14"/>
      <c r="B253" s="14"/>
      <c r="C253" s="14"/>
      <c r="D253" s="14"/>
      <c r="E253" s="14"/>
      <c r="F253" s="14"/>
      <c r="G253" s="14"/>
      <c r="H253" s="14"/>
    </row>
    <row r="254" spans="1:8">
      <c r="A254" s="14"/>
      <c r="B254" s="14"/>
      <c r="C254" s="14"/>
      <c r="D254" s="14"/>
      <c r="E254" s="14"/>
      <c r="F254" s="14"/>
      <c r="G254" s="14"/>
      <c r="H254" s="14"/>
    </row>
    <row r="255" spans="1:8">
      <c r="A255" s="14"/>
      <c r="B255" s="14"/>
      <c r="C255" s="14"/>
      <c r="D255" s="14"/>
      <c r="E255" s="14"/>
      <c r="F255" s="14"/>
      <c r="G255" s="14"/>
      <c r="H255" s="14"/>
    </row>
    <row r="256" spans="1:8">
      <c r="A256" s="14"/>
      <c r="B256" s="14"/>
      <c r="C256" s="14"/>
      <c r="D256" s="14"/>
      <c r="E256" s="14"/>
      <c r="F256" s="14"/>
      <c r="G256" s="14"/>
      <c r="H256" s="14"/>
    </row>
    <row r="257" spans="1:8">
      <c r="A257" s="14"/>
      <c r="B257" s="14"/>
      <c r="C257" s="14"/>
      <c r="D257" s="14"/>
      <c r="E257" s="14"/>
      <c r="F257" s="14"/>
      <c r="G257" s="14"/>
      <c r="H257" s="14"/>
    </row>
    <row r="258" spans="1:8">
      <c r="A258" s="14"/>
      <c r="B258" s="14"/>
      <c r="C258" s="14"/>
      <c r="D258" s="14"/>
      <c r="E258" s="14"/>
      <c r="F258" s="14"/>
      <c r="G258" s="14"/>
      <c r="H258" s="14"/>
    </row>
    <row r="259" spans="1:8">
      <c r="A259" s="14"/>
      <c r="B259" s="14"/>
      <c r="C259" s="14"/>
      <c r="D259" s="14"/>
      <c r="E259" s="14"/>
      <c r="F259" s="14"/>
      <c r="G259" s="14"/>
      <c r="H259" s="14"/>
    </row>
    <row r="260" spans="1:8">
      <c r="A260" s="14"/>
      <c r="B260" s="14"/>
      <c r="C260" s="14"/>
      <c r="D260" s="14"/>
      <c r="E260" s="14"/>
      <c r="F260" s="14"/>
      <c r="G260" s="14"/>
      <c r="H260" s="14"/>
    </row>
    <row r="261" spans="1:8">
      <c r="A261" s="14"/>
      <c r="B261" s="14"/>
      <c r="C261" s="14"/>
      <c r="D261" s="14"/>
      <c r="E261" s="14"/>
      <c r="F261" s="14"/>
      <c r="G261" s="14"/>
      <c r="H261" s="14"/>
    </row>
    <row r="262" spans="1:8">
      <c r="A262" s="14"/>
      <c r="B262" s="14"/>
      <c r="C262" s="14"/>
      <c r="D262" s="14"/>
      <c r="E262" s="14"/>
      <c r="F262" s="14"/>
      <c r="G262" s="14"/>
      <c r="H262" s="14"/>
    </row>
    <row r="263" spans="1:8">
      <c r="A263" s="14"/>
      <c r="B263" s="14"/>
      <c r="C263" s="14"/>
      <c r="D263" s="14"/>
      <c r="E263" s="14"/>
      <c r="F263" s="14"/>
      <c r="G263" s="14"/>
      <c r="H263" s="14"/>
    </row>
    <row r="264" spans="1:8">
      <c r="A264" s="14"/>
      <c r="B264" s="14"/>
      <c r="C264" s="14"/>
      <c r="D264" s="14"/>
      <c r="E264" s="14"/>
      <c r="F264" s="14"/>
      <c r="G264" s="14"/>
      <c r="H264" s="14"/>
    </row>
    <row r="265" spans="1:8">
      <c r="A265" s="14"/>
      <c r="B265" s="14"/>
      <c r="C265" s="14"/>
      <c r="D265" s="14"/>
      <c r="E265" s="14"/>
      <c r="F265" s="14"/>
      <c r="G265" s="14"/>
      <c r="H265" s="14"/>
    </row>
    <row r="266" spans="1:8">
      <c r="A266" s="14"/>
      <c r="B266" s="14"/>
      <c r="C266" s="14"/>
      <c r="D266" s="14"/>
      <c r="E266" s="14"/>
      <c r="F266" s="14"/>
      <c r="G266" s="14"/>
      <c r="H266" s="14"/>
    </row>
    <row r="267" spans="1:8">
      <c r="A267" s="14"/>
      <c r="B267" s="14"/>
      <c r="C267" s="14"/>
      <c r="D267" s="14"/>
      <c r="E267" s="14"/>
      <c r="F267" s="14"/>
      <c r="G267" s="14"/>
      <c r="H267" s="14"/>
    </row>
    <row r="268" spans="1:8">
      <c r="A268" s="14"/>
      <c r="B268" s="14"/>
      <c r="C268" s="14"/>
      <c r="D268" s="14"/>
      <c r="E268" s="14"/>
      <c r="F268" s="14"/>
      <c r="G268" s="14"/>
      <c r="H268" s="14"/>
    </row>
    <row r="269" spans="1:8">
      <c r="A269" s="14"/>
      <c r="B269" s="14"/>
      <c r="C269" s="14"/>
      <c r="D269" s="14"/>
      <c r="E269" s="14"/>
      <c r="F269" s="14"/>
      <c r="G269" s="14"/>
      <c r="H269" s="14"/>
    </row>
    <row r="270" spans="1:8">
      <c r="A270" s="14"/>
      <c r="B270" s="14"/>
      <c r="C270" s="14"/>
      <c r="D270" s="14"/>
      <c r="E270" s="14"/>
      <c r="F270" s="14"/>
      <c r="G270" s="14"/>
      <c r="H270" s="14"/>
    </row>
    <row r="271" spans="1:8">
      <c r="A271" s="14"/>
      <c r="B271" s="14"/>
      <c r="C271" s="14"/>
      <c r="D271" s="14"/>
      <c r="E271" s="14"/>
      <c r="F271" s="14"/>
      <c r="G271" s="14"/>
      <c r="H271" s="14"/>
    </row>
    <row r="272" spans="1:8">
      <c r="A272" s="14"/>
      <c r="B272" s="14"/>
      <c r="C272" s="14"/>
      <c r="D272" s="14"/>
      <c r="E272" s="14"/>
      <c r="F272" s="14"/>
      <c r="G272" s="14"/>
      <c r="H272" s="14"/>
    </row>
    <row r="273" spans="1:8">
      <c r="A273" s="14"/>
      <c r="B273" s="14"/>
      <c r="C273" s="14"/>
      <c r="D273" s="14"/>
      <c r="E273" s="14"/>
      <c r="F273" s="14"/>
      <c r="G273" s="14"/>
      <c r="H273" s="14"/>
    </row>
    <row r="274" spans="1:8">
      <c r="A274" s="14"/>
      <c r="B274" s="14"/>
      <c r="C274" s="14"/>
      <c r="D274" s="14"/>
      <c r="E274" s="14"/>
      <c r="F274" s="14"/>
      <c r="G274" s="14"/>
      <c r="H274" s="14"/>
    </row>
    <row r="275" spans="1:8">
      <c r="A275" s="14"/>
      <c r="B275" s="14"/>
      <c r="C275" s="14"/>
      <c r="D275" s="14"/>
      <c r="E275" s="14"/>
      <c r="F275" s="14"/>
      <c r="G275" s="14"/>
      <c r="H275" s="14"/>
    </row>
    <row r="276" spans="1:8">
      <c r="A276" s="14"/>
      <c r="B276" s="14"/>
      <c r="C276" s="14"/>
      <c r="D276" s="14"/>
      <c r="E276" s="14"/>
      <c r="F276" s="14"/>
      <c r="G276" s="14"/>
      <c r="H276" s="14"/>
    </row>
    <row r="277" spans="1:8">
      <c r="A277" s="14"/>
      <c r="B277" s="14"/>
      <c r="C277" s="14"/>
      <c r="D277" s="14"/>
      <c r="E277" s="14"/>
      <c r="F277" s="14"/>
      <c r="G277" s="14"/>
      <c r="H277" s="14"/>
    </row>
    <row r="278" spans="1:8">
      <c r="A278" s="14"/>
      <c r="B278" s="14"/>
      <c r="C278" s="14"/>
      <c r="D278" s="14"/>
      <c r="E278" s="14"/>
      <c r="F278" s="14"/>
      <c r="G278" s="14"/>
      <c r="H278" s="14"/>
    </row>
    <row r="279" spans="1:8">
      <c r="A279" s="14"/>
      <c r="B279" s="14"/>
      <c r="C279" s="14"/>
      <c r="D279" s="14"/>
      <c r="E279" s="14"/>
      <c r="F279" s="14"/>
      <c r="G279" s="14"/>
      <c r="H279" s="14"/>
    </row>
    <row r="280" spans="1:8">
      <c r="A280" s="14"/>
      <c r="B280" s="14"/>
      <c r="C280" s="14"/>
      <c r="D280" s="14"/>
      <c r="E280" s="14"/>
      <c r="F280" s="14"/>
      <c r="G280" s="14"/>
      <c r="H280" s="14"/>
    </row>
    <row r="281" spans="1:8">
      <c r="A281" s="14"/>
      <c r="B281" s="14"/>
      <c r="C281" s="14"/>
      <c r="D281" s="14"/>
      <c r="E281" s="14"/>
      <c r="F281" s="14"/>
      <c r="G281" s="14"/>
      <c r="H281" s="14"/>
    </row>
    <row r="282" spans="1:8">
      <c r="A282" s="14"/>
      <c r="B282" s="14"/>
      <c r="C282" s="14"/>
      <c r="D282" s="14"/>
      <c r="E282" s="14"/>
      <c r="F282" s="14"/>
      <c r="G282" s="14"/>
      <c r="H282" s="14"/>
    </row>
    <row r="283" spans="1:8">
      <c r="A283" s="14"/>
      <c r="B283" s="14"/>
      <c r="C283" s="14"/>
      <c r="D283" s="14"/>
      <c r="E283" s="14"/>
      <c r="F283" s="14"/>
      <c r="G283" s="14"/>
      <c r="H283" s="14"/>
    </row>
    <row r="284" spans="1:8">
      <c r="A284" s="14"/>
      <c r="B284" s="14"/>
      <c r="C284" s="14"/>
      <c r="D284" s="14"/>
      <c r="E284" s="14"/>
      <c r="F284" s="14"/>
      <c r="G284" s="14"/>
      <c r="H284" s="14"/>
    </row>
    <row r="285" spans="1:8">
      <c r="A285" s="14"/>
      <c r="B285" s="14"/>
      <c r="C285" s="14"/>
      <c r="D285" s="14"/>
      <c r="E285" s="14"/>
      <c r="F285" s="14"/>
      <c r="G285" s="14"/>
      <c r="H285" s="14"/>
    </row>
    <row r="286" spans="1:8">
      <c r="A286" s="14"/>
      <c r="B286" s="14"/>
      <c r="C286" s="14"/>
      <c r="D286" s="14"/>
      <c r="E286" s="14"/>
      <c r="F286" s="14"/>
      <c r="G286" s="14"/>
      <c r="H286" s="14"/>
    </row>
    <row r="287" spans="1:8">
      <c r="A287" s="14"/>
      <c r="B287" s="14"/>
      <c r="C287" s="14"/>
      <c r="D287" s="14"/>
      <c r="E287" s="14"/>
      <c r="F287" s="14"/>
      <c r="G287" s="14"/>
      <c r="H287" s="14"/>
    </row>
    <row r="288" spans="1:8">
      <c r="A288" s="14"/>
      <c r="B288" s="14"/>
      <c r="C288" s="14"/>
      <c r="D288" s="14"/>
      <c r="E288" s="14"/>
      <c r="F288" s="14"/>
      <c r="G288" s="14"/>
      <c r="H288" s="14"/>
    </row>
    <row r="289" spans="1:8">
      <c r="A289" s="14"/>
      <c r="B289" s="14"/>
      <c r="C289" s="14"/>
      <c r="D289" s="14"/>
      <c r="E289" s="14"/>
      <c r="F289" s="14"/>
      <c r="G289" s="14"/>
      <c r="H289" s="14"/>
    </row>
    <row r="290" spans="1:8">
      <c r="A290" s="14"/>
      <c r="B290" s="14"/>
      <c r="C290" s="14"/>
      <c r="D290" s="14"/>
      <c r="E290" s="14"/>
      <c r="F290" s="14"/>
      <c r="G290" s="14"/>
      <c r="H290" s="14"/>
    </row>
    <row r="291" spans="1:8">
      <c r="A291" s="14"/>
      <c r="B291" s="14"/>
      <c r="C291" s="14"/>
      <c r="D291" s="14"/>
      <c r="E291" s="14"/>
      <c r="F291" s="14"/>
      <c r="G291" s="14"/>
      <c r="H291" s="14"/>
    </row>
    <row r="292" spans="1:8">
      <c r="A292" s="14"/>
      <c r="B292" s="14"/>
      <c r="C292" s="14"/>
      <c r="D292" s="14"/>
      <c r="E292" s="14"/>
      <c r="F292" s="14"/>
      <c r="G292" s="14"/>
      <c r="H292" s="14"/>
    </row>
    <row r="293" spans="1:8">
      <c r="A293" s="14"/>
      <c r="B293" s="14"/>
      <c r="C293" s="14"/>
      <c r="D293" s="14"/>
      <c r="E293" s="14"/>
      <c r="F293" s="14"/>
      <c r="G293" s="14"/>
      <c r="H293" s="14"/>
    </row>
    <row r="294" spans="1:8">
      <c r="A294" s="14"/>
      <c r="B294" s="14"/>
      <c r="C294" s="14"/>
      <c r="D294" s="14"/>
      <c r="E294" s="14"/>
      <c r="F294" s="14"/>
      <c r="G294" s="14"/>
      <c r="H294" s="14"/>
    </row>
    <row r="295" spans="1:8">
      <c r="A295" s="14"/>
      <c r="B295" s="14"/>
      <c r="C295" s="14"/>
      <c r="D295" s="14"/>
      <c r="E295" s="14"/>
      <c r="F295" s="14"/>
      <c r="G295" s="14"/>
      <c r="H295" s="14"/>
    </row>
    <row r="296" spans="1:8">
      <c r="A296" s="14"/>
      <c r="B296" s="14"/>
      <c r="C296" s="14"/>
      <c r="D296" s="14"/>
      <c r="E296" s="14"/>
      <c r="F296" s="14"/>
      <c r="G296" s="14"/>
      <c r="H296" s="14"/>
    </row>
    <row r="297" spans="1:8">
      <c r="A297" s="14"/>
      <c r="B297" s="14"/>
      <c r="C297" s="14"/>
      <c r="D297" s="14"/>
      <c r="E297" s="14"/>
      <c r="F297" s="14"/>
      <c r="G297" s="14"/>
      <c r="H297" s="14"/>
    </row>
    <row r="298" spans="1:8">
      <c r="A298" s="14"/>
      <c r="B298" s="14"/>
      <c r="C298" s="14"/>
      <c r="D298" s="14"/>
      <c r="E298" s="14"/>
      <c r="F298" s="14"/>
      <c r="G298" s="14"/>
      <c r="H298" s="14"/>
    </row>
    <row r="299" spans="1:8">
      <c r="A299" s="14"/>
      <c r="B299" s="14"/>
      <c r="C299" s="14"/>
      <c r="D299" s="14"/>
      <c r="E299" s="14"/>
      <c r="F299" s="14"/>
      <c r="G299" s="14"/>
      <c r="H299" s="14"/>
    </row>
    <row r="300" spans="1:8">
      <c r="A300" s="14"/>
      <c r="B300" s="14"/>
      <c r="C300" s="14"/>
      <c r="D300" s="14"/>
      <c r="E300" s="14"/>
      <c r="F300" s="14"/>
      <c r="G300" s="14"/>
      <c r="H300" s="14"/>
    </row>
    <row r="301" spans="1:8">
      <c r="A301" s="14"/>
      <c r="B301" s="14"/>
      <c r="C301" s="14"/>
      <c r="D301" s="14"/>
      <c r="E301" s="14"/>
      <c r="F301" s="14"/>
      <c r="G301" s="14"/>
      <c r="H301" s="14"/>
    </row>
    <row r="302" spans="1:8">
      <c r="A302" s="14"/>
      <c r="B302" s="14"/>
      <c r="C302" s="14"/>
      <c r="D302" s="14"/>
      <c r="E302" s="14"/>
      <c r="F302" s="14"/>
      <c r="G302" s="14"/>
      <c r="H302" s="14"/>
    </row>
    <row r="303" spans="1:8">
      <c r="A303" s="14"/>
      <c r="B303" s="14"/>
      <c r="C303" s="14"/>
      <c r="D303" s="14"/>
      <c r="E303" s="14"/>
      <c r="F303" s="14"/>
      <c r="G303" s="14"/>
      <c r="H303" s="14"/>
    </row>
    <row r="304" spans="1:8">
      <c r="A304" s="14"/>
      <c r="B304" s="14"/>
      <c r="C304" s="14"/>
      <c r="D304" s="14"/>
      <c r="E304" s="14"/>
      <c r="F304" s="14"/>
      <c r="G304" s="14"/>
      <c r="H304" s="14"/>
    </row>
    <row r="305" spans="1:8">
      <c r="A305" s="14"/>
      <c r="B305" s="14"/>
      <c r="C305" s="14"/>
      <c r="D305" s="14"/>
      <c r="E305" s="14"/>
      <c r="F305" s="14"/>
      <c r="G305" s="14"/>
      <c r="H305" s="14"/>
    </row>
    <row r="306" spans="1:8">
      <c r="A306" s="14"/>
      <c r="B306" s="14"/>
      <c r="C306" s="14"/>
      <c r="D306" s="14"/>
      <c r="E306" s="14"/>
      <c r="F306" s="14"/>
      <c r="G306" s="14"/>
      <c r="H306" s="14"/>
    </row>
    <row r="307" spans="1:8">
      <c r="A307" s="14"/>
      <c r="B307" s="14"/>
      <c r="C307" s="14"/>
      <c r="D307" s="14"/>
      <c r="E307" s="14"/>
      <c r="F307" s="14"/>
      <c r="G307" s="14"/>
      <c r="H307" s="14"/>
    </row>
    <row r="308" spans="1:8">
      <c r="A308" s="14"/>
      <c r="B308" s="14"/>
      <c r="C308" s="14"/>
      <c r="D308" s="14"/>
      <c r="E308" s="14"/>
      <c r="F308" s="14"/>
      <c r="G308" s="14"/>
      <c r="H308" s="14"/>
    </row>
    <row r="309" spans="1:8">
      <c r="A309" s="14"/>
      <c r="B309" s="14"/>
      <c r="C309" s="14"/>
      <c r="D309" s="14"/>
      <c r="E309" s="14"/>
      <c r="F309" s="14"/>
      <c r="G309" s="14"/>
      <c r="H309" s="14"/>
    </row>
    <row r="310" spans="1:8">
      <c r="A310" s="14"/>
      <c r="B310" s="14"/>
      <c r="C310" s="14"/>
      <c r="D310" s="14"/>
      <c r="E310" s="14"/>
      <c r="F310" s="14"/>
      <c r="G310" s="14"/>
      <c r="H310" s="14"/>
    </row>
    <row r="311" spans="1:8">
      <c r="A311" s="14"/>
      <c r="B311" s="14"/>
      <c r="C311" s="14"/>
      <c r="D311" s="14"/>
      <c r="E311" s="14"/>
      <c r="F311" s="14"/>
      <c r="G311" s="14"/>
      <c r="H311" s="14"/>
    </row>
    <row r="312" spans="1:8">
      <c r="A312" s="14"/>
      <c r="B312" s="14"/>
      <c r="C312" s="14"/>
      <c r="D312" s="14"/>
      <c r="E312" s="14"/>
      <c r="F312" s="14"/>
      <c r="G312" s="14"/>
      <c r="H312" s="14"/>
    </row>
    <row r="313" spans="1:8">
      <c r="A313" s="14"/>
      <c r="B313" s="14"/>
      <c r="C313" s="14"/>
      <c r="D313" s="14"/>
      <c r="E313" s="14"/>
      <c r="F313" s="14"/>
      <c r="G313" s="14"/>
      <c r="H313" s="14"/>
    </row>
    <row r="314" spans="1:8">
      <c r="A314" s="14"/>
      <c r="B314" s="14"/>
      <c r="C314" s="14"/>
      <c r="D314" s="14"/>
      <c r="E314" s="14"/>
      <c r="F314" s="14"/>
      <c r="G314" s="14"/>
      <c r="H314" s="14"/>
    </row>
    <row r="315" spans="1:8">
      <c r="A315" s="14"/>
      <c r="B315" s="14"/>
      <c r="C315" s="14"/>
      <c r="D315" s="14"/>
      <c r="E315" s="14"/>
      <c r="F315" s="14"/>
      <c r="G315" s="14"/>
      <c r="H315" s="14"/>
    </row>
    <row r="316" spans="1:8">
      <c r="A316" s="14"/>
      <c r="B316" s="14"/>
      <c r="C316" s="14"/>
      <c r="D316" s="14"/>
      <c r="E316" s="14"/>
      <c r="F316" s="14"/>
      <c r="G316" s="14"/>
      <c r="H316" s="14"/>
    </row>
    <row r="317" spans="1:8">
      <c r="A317" s="14"/>
      <c r="B317" s="14"/>
      <c r="C317" s="14"/>
      <c r="D317" s="14"/>
      <c r="E317" s="14"/>
      <c r="F317" s="14"/>
      <c r="G317" s="14"/>
      <c r="H317" s="14"/>
    </row>
    <row r="318" spans="1:8">
      <c r="A318" s="14"/>
      <c r="B318" s="14"/>
      <c r="C318" s="14"/>
      <c r="D318" s="14"/>
      <c r="E318" s="14"/>
      <c r="F318" s="14"/>
      <c r="G318" s="14"/>
      <c r="H318" s="14"/>
    </row>
    <row r="319" spans="1:8">
      <c r="A319" s="14"/>
      <c r="B319" s="14"/>
      <c r="C319" s="14"/>
      <c r="D319" s="14"/>
      <c r="E319" s="14"/>
      <c r="F319" s="14"/>
      <c r="G319" s="14"/>
      <c r="H319" s="14"/>
    </row>
    <row r="320" spans="1:8">
      <c r="A320" s="14"/>
      <c r="B320" s="14"/>
      <c r="C320" s="14"/>
      <c r="D320" s="14"/>
      <c r="E320" s="14"/>
      <c r="F320" s="14"/>
      <c r="G320" s="14"/>
      <c r="H320" s="14"/>
    </row>
    <row r="321" spans="1:8">
      <c r="A321" s="14"/>
      <c r="B321" s="14"/>
      <c r="C321" s="14"/>
      <c r="D321" s="14"/>
      <c r="E321" s="14"/>
      <c r="F321" s="14"/>
      <c r="G321" s="14"/>
      <c r="H321" s="14"/>
    </row>
    <row r="322" spans="1:8">
      <c r="A322" s="14"/>
      <c r="B322" s="14"/>
      <c r="C322" s="14"/>
      <c r="D322" s="14"/>
      <c r="E322" s="14"/>
      <c r="F322" s="14"/>
      <c r="G322" s="14"/>
      <c r="H322" s="14"/>
    </row>
    <row r="323" spans="1:8">
      <c r="A323" s="14"/>
      <c r="B323" s="14"/>
      <c r="C323" s="14"/>
      <c r="D323" s="14"/>
      <c r="E323" s="14"/>
      <c r="F323" s="14"/>
      <c r="G323" s="14"/>
      <c r="H323" s="14"/>
    </row>
    <row r="324" spans="1:8">
      <c r="A324" s="14"/>
      <c r="B324" s="14"/>
      <c r="C324" s="14"/>
      <c r="D324" s="14"/>
      <c r="E324" s="14"/>
      <c r="F324" s="14"/>
      <c r="G324" s="14"/>
      <c r="H324" s="14"/>
    </row>
    <row r="325" spans="1:8">
      <c r="A325" s="14"/>
      <c r="B325" s="14"/>
      <c r="C325" s="14"/>
      <c r="D325" s="14"/>
      <c r="E325" s="14"/>
      <c r="F325" s="14"/>
      <c r="G325" s="14"/>
      <c r="H325" s="14"/>
    </row>
    <row r="326" spans="1:8">
      <c r="A326" s="14"/>
      <c r="B326" s="14"/>
      <c r="C326" s="14"/>
      <c r="D326" s="14"/>
      <c r="E326" s="14"/>
      <c r="F326" s="14"/>
      <c r="G326" s="14"/>
      <c r="H326" s="14"/>
    </row>
    <row r="327" spans="1:8">
      <c r="A327" s="14"/>
      <c r="B327" s="14"/>
      <c r="C327" s="14"/>
      <c r="D327" s="14"/>
      <c r="E327" s="14"/>
      <c r="F327" s="14"/>
      <c r="G327" s="14"/>
      <c r="H327" s="14"/>
    </row>
    <row r="328" spans="1:8">
      <c r="A328" s="14"/>
      <c r="B328" s="14"/>
      <c r="C328" s="14"/>
      <c r="D328" s="14"/>
      <c r="E328" s="14"/>
      <c r="F328" s="14"/>
      <c r="G328" s="14"/>
      <c r="H328" s="14"/>
    </row>
    <row r="329" spans="1:8">
      <c r="A329" s="14"/>
      <c r="B329" s="14"/>
      <c r="C329" s="14"/>
      <c r="D329" s="14"/>
      <c r="E329" s="14"/>
      <c r="F329" s="14"/>
      <c r="G329" s="14"/>
      <c r="H329" s="14"/>
    </row>
    <row r="330" spans="1:8">
      <c r="A330" s="14"/>
      <c r="B330" s="14"/>
      <c r="C330" s="14"/>
      <c r="D330" s="14"/>
      <c r="E330" s="14"/>
      <c r="F330" s="14"/>
      <c r="G330" s="14"/>
      <c r="H330" s="14"/>
    </row>
    <row r="331" spans="1:8">
      <c r="A331" s="14"/>
      <c r="B331" s="14"/>
      <c r="C331" s="14"/>
      <c r="D331" s="14"/>
      <c r="E331" s="14"/>
      <c r="F331" s="14"/>
      <c r="G331" s="14"/>
      <c r="H331" s="14"/>
    </row>
    <row r="332" spans="1:8">
      <c r="A332" s="14"/>
      <c r="B332" s="14"/>
      <c r="C332" s="14"/>
      <c r="D332" s="14"/>
      <c r="E332" s="14"/>
      <c r="F332" s="14"/>
      <c r="G332" s="14"/>
      <c r="H332" s="14"/>
    </row>
    <row r="333" spans="1:8">
      <c r="A333" s="14"/>
      <c r="B333" s="14"/>
      <c r="C333" s="14"/>
      <c r="D333" s="14"/>
      <c r="E333" s="14"/>
      <c r="F333" s="14"/>
      <c r="G333" s="14"/>
      <c r="H333" s="14"/>
    </row>
    <row r="334" spans="1:8">
      <c r="A334" s="14"/>
      <c r="B334" s="14"/>
      <c r="C334" s="14"/>
      <c r="D334" s="14"/>
      <c r="E334" s="14"/>
      <c r="F334" s="14"/>
      <c r="G334" s="14"/>
      <c r="H334" s="14"/>
    </row>
    <row r="335" spans="1:8">
      <c r="A335" s="14"/>
      <c r="B335" s="14"/>
      <c r="C335" s="14"/>
      <c r="D335" s="14"/>
      <c r="E335" s="14"/>
      <c r="F335" s="14"/>
      <c r="G335" s="14"/>
      <c r="H335" s="14"/>
    </row>
    <row r="336" spans="1:8">
      <c r="A336" s="14"/>
      <c r="B336" s="14"/>
      <c r="C336" s="14"/>
      <c r="D336" s="14"/>
      <c r="E336" s="14"/>
      <c r="F336" s="14"/>
      <c r="G336" s="14"/>
      <c r="H336" s="14"/>
    </row>
    <row r="337" spans="1:8">
      <c r="A337" s="14"/>
      <c r="B337" s="14"/>
      <c r="C337" s="14"/>
      <c r="D337" s="14"/>
      <c r="E337" s="14"/>
      <c r="F337" s="14"/>
      <c r="G337" s="14"/>
      <c r="H337" s="14"/>
    </row>
    <row r="338" spans="1:8">
      <c r="A338" s="14"/>
      <c r="B338" s="14"/>
      <c r="C338" s="14"/>
      <c r="D338" s="14"/>
      <c r="E338" s="14"/>
      <c r="F338" s="14"/>
      <c r="G338" s="14"/>
      <c r="H338" s="14"/>
    </row>
    <row r="339" spans="1:8">
      <c r="A339" s="14"/>
      <c r="B339" s="14"/>
      <c r="C339" s="14"/>
      <c r="D339" s="14"/>
      <c r="E339" s="14"/>
      <c r="F339" s="14"/>
      <c r="G339" s="14"/>
      <c r="H339" s="14"/>
    </row>
    <row r="340" spans="1:8">
      <c r="A340" s="14"/>
      <c r="B340" s="14"/>
      <c r="C340" s="14"/>
      <c r="D340" s="14"/>
      <c r="E340" s="14"/>
      <c r="F340" s="14"/>
      <c r="G340" s="14"/>
      <c r="H340" s="14"/>
    </row>
    <row r="341" spans="1:8">
      <c r="A341" s="14"/>
      <c r="B341" s="14"/>
      <c r="C341" s="14"/>
      <c r="D341" s="14"/>
      <c r="E341" s="14"/>
      <c r="F341" s="14"/>
      <c r="G341" s="14"/>
      <c r="H341" s="14"/>
    </row>
    <row r="342" spans="1:8">
      <c r="A342" s="14"/>
      <c r="B342" s="14"/>
      <c r="C342" s="14"/>
      <c r="D342" s="14"/>
      <c r="E342" s="14"/>
      <c r="F342" s="14"/>
      <c r="G342" s="14"/>
      <c r="H342" s="14"/>
    </row>
    <row r="343" spans="1:8">
      <c r="A343" s="14"/>
      <c r="B343" s="14"/>
      <c r="C343" s="14"/>
      <c r="D343" s="14"/>
      <c r="E343" s="14"/>
      <c r="F343" s="14"/>
      <c r="G343" s="14"/>
      <c r="H343" s="14"/>
    </row>
    <row r="344" spans="1:8">
      <c r="A344" s="14"/>
      <c r="B344" s="14"/>
      <c r="C344" s="14"/>
      <c r="D344" s="14"/>
      <c r="E344" s="14"/>
      <c r="F344" s="14"/>
      <c r="G344" s="14"/>
      <c r="H344" s="14"/>
    </row>
    <row r="345" spans="1:8">
      <c r="A345" s="14"/>
      <c r="B345" s="14"/>
      <c r="C345" s="14"/>
      <c r="D345" s="14"/>
      <c r="E345" s="14"/>
      <c r="F345" s="14"/>
      <c r="G345" s="14"/>
      <c r="H345" s="14"/>
    </row>
    <row r="346" spans="1:8">
      <c r="A346" s="14"/>
      <c r="B346" s="14"/>
      <c r="C346" s="14"/>
      <c r="D346" s="14"/>
      <c r="E346" s="14"/>
      <c r="F346" s="14"/>
      <c r="G346" s="14"/>
      <c r="H346" s="14"/>
    </row>
    <row r="347" spans="1:8">
      <c r="A347" s="14"/>
      <c r="B347" s="14"/>
      <c r="C347" s="14"/>
      <c r="D347" s="14"/>
      <c r="E347" s="14"/>
      <c r="F347" s="14"/>
      <c r="G347" s="14"/>
      <c r="H347" s="14"/>
    </row>
    <row r="348" spans="1:8">
      <c r="A348" s="14"/>
      <c r="B348" s="14"/>
      <c r="C348" s="14"/>
      <c r="D348" s="14"/>
      <c r="E348" s="14"/>
      <c r="F348" s="14"/>
      <c r="G348" s="14"/>
      <c r="H348" s="14"/>
    </row>
    <row r="349" spans="1:8">
      <c r="A349" s="14"/>
      <c r="B349" s="14"/>
      <c r="C349" s="14"/>
      <c r="D349" s="14"/>
      <c r="E349" s="14"/>
      <c r="F349" s="14"/>
      <c r="G349" s="14"/>
      <c r="H349" s="14"/>
    </row>
    <row r="350" spans="1:8">
      <c r="A350" s="14"/>
      <c r="B350" s="14"/>
      <c r="C350" s="14"/>
      <c r="D350" s="14"/>
      <c r="E350" s="14"/>
      <c r="F350" s="14"/>
      <c r="G350" s="14"/>
      <c r="H350" s="14"/>
    </row>
    <row r="351" spans="1:8">
      <c r="A351" s="14"/>
      <c r="B351" s="14"/>
      <c r="C351" s="14"/>
      <c r="D351" s="14"/>
      <c r="E351" s="14"/>
      <c r="F351" s="14"/>
      <c r="G351" s="14"/>
      <c r="H351" s="14"/>
    </row>
    <row r="352" spans="1:8">
      <c r="A352" s="14"/>
      <c r="B352" s="14"/>
      <c r="C352" s="14"/>
      <c r="D352" s="14"/>
      <c r="E352" s="14"/>
      <c r="F352" s="14"/>
      <c r="G352" s="14"/>
      <c r="H352" s="14"/>
    </row>
    <row r="353" spans="1:8">
      <c r="A353" s="14"/>
      <c r="B353" s="14"/>
      <c r="C353" s="14"/>
      <c r="D353" s="14"/>
      <c r="E353" s="14"/>
      <c r="F353" s="14"/>
      <c r="G353" s="14"/>
      <c r="H353" s="14"/>
    </row>
    <row r="354" spans="1:8">
      <c r="A354" s="14"/>
      <c r="B354" s="14"/>
      <c r="C354" s="14"/>
      <c r="D354" s="14"/>
      <c r="E354" s="14"/>
      <c r="F354" s="14"/>
      <c r="G354" s="14"/>
      <c r="H354" s="14"/>
    </row>
    <row r="355" spans="1:8">
      <c r="A355" s="14"/>
      <c r="B355" s="14"/>
      <c r="C355" s="14"/>
      <c r="D355" s="14"/>
      <c r="E355" s="14"/>
      <c r="F355" s="14"/>
      <c r="G355" s="14"/>
      <c r="H355" s="14"/>
    </row>
    <row r="356" spans="1:8">
      <c r="A356" s="14"/>
      <c r="B356" s="14"/>
      <c r="C356" s="14"/>
      <c r="D356" s="14"/>
      <c r="E356" s="14"/>
      <c r="F356" s="14"/>
      <c r="G356" s="14"/>
      <c r="H356" s="14"/>
    </row>
    <row r="357" spans="1:8">
      <c r="A357" s="14"/>
      <c r="B357" s="14"/>
      <c r="C357" s="14"/>
      <c r="D357" s="14"/>
      <c r="E357" s="14"/>
      <c r="F357" s="14"/>
      <c r="G357" s="14"/>
      <c r="H357" s="14"/>
    </row>
    <row r="358" spans="1:8">
      <c r="A358" s="14"/>
      <c r="B358" s="14"/>
      <c r="C358" s="14"/>
      <c r="D358" s="14"/>
      <c r="E358" s="14"/>
      <c r="F358" s="14"/>
      <c r="G358" s="14"/>
      <c r="H358" s="14"/>
    </row>
    <row r="359" spans="1:8">
      <c r="A359" s="14"/>
      <c r="B359" s="14"/>
      <c r="C359" s="14"/>
      <c r="D359" s="14"/>
      <c r="E359" s="14"/>
      <c r="F359" s="14"/>
      <c r="G359" s="14"/>
      <c r="H359" s="14"/>
    </row>
    <row r="360" spans="1:8">
      <c r="A360" s="14"/>
      <c r="B360" s="14"/>
      <c r="C360" s="14"/>
      <c r="D360" s="14"/>
      <c r="E360" s="14"/>
      <c r="F360" s="14"/>
      <c r="G360" s="14"/>
      <c r="H360" s="14"/>
    </row>
    <row r="361" spans="1:8">
      <c r="A361" s="14"/>
      <c r="B361" s="14"/>
      <c r="C361" s="14"/>
      <c r="D361" s="14"/>
      <c r="E361" s="14"/>
      <c r="F361" s="14"/>
      <c r="G361" s="14"/>
      <c r="H361" s="14"/>
    </row>
    <row r="362" spans="1:8">
      <c r="A362" s="14"/>
      <c r="B362" s="14"/>
      <c r="C362" s="14"/>
      <c r="D362" s="14"/>
      <c r="E362" s="14"/>
      <c r="F362" s="14"/>
      <c r="G362" s="14"/>
      <c r="H362" s="14"/>
    </row>
    <row r="363" spans="1:8">
      <c r="A363" s="14"/>
      <c r="B363" s="14"/>
      <c r="C363" s="14"/>
      <c r="D363" s="14"/>
      <c r="E363" s="14"/>
      <c r="F363" s="14"/>
      <c r="G363" s="14"/>
      <c r="H363" s="14"/>
    </row>
    <row r="364" spans="1:8">
      <c r="A364" s="14"/>
      <c r="B364" s="14"/>
      <c r="C364" s="14"/>
      <c r="D364" s="14"/>
      <c r="E364" s="14"/>
      <c r="F364" s="14"/>
      <c r="G364" s="14"/>
      <c r="H364" s="14"/>
    </row>
    <row r="365" spans="1:8">
      <c r="A365" s="14"/>
      <c r="B365" s="14"/>
      <c r="C365" s="14"/>
      <c r="D365" s="14"/>
      <c r="E365" s="14"/>
      <c r="F365" s="14"/>
      <c r="G365" s="14"/>
      <c r="H365" s="14"/>
    </row>
    <row r="366" spans="1:8">
      <c r="A366" s="14"/>
      <c r="B366" s="14"/>
      <c r="C366" s="14"/>
      <c r="D366" s="14"/>
      <c r="E366" s="14"/>
      <c r="F366" s="14"/>
      <c r="G366" s="14"/>
      <c r="H366" s="14"/>
    </row>
    <row r="367" spans="1:8">
      <c r="A367" s="14"/>
      <c r="B367" s="14"/>
      <c r="C367" s="14"/>
      <c r="D367" s="14"/>
      <c r="E367" s="14"/>
      <c r="F367" s="14"/>
      <c r="G367" s="14"/>
      <c r="H367" s="14"/>
    </row>
    <row r="368" spans="1:8">
      <c r="A368" s="14"/>
      <c r="B368" s="14"/>
      <c r="C368" s="14"/>
      <c r="D368" s="14"/>
      <c r="E368" s="14"/>
      <c r="F368" s="14"/>
      <c r="G368" s="14"/>
      <c r="H368" s="14"/>
    </row>
    <row r="369" spans="1:8">
      <c r="A369" s="14"/>
      <c r="B369" s="14"/>
      <c r="C369" s="14"/>
      <c r="D369" s="14"/>
      <c r="E369" s="14"/>
      <c r="F369" s="14"/>
      <c r="G369" s="14"/>
      <c r="H369" s="14"/>
    </row>
    <row r="370" spans="1:8">
      <c r="A370" s="14"/>
      <c r="B370" s="14"/>
      <c r="C370" s="14"/>
      <c r="D370" s="14"/>
      <c r="E370" s="14"/>
      <c r="F370" s="14"/>
      <c r="G370" s="14"/>
      <c r="H370" s="14"/>
    </row>
    <row r="371" spans="1:8">
      <c r="A371" s="14"/>
      <c r="B371" s="14"/>
      <c r="C371" s="14"/>
      <c r="D371" s="14"/>
      <c r="E371" s="14"/>
      <c r="F371" s="14"/>
      <c r="G371" s="14"/>
      <c r="H371" s="14"/>
    </row>
    <row r="372" spans="1:8">
      <c r="A372" s="14"/>
      <c r="B372" s="14"/>
      <c r="C372" s="14"/>
      <c r="D372" s="14"/>
      <c r="E372" s="14"/>
      <c r="F372" s="14"/>
      <c r="G372" s="14"/>
      <c r="H372" s="14"/>
    </row>
    <row r="373" spans="1:8">
      <c r="A373" s="14"/>
      <c r="B373" s="14"/>
      <c r="C373" s="14"/>
      <c r="D373" s="14"/>
      <c r="E373" s="14"/>
      <c r="F373" s="14"/>
      <c r="G373" s="14"/>
      <c r="H373" s="14"/>
    </row>
    <row r="374" spans="1:8">
      <c r="A374" s="14"/>
      <c r="B374" s="14"/>
      <c r="C374" s="14"/>
      <c r="D374" s="14"/>
      <c r="E374" s="14"/>
      <c r="F374" s="14"/>
      <c r="G374" s="14"/>
      <c r="H374" s="14"/>
    </row>
    <row r="375" spans="1:8">
      <c r="A375" s="14"/>
      <c r="B375" s="14"/>
      <c r="C375" s="14"/>
      <c r="D375" s="14"/>
      <c r="E375" s="14"/>
      <c r="F375" s="14"/>
      <c r="G375" s="14"/>
      <c r="H375" s="14"/>
    </row>
  </sheetData>
  <mergeCells count="18">
    <mergeCell ref="A1:H1"/>
    <mergeCell ref="A3:H3"/>
    <mergeCell ref="A4:H4"/>
    <mergeCell ref="A168:G168"/>
    <mergeCell ref="A15:A16"/>
    <mergeCell ref="B15:B16"/>
    <mergeCell ref="C15:C16"/>
    <mergeCell ref="E15:E16"/>
    <mergeCell ref="F15:F16"/>
    <mergeCell ref="C6:H6"/>
    <mergeCell ref="C7:H7"/>
    <mergeCell ref="D15:D16"/>
    <mergeCell ref="C8:H8"/>
    <mergeCell ref="C9:H9"/>
    <mergeCell ref="A13:E13"/>
    <mergeCell ref="G15:G16"/>
    <mergeCell ref="H15:H16"/>
    <mergeCell ref="B172:C172"/>
  </mergeCells>
  <printOptions horizontalCentered="1"/>
  <pageMargins left="1.1811023622047245" right="0.59055118110236227" top="0.78740157480314965" bottom="0.78740157480314965" header="0.31496062992125984" footer="0.39370078740157483"/>
  <pageSetup paperSize="9" scale="56" fitToHeight="0" orientation="portrait" blackAndWhite="1" r:id="rId1"/>
  <headerFooter>
    <oddFooter>&amp;R&amp;"Times New Roman,Regular"&amp;10&amp;P. lpp. no &amp;N</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H260"/>
  <sheetViews>
    <sheetView showZeros="0" topLeftCell="A43" zoomScale="90" zoomScaleNormal="90" workbookViewId="0">
      <selection activeCell="E60" sqref="E60"/>
    </sheetView>
  </sheetViews>
  <sheetFormatPr defaultColWidth="9.140625" defaultRowHeight="15" outlineLevelRow="1"/>
  <cols>
    <col min="1" max="2" width="8.7109375" style="44" customWidth="1"/>
    <col min="3" max="3" width="46.5703125" style="44" customWidth="1"/>
    <col min="4" max="4" width="14.42578125" style="44" customWidth="1"/>
    <col min="5" max="5" width="9.7109375" style="44" customWidth="1"/>
    <col min="6" max="6" width="9.7109375" style="83" customWidth="1"/>
    <col min="7" max="7" width="20.140625" style="44" customWidth="1"/>
    <col min="8" max="8" width="19.7109375" style="44" customWidth="1"/>
    <col min="9" max="16384" width="9.140625" style="44"/>
  </cols>
  <sheetData>
    <row r="1" spans="1:8" ht="20.25">
      <c r="A1" s="985" t="str">
        <f>"Lokālā tāme Nr. "&amp;KOPS1!B30</f>
        <v>Lokālā tāme Nr. 1-11</v>
      </c>
      <c r="B1" s="985"/>
      <c r="C1" s="985"/>
      <c r="D1" s="985"/>
      <c r="E1" s="985"/>
      <c r="F1" s="985"/>
      <c r="G1" s="985"/>
      <c r="H1" s="985"/>
    </row>
    <row r="3" spans="1:8" ht="20.25">
      <c r="A3" s="1026" t="str">
        <f>KOPS1!C30</f>
        <v>Fasādes apdares darbi</v>
      </c>
      <c r="B3" s="1026"/>
      <c r="C3" s="1026"/>
      <c r="D3" s="1027"/>
      <c r="E3" s="1026"/>
      <c r="F3" s="1026"/>
      <c r="G3" s="1026"/>
      <c r="H3" s="1026"/>
    </row>
    <row r="4" spans="1:8">
      <c r="A4" s="1017" t="s">
        <v>0</v>
      </c>
      <c r="B4" s="1017"/>
      <c r="C4" s="1017"/>
      <c r="D4" s="1017"/>
      <c r="E4" s="1017"/>
      <c r="F4" s="1017"/>
      <c r="G4" s="1017"/>
      <c r="H4" s="1017"/>
    </row>
    <row r="5" spans="1:8">
      <c r="A5" s="14"/>
      <c r="B5" s="14"/>
      <c r="C5" s="14"/>
      <c r="D5" s="14"/>
      <c r="E5" s="14"/>
      <c r="F5" s="37"/>
      <c r="G5" s="14"/>
      <c r="H5" s="14"/>
    </row>
    <row r="6" spans="1:8">
      <c r="A6" s="14" t="s">
        <v>1</v>
      </c>
      <c r="B6" s="14"/>
      <c r="C6" s="995" t="str">
        <f>KOPS1!C6</f>
        <v>Jauna skolas ēka Ādažos I.kārta</v>
      </c>
      <c r="D6" s="986"/>
      <c r="E6" s="995"/>
      <c r="F6" s="995"/>
      <c r="G6" s="995"/>
      <c r="H6" s="995"/>
    </row>
    <row r="7" spans="1:8">
      <c r="A7" s="14" t="s">
        <v>2</v>
      </c>
      <c r="B7" s="14"/>
      <c r="C7" s="995" t="str">
        <f>KOPS1!C7</f>
        <v>Jauna skolas ēka Ādažos</v>
      </c>
      <c r="D7" s="986"/>
      <c r="E7" s="995"/>
      <c r="F7" s="995"/>
      <c r="G7" s="995"/>
      <c r="H7" s="995"/>
    </row>
    <row r="8" spans="1:8">
      <c r="A8" s="14" t="s">
        <v>3</v>
      </c>
      <c r="B8" s="14"/>
      <c r="C8" s="995" t="str">
        <f>KOPS1!C8</f>
        <v>Attekas iela 16, Ādaži, Ādažu novads</v>
      </c>
      <c r="D8" s="986"/>
      <c r="E8" s="995"/>
      <c r="F8" s="995"/>
      <c r="G8" s="995"/>
      <c r="H8" s="995"/>
    </row>
    <row r="9" spans="1:8">
      <c r="A9" s="14" t="s">
        <v>4</v>
      </c>
      <c r="B9" s="14"/>
      <c r="C9" s="995" t="str">
        <f>KOPS1!C9</f>
        <v>16-26</v>
      </c>
      <c r="D9" s="986"/>
      <c r="E9" s="995"/>
      <c r="F9" s="995"/>
      <c r="G9" s="995"/>
      <c r="H9" s="995"/>
    </row>
    <row r="10" spans="1:8">
      <c r="A10" s="14"/>
      <c r="B10" s="14"/>
      <c r="C10" s="14"/>
      <c r="D10" s="14"/>
      <c r="E10" s="14"/>
      <c r="F10" s="37"/>
      <c r="G10" s="14"/>
    </row>
    <row r="11" spans="1:8">
      <c r="A11" s="14" t="s">
        <v>240</v>
      </c>
      <c r="B11" s="14"/>
      <c r="C11" s="14"/>
      <c r="D11" s="14"/>
      <c r="E11" s="14"/>
      <c r="F11" s="37"/>
      <c r="G11" s="14"/>
    </row>
    <row r="12" spans="1:8">
      <c r="A12" s="14" t="s">
        <v>2039</v>
      </c>
      <c r="B12" s="14"/>
      <c r="C12" s="14"/>
      <c r="D12" s="14"/>
      <c r="E12" s="14"/>
      <c r="F12" s="37"/>
      <c r="G12" s="14"/>
      <c r="H12" s="14"/>
    </row>
    <row r="13" spans="1:8">
      <c r="A13" s="1019" t="str">
        <f>KOPS1!F14</f>
        <v>Tāme sastādīta 2017.gada 29. septembrī</v>
      </c>
      <c r="B13" s="1019"/>
      <c r="C13" s="1019"/>
      <c r="D13" s="1019"/>
      <c r="E13" s="1019"/>
      <c r="F13" s="37"/>
      <c r="G13" s="14"/>
    </row>
    <row r="15" spans="1:8" ht="15" customHeight="1">
      <c r="A15" s="1007" t="s">
        <v>5</v>
      </c>
      <c r="B15" s="1007" t="s">
        <v>6</v>
      </c>
      <c r="C15" s="1031" t="s">
        <v>1931</v>
      </c>
      <c r="D15" s="1032" t="s">
        <v>1628</v>
      </c>
      <c r="E15" s="1031" t="s">
        <v>7</v>
      </c>
      <c r="F15" s="1031" t="s">
        <v>8</v>
      </c>
      <c r="G15" s="1024" t="s">
        <v>2040</v>
      </c>
      <c r="H15" s="1024" t="s">
        <v>2041</v>
      </c>
    </row>
    <row r="16" spans="1:8">
      <c r="A16" s="1007"/>
      <c r="B16" s="1007"/>
      <c r="C16" s="1031"/>
      <c r="D16" s="1025"/>
      <c r="E16" s="1031"/>
      <c r="F16" s="1031"/>
      <c r="G16" s="1025"/>
      <c r="H16" s="1025"/>
    </row>
    <row r="17" spans="1:8" ht="15.75" thickBot="1">
      <c r="A17" s="66">
        <v>1</v>
      </c>
      <c r="B17" s="66">
        <v>2</v>
      </c>
      <c r="C17" s="67" t="s">
        <v>80</v>
      </c>
      <c r="D17" s="67"/>
      <c r="E17" s="66" t="s">
        <v>81</v>
      </c>
      <c r="F17" s="68">
        <v>5</v>
      </c>
      <c r="G17" s="68">
        <v>6</v>
      </c>
      <c r="H17" s="68">
        <v>7</v>
      </c>
    </row>
    <row r="18" spans="1:8" ht="15.75" thickTop="1">
      <c r="A18" s="496"/>
      <c r="B18" s="496"/>
      <c r="C18" s="456" t="s">
        <v>1866</v>
      </c>
      <c r="D18" s="683"/>
      <c r="E18" s="496"/>
      <c r="F18" s="507"/>
      <c r="G18" s="497"/>
      <c r="H18" s="497"/>
    </row>
    <row r="19" spans="1:8">
      <c r="A19" s="35">
        <v>1</v>
      </c>
      <c r="B19" s="599" t="s">
        <v>1945</v>
      </c>
      <c r="C19" s="415" t="s">
        <v>122</v>
      </c>
      <c r="D19" s="722"/>
      <c r="E19" s="589" t="s">
        <v>108</v>
      </c>
      <c r="F19" s="613">
        <v>3246.1</v>
      </c>
      <c r="G19" s="400"/>
      <c r="H19" s="401"/>
    </row>
    <row r="20" spans="1:8">
      <c r="A20" s="89"/>
      <c r="B20" s="89"/>
      <c r="C20" s="90" t="s">
        <v>415</v>
      </c>
      <c r="D20" s="686"/>
      <c r="E20" s="89"/>
      <c r="F20" s="614"/>
      <c r="G20" s="184"/>
      <c r="H20" s="401"/>
    </row>
    <row r="21" spans="1:8">
      <c r="A21" s="164">
        <f>1+A19</f>
        <v>2</v>
      </c>
      <c r="B21" s="169" t="s">
        <v>72</v>
      </c>
      <c r="C21" s="166" t="s">
        <v>119</v>
      </c>
      <c r="D21" s="722"/>
      <c r="E21" s="167" t="s">
        <v>108</v>
      </c>
      <c r="F21" s="615">
        <v>221.9</v>
      </c>
      <c r="G21" s="185"/>
      <c r="H21" s="401"/>
    </row>
    <row r="22" spans="1:8">
      <c r="A22" s="168">
        <f>1+A21</f>
        <v>3</v>
      </c>
      <c r="B22" s="169" t="s">
        <v>72</v>
      </c>
      <c r="C22" s="170" t="s">
        <v>123</v>
      </c>
      <c r="D22" s="722" t="s">
        <v>2048</v>
      </c>
      <c r="E22" s="167" t="s">
        <v>108</v>
      </c>
      <c r="F22" s="171">
        <v>233</v>
      </c>
      <c r="G22" s="185"/>
      <c r="H22" s="401"/>
    </row>
    <row r="23" spans="1:8">
      <c r="A23" s="164"/>
      <c r="B23" s="169"/>
      <c r="C23" s="175" t="s">
        <v>1919</v>
      </c>
      <c r="D23" s="687"/>
      <c r="E23" s="167"/>
      <c r="F23" s="171"/>
      <c r="G23" s="185"/>
      <c r="H23" s="401"/>
    </row>
    <row r="24" spans="1:8" ht="38.25">
      <c r="A24" s="172">
        <f>1+A22</f>
        <v>4</v>
      </c>
      <c r="B24" s="599" t="s">
        <v>1945</v>
      </c>
      <c r="C24" s="272" t="s">
        <v>416</v>
      </c>
      <c r="D24" s="722" t="s">
        <v>2048</v>
      </c>
      <c r="E24" s="167" t="s">
        <v>919</v>
      </c>
      <c r="F24" s="402">
        <v>345</v>
      </c>
      <c r="G24" s="185"/>
      <c r="H24" s="401"/>
    </row>
    <row r="25" spans="1:8" ht="51">
      <c r="A25" s="176">
        <f>1+A24</f>
        <v>5</v>
      </c>
      <c r="B25" s="599" t="s">
        <v>1945</v>
      </c>
      <c r="C25" s="258" t="s">
        <v>418</v>
      </c>
      <c r="D25" s="722" t="s">
        <v>2048</v>
      </c>
      <c r="E25" s="167" t="s">
        <v>919</v>
      </c>
      <c r="F25" s="616">
        <v>50</v>
      </c>
      <c r="G25" s="186"/>
      <c r="H25" s="401"/>
    </row>
    <row r="26" spans="1:8" ht="25.5">
      <c r="A26" s="437">
        <f>A25+1</f>
        <v>6</v>
      </c>
      <c r="B26" s="599" t="s">
        <v>1945</v>
      </c>
      <c r="C26" s="465" t="s">
        <v>417</v>
      </c>
      <c r="D26" s="722" t="s">
        <v>2048</v>
      </c>
      <c r="E26" s="466" t="s">
        <v>919</v>
      </c>
      <c r="F26" s="617">
        <v>40</v>
      </c>
      <c r="G26" s="460"/>
      <c r="H26" s="401"/>
    </row>
    <row r="27" spans="1:8">
      <c r="A27" s="437"/>
      <c r="B27" s="433"/>
      <c r="C27" s="467" t="s">
        <v>381</v>
      </c>
      <c r="D27" s="687"/>
      <c r="E27" s="466"/>
      <c r="F27" s="618"/>
      <c r="G27" s="460"/>
      <c r="H27" s="401"/>
    </row>
    <row r="28" spans="1:8" ht="25.5">
      <c r="A28" s="468">
        <f>1+A26</f>
        <v>7</v>
      </c>
      <c r="B28" s="599" t="s">
        <v>1945</v>
      </c>
      <c r="C28" s="470" t="s">
        <v>234</v>
      </c>
      <c r="D28" s="722" t="s">
        <v>2048</v>
      </c>
      <c r="E28" s="471" t="s">
        <v>111</v>
      </c>
      <c r="F28" s="617">
        <v>3520</v>
      </c>
      <c r="G28" s="472"/>
      <c r="H28" s="401"/>
    </row>
    <row r="29" spans="1:8">
      <c r="A29" s="468"/>
      <c r="B29" s="469"/>
      <c r="C29" s="456" t="s">
        <v>1865</v>
      </c>
      <c r="D29" s="397"/>
      <c r="E29" s="471"/>
      <c r="F29" s="617"/>
      <c r="G29" s="472"/>
      <c r="H29" s="401"/>
    </row>
    <row r="30" spans="1:8" ht="51">
      <c r="A30" s="468">
        <f>1+A28</f>
        <v>8</v>
      </c>
      <c r="B30" s="599" t="s">
        <v>1945</v>
      </c>
      <c r="C30" s="473" t="s">
        <v>912</v>
      </c>
      <c r="D30" s="722" t="s">
        <v>2048</v>
      </c>
      <c r="E30" s="466" t="s">
        <v>919</v>
      </c>
      <c r="F30" s="471">
        <v>1535</v>
      </c>
      <c r="G30" s="472"/>
      <c r="H30" s="401"/>
    </row>
    <row r="31" spans="1:8" ht="51">
      <c r="A31" s="468">
        <f>1+A30</f>
        <v>9</v>
      </c>
      <c r="B31" s="599" t="s">
        <v>1945</v>
      </c>
      <c r="C31" s="473" t="s">
        <v>913</v>
      </c>
      <c r="D31" s="722" t="s">
        <v>2048</v>
      </c>
      <c r="E31" s="466" t="s">
        <v>919</v>
      </c>
      <c r="F31" s="471">
        <v>150</v>
      </c>
      <c r="G31" s="472"/>
      <c r="H31" s="401"/>
    </row>
    <row r="32" spans="1:8" ht="64.5">
      <c r="A32" s="468">
        <f>1+A31</f>
        <v>10</v>
      </c>
      <c r="B32" s="599" t="s">
        <v>1945</v>
      </c>
      <c r="C32" s="474" t="s">
        <v>914</v>
      </c>
      <c r="D32" s="722" t="s">
        <v>2048</v>
      </c>
      <c r="E32" s="466" t="s">
        <v>919</v>
      </c>
      <c r="F32" s="471">
        <v>95</v>
      </c>
      <c r="G32" s="472"/>
      <c r="H32" s="401"/>
    </row>
    <row r="33" spans="1:8" ht="51.75">
      <c r="A33" s="461">
        <f>1+A32</f>
        <v>11</v>
      </c>
      <c r="B33" s="599" t="s">
        <v>1945</v>
      </c>
      <c r="C33" s="462" t="s">
        <v>915</v>
      </c>
      <c r="D33" s="722" t="s">
        <v>2048</v>
      </c>
      <c r="E33" s="463" t="s">
        <v>919</v>
      </c>
      <c r="F33" s="459">
        <v>715</v>
      </c>
      <c r="G33" s="464"/>
      <c r="H33" s="401"/>
    </row>
    <row r="34" spans="1:8" ht="51">
      <c r="A34" s="172">
        <f t="shared" ref="A34:A36" si="0">1+A33</f>
        <v>12</v>
      </c>
      <c r="B34" s="599" t="s">
        <v>1945</v>
      </c>
      <c r="C34" s="275" t="s">
        <v>419</v>
      </c>
      <c r="D34" s="722" t="s">
        <v>2048</v>
      </c>
      <c r="E34" s="276" t="s">
        <v>95</v>
      </c>
      <c r="F34" s="21">
        <v>1250</v>
      </c>
      <c r="G34" s="186"/>
      <c r="H34" s="401"/>
    </row>
    <row r="35" spans="1:8" ht="76.5">
      <c r="A35" s="172">
        <f t="shared" si="0"/>
        <v>13</v>
      </c>
      <c r="B35" s="599" t="s">
        <v>1945</v>
      </c>
      <c r="C35" s="275" t="s">
        <v>917</v>
      </c>
      <c r="D35" s="722" t="s">
        <v>2048</v>
      </c>
      <c r="E35" s="276" t="s">
        <v>95</v>
      </c>
      <c r="F35" s="273">
        <v>220</v>
      </c>
      <c r="G35" s="185"/>
      <c r="H35" s="401"/>
    </row>
    <row r="36" spans="1:8" ht="76.5">
      <c r="A36" s="172">
        <f t="shared" si="0"/>
        <v>14</v>
      </c>
      <c r="B36" s="599" t="s">
        <v>1945</v>
      </c>
      <c r="C36" s="277" t="s">
        <v>918</v>
      </c>
      <c r="D36" s="722" t="s">
        <v>2048</v>
      </c>
      <c r="E36" s="167" t="s">
        <v>919</v>
      </c>
      <c r="F36" s="273">
        <v>117</v>
      </c>
      <c r="G36" s="185"/>
      <c r="H36" s="401"/>
    </row>
    <row r="37" spans="1:8">
      <c r="A37" s="172"/>
      <c r="B37" s="177"/>
      <c r="C37" s="180" t="s">
        <v>922</v>
      </c>
      <c r="D37" s="688"/>
      <c r="E37" s="187"/>
      <c r="F37" s="615"/>
      <c r="G37" s="186"/>
      <c r="H37" s="401"/>
    </row>
    <row r="38" spans="1:8">
      <c r="A38" s="172"/>
      <c r="B38" s="173"/>
      <c r="C38" s="274" t="s">
        <v>916</v>
      </c>
      <c r="D38" s="685"/>
      <c r="E38" s="103"/>
      <c r="F38" s="615"/>
      <c r="G38" s="186"/>
      <c r="H38" s="401"/>
    </row>
    <row r="39" spans="1:8" ht="26.25">
      <c r="A39" s="172">
        <f>1+A36</f>
        <v>15</v>
      </c>
      <c r="B39" s="599" t="s">
        <v>1945</v>
      </c>
      <c r="C39" s="278" t="s">
        <v>923</v>
      </c>
      <c r="D39" s="722" t="s">
        <v>2048</v>
      </c>
      <c r="E39" s="279" t="s">
        <v>94</v>
      </c>
      <c r="F39" s="604">
        <v>1</v>
      </c>
      <c r="G39" s="185"/>
      <c r="H39" s="401"/>
    </row>
    <row r="40" spans="1:8">
      <c r="A40" s="172">
        <f>A39+1</f>
        <v>16</v>
      </c>
      <c r="B40" s="599" t="s">
        <v>1945</v>
      </c>
      <c r="C40" s="278" t="s">
        <v>924</v>
      </c>
      <c r="D40" s="722" t="s">
        <v>2048</v>
      </c>
      <c r="E40" s="279" t="s">
        <v>94</v>
      </c>
      <c r="F40" s="604">
        <v>1</v>
      </c>
      <c r="G40" s="185"/>
      <c r="H40" s="401"/>
    </row>
    <row r="41" spans="1:8">
      <c r="A41" s="172"/>
      <c r="B41" s="177"/>
      <c r="C41" s="180" t="s">
        <v>920</v>
      </c>
      <c r="D41" s="688"/>
      <c r="E41" s="187"/>
      <c r="F41" s="619"/>
      <c r="G41" s="186"/>
      <c r="H41" s="401"/>
    </row>
    <row r="42" spans="1:8">
      <c r="A42" s="172"/>
      <c r="B42" s="173"/>
      <c r="C42" s="274" t="s">
        <v>1920</v>
      </c>
      <c r="D42" s="685"/>
      <c r="E42" s="103"/>
      <c r="F42" s="619"/>
      <c r="G42" s="186"/>
      <c r="H42" s="401"/>
    </row>
    <row r="43" spans="1:8" ht="90">
      <c r="A43" s="172">
        <f>1+A40</f>
        <v>17</v>
      </c>
      <c r="B43" s="599" t="s">
        <v>1945</v>
      </c>
      <c r="C43" s="278" t="s">
        <v>921</v>
      </c>
      <c r="D43" s="722" t="s">
        <v>2048</v>
      </c>
      <c r="E43" s="279" t="s">
        <v>94</v>
      </c>
      <c r="F43" s="604">
        <v>1</v>
      </c>
      <c r="G43" s="185"/>
      <c r="H43" s="401"/>
    </row>
    <row r="44" spans="1:8">
      <c r="A44" s="172"/>
      <c r="B44" s="177"/>
      <c r="C44" s="175" t="s">
        <v>1921</v>
      </c>
      <c r="D44" s="689"/>
      <c r="E44" s="187"/>
      <c r="F44" s="615"/>
      <c r="G44" s="186"/>
      <c r="H44" s="401"/>
    </row>
    <row r="45" spans="1:8" ht="38.25">
      <c r="A45" s="172">
        <f>1+A43</f>
        <v>18</v>
      </c>
      <c r="B45" s="599" t="s">
        <v>1945</v>
      </c>
      <c r="C45" s="258" t="s">
        <v>422</v>
      </c>
      <c r="D45" s="722" t="s">
        <v>2048</v>
      </c>
      <c r="E45" s="187" t="s">
        <v>111</v>
      </c>
      <c r="F45" s="616">
        <v>46.51</v>
      </c>
      <c r="G45" s="186"/>
      <c r="H45" s="401"/>
    </row>
    <row r="46" spans="1:8">
      <c r="A46" s="179"/>
      <c r="B46" s="178"/>
      <c r="C46" s="159"/>
      <c r="D46" s="159"/>
      <c r="E46" s="6"/>
      <c r="F46" s="620"/>
      <c r="G46" s="64"/>
      <c r="H46" s="401"/>
    </row>
    <row r="47" spans="1:8">
      <c r="A47" s="168"/>
      <c r="B47" s="169"/>
      <c r="C47" s="200" t="s">
        <v>407</v>
      </c>
      <c r="D47" s="690"/>
      <c r="E47" s="103"/>
      <c r="F47" s="171"/>
      <c r="G47" s="64"/>
      <c r="H47" s="401"/>
    </row>
    <row r="48" spans="1:8">
      <c r="A48" s="168"/>
      <c r="B48" s="169"/>
      <c r="C48" s="180" t="s">
        <v>380</v>
      </c>
      <c r="D48" s="691"/>
      <c r="E48" s="103"/>
      <c r="F48" s="171"/>
      <c r="G48" s="64"/>
      <c r="H48" s="401"/>
    </row>
    <row r="49" spans="1:8">
      <c r="A49" s="168">
        <f>1+A45</f>
        <v>19</v>
      </c>
      <c r="B49" s="599" t="s">
        <v>1945</v>
      </c>
      <c r="C49" s="181" t="s">
        <v>379</v>
      </c>
      <c r="D49" s="722" t="s">
        <v>2048</v>
      </c>
      <c r="E49" s="103" t="s">
        <v>94</v>
      </c>
      <c r="F49" s="167">
        <v>28</v>
      </c>
      <c r="G49" s="163"/>
      <c r="H49" s="401"/>
    </row>
    <row r="50" spans="1:8">
      <c r="A50" s="168"/>
      <c r="B50" s="169"/>
      <c r="C50" s="182" t="s">
        <v>375</v>
      </c>
      <c r="D50" s="722" t="s">
        <v>2048</v>
      </c>
      <c r="E50" s="103" t="s">
        <v>92</v>
      </c>
      <c r="F50" s="167">
        <v>28</v>
      </c>
      <c r="G50" s="163"/>
      <c r="H50" s="401"/>
    </row>
    <row r="51" spans="1:8">
      <c r="A51" s="168"/>
      <c r="B51" s="169"/>
      <c r="C51" s="182" t="s">
        <v>374</v>
      </c>
      <c r="D51" s="722" t="s">
        <v>2048</v>
      </c>
      <c r="E51" s="103" t="s">
        <v>92</v>
      </c>
      <c r="F51" s="167">
        <v>112</v>
      </c>
      <c r="G51" s="163"/>
      <c r="H51" s="401">
        <f>ROUND(G51*F51,1)</f>
        <v>0</v>
      </c>
    </row>
    <row r="52" spans="1:8" ht="15.75" thickBot="1">
      <c r="A52" s="168"/>
      <c r="B52" s="169"/>
      <c r="C52" s="169"/>
      <c r="D52" s="692"/>
      <c r="E52" s="169"/>
      <c r="F52" s="183"/>
      <c r="G52" s="183"/>
      <c r="H52" s="174"/>
    </row>
    <row r="53" spans="1:8" ht="15.75" thickTop="1">
      <c r="A53" s="77"/>
      <c r="B53" s="77"/>
      <c r="C53" s="78"/>
      <c r="D53" s="78"/>
      <c r="E53" s="79"/>
      <c r="F53" s="80"/>
      <c r="G53" s="82"/>
      <c r="H53" s="82"/>
    </row>
    <row r="54" spans="1:8">
      <c r="A54" s="1028" t="s">
        <v>1924</v>
      </c>
      <c r="B54" s="1029"/>
      <c r="C54" s="1029"/>
      <c r="D54" s="1030"/>
      <c r="E54" s="1029"/>
      <c r="F54" s="1029"/>
      <c r="G54" s="1029"/>
      <c r="H54" s="59">
        <f>SUM(H19:H53)</f>
        <v>0</v>
      </c>
    </row>
    <row r="55" spans="1:8" outlineLevel="1">
      <c r="E55" s="14"/>
      <c r="F55" s="37"/>
      <c r="H55" s="86"/>
    </row>
    <row r="56" spans="1:8" outlineLevel="1">
      <c r="A56" s="44" t="str">
        <f>"Sastādīja: "&amp;KOPS1!$B$71</f>
        <v>Sastādīja: _________________ Olga  Jasāne /29.09.2017./</v>
      </c>
      <c r="E56" s="638"/>
      <c r="F56" s="528"/>
      <c r="G56" s="88"/>
    </row>
    <row r="57" spans="1:8" outlineLevel="1">
      <c r="B57" s="1021" t="s">
        <v>13</v>
      </c>
      <c r="C57" s="1021"/>
      <c r="D57" s="663"/>
      <c r="E57" s="14"/>
      <c r="F57" s="637"/>
      <c r="G57" s="640"/>
    </row>
    <row r="58" spans="1:8" outlineLevel="1">
      <c r="A58" s="14"/>
      <c r="B58" s="87"/>
      <c r="C58" s="637"/>
      <c r="D58" s="661"/>
      <c r="E58" s="14"/>
      <c r="F58" s="37"/>
    </row>
    <row r="59" spans="1:8">
      <c r="A59" s="638" t="str">
        <f>"Pārbaudīja: "&amp;KOPS1!$F$71</f>
        <v>Pārbaudīja: _________________ Aleksejs Providenko /29.09.2017./</v>
      </c>
      <c r="B59" s="528"/>
      <c r="C59" s="88"/>
      <c r="D59" s="88"/>
      <c r="E59" s="88"/>
      <c r="F59" s="37"/>
      <c r="G59" s="14"/>
      <c r="H59" s="14"/>
    </row>
    <row r="60" spans="1:8">
      <c r="A60" s="14"/>
      <c r="B60" s="637" t="s">
        <v>13</v>
      </c>
      <c r="C60" s="640"/>
      <c r="D60" s="663"/>
      <c r="E60" s="640"/>
      <c r="F60" s="37"/>
      <c r="G60" s="14"/>
      <c r="H60" s="14"/>
    </row>
    <row r="61" spans="1:8">
      <c r="A61" s="14" t="str">
        <f>"Sertifikāta Nr.: "&amp;KOPS1!$F$73</f>
        <v>Sertifikāta Nr.: 5-00770</v>
      </c>
      <c r="B61" s="37"/>
      <c r="E61" s="14"/>
      <c r="F61" s="37"/>
      <c r="G61" s="14"/>
      <c r="H61" s="14"/>
    </row>
    <row r="62" spans="1:8" hidden="1">
      <c r="A62" s="42"/>
      <c r="B62" s="42"/>
      <c r="C62" s="42" t="s">
        <v>229</v>
      </c>
      <c r="D62" s="121"/>
      <c r="E62" s="65" t="s">
        <v>108</v>
      </c>
      <c r="F62" s="30">
        <v>336</v>
      </c>
      <c r="G62" s="22">
        <v>2.9</v>
      </c>
      <c r="H62" s="3">
        <f>ROUND(G62*F62,1)</f>
        <v>974.4</v>
      </c>
    </row>
    <row r="63" spans="1:8" hidden="1">
      <c r="A63" s="14"/>
      <c r="B63" s="14"/>
      <c r="C63" s="109" t="s">
        <v>230</v>
      </c>
      <c r="D63" s="109"/>
      <c r="E63" s="14"/>
      <c r="F63" s="37"/>
      <c r="G63" s="14"/>
      <c r="H63" s="14"/>
    </row>
    <row r="64" spans="1:8" hidden="1">
      <c r="A64" s="14"/>
      <c r="B64" s="14"/>
      <c r="C64" s="14"/>
      <c r="D64" s="14"/>
      <c r="E64" s="14"/>
      <c r="F64" s="37"/>
      <c r="G64" s="14"/>
      <c r="H64" s="14"/>
    </row>
    <row r="65" spans="1:8" hidden="1">
      <c r="A65" s="14"/>
      <c r="B65" s="14"/>
      <c r="C65" s="14"/>
      <c r="D65" s="14"/>
      <c r="E65" s="14"/>
      <c r="F65" s="37"/>
      <c r="G65" s="14"/>
      <c r="H65" s="14"/>
    </row>
    <row r="66" spans="1:8" ht="20.25" hidden="1">
      <c r="A66" s="14"/>
      <c r="B66" s="14"/>
      <c r="C66" s="280" t="s">
        <v>363</v>
      </c>
      <c r="D66" s="280"/>
      <c r="E66" s="14"/>
      <c r="F66" s="37"/>
      <c r="G66" s="14"/>
      <c r="H66" s="14"/>
    </row>
    <row r="67" spans="1:8" ht="20.25" hidden="1">
      <c r="A67" s="14"/>
      <c r="B67" s="14"/>
      <c r="C67" s="280" t="s">
        <v>364</v>
      </c>
      <c r="D67" s="280"/>
      <c r="E67" s="14"/>
      <c r="F67" s="37"/>
      <c r="G67" s="14"/>
      <c r="H67" s="14"/>
    </row>
    <row r="68" spans="1:8" ht="20.25" hidden="1">
      <c r="A68" s="14"/>
      <c r="B68" s="14"/>
      <c r="C68" s="280"/>
      <c r="D68" s="280"/>
      <c r="E68" s="14"/>
      <c r="F68" s="37"/>
      <c r="G68" s="14"/>
      <c r="H68" s="14"/>
    </row>
    <row r="69" spans="1:8" ht="20.25" hidden="1">
      <c r="A69" s="14"/>
      <c r="B69" s="14"/>
      <c r="C69" s="280" t="s">
        <v>1656</v>
      </c>
      <c r="D69" s="280"/>
      <c r="E69" s="14"/>
      <c r="F69" s="37"/>
      <c r="G69" s="14"/>
      <c r="H69" s="14"/>
    </row>
    <row r="70" spans="1:8" ht="20.25" hidden="1">
      <c r="A70" s="14"/>
      <c r="B70" s="14"/>
      <c r="C70" s="280" t="s">
        <v>365</v>
      </c>
      <c r="D70" s="280"/>
      <c r="E70" s="14"/>
      <c r="F70" s="37"/>
      <c r="G70" s="14"/>
      <c r="H70" s="14"/>
    </row>
    <row r="71" spans="1:8" ht="20.25" hidden="1">
      <c r="A71" s="14"/>
      <c r="B71" s="14"/>
      <c r="C71" s="280" t="s">
        <v>366</v>
      </c>
      <c r="D71" s="280"/>
      <c r="E71" s="14"/>
      <c r="F71" s="37"/>
      <c r="G71" s="14"/>
      <c r="H71" s="14"/>
    </row>
    <row r="72" spans="1:8" ht="20.25" hidden="1">
      <c r="A72" s="14"/>
      <c r="B72" s="14"/>
      <c r="C72" s="280" t="s">
        <v>1657</v>
      </c>
      <c r="D72" s="280"/>
      <c r="E72" s="14"/>
      <c r="F72" s="37"/>
      <c r="G72" s="14"/>
      <c r="H72" s="14"/>
    </row>
    <row r="73" spans="1:8" ht="20.25" hidden="1">
      <c r="A73" s="14"/>
      <c r="B73" s="14"/>
      <c r="C73" s="280" t="s">
        <v>1658</v>
      </c>
      <c r="D73" s="280"/>
      <c r="E73" s="14"/>
      <c r="F73" s="37"/>
      <c r="G73" s="14"/>
      <c r="H73" s="14"/>
    </row>
    <row r="74" spans="1:8" ht="20.25" hidden="1">
      <c r="A74" s="14"/>
      <c r="B74" s="14"/>
      <c r="C74" s="280"/>
      <c r="D74" s="280"/>
      <c r="E74" s="14"/>
      <c r="F74" s="37"/>
      <c r="G74" s="14"/>
      <c r="H74" s="14"/>
    </row>
    <row r="75" spans="1:8" ht="20.25" hidden="1">
      <c r="A75" s="14"/>
      <c r="B75" s="14"/>
      <c r="C75" s="280" t="s">
        <v>367</v>
      </c>
      <c r="D75" s="280"/>
      <c r="E75" s="14"/>
      <c r="F75" s="37"/>
      <c r="G75" s="14"/>
      <c r="H75" s="14"/>
    </row>
    <row r="76" spans="1:8" ht="20.25" hidden="1">
      <c r="A76" s="14"/>
      <c r="B76" s="14"/>
      <c r="C76" s="280" t="s">
        <v>1659</v>
      </c>
      <c r="D76" s="280"/>
      <c r="E76" s="14"/>
      <c r="F76" s="37"/>
      <c r="G76" s="14"/>
      <c r="H76" s="14"/>
    </row>
    <row r="77" spans="1:8" ht="20.25" hidden="1">
      <c r="A77" s="14"/>
      <c r="B77" s="14"/>
      <c r="C77" s="280" t="s">
        <v>368</v>
      </c>
      <c r="D77" s="280"/>
      <c r="E77" s="14"/>
      <c r="F77" s="37"/>
      <c r="G77" s="14"/>
      <c r="H77" s="14"/>
    </row>
    <row r="78" spans="1:8" hidden="1">
      <c r="A78" s="14"/>
      <c r="B78" s="14"/>
      <c r="C78" s="281" t="s">
        <v>369</v>
      </c>
      <c r="D78" s="281"/>
      <c r="E78" s="14"/>
      <c r="F78" s="37"/>
      <c r="G78" s="14"/>
      <c r="H78" s="14"/>
    </row>
    <row r="79" spans="1:8" ht="20.25" hidden="1">
      <c r="A79" s="14"/>
      <c r="B79" s="14"/>
      <c r="C79" s="280" t="s">
        <v>370</v>
      </c>
      <c r="D79" s="280"/>
      <c r="E79" s="14"/>
      <c r="F79" s="37"/>
      <c r="G79" s="14"/>
      <c r="H79" s="14"/>
    </row>
    <row r="80" spans="1:8" ht="20.25" hidden="1">
      <c r="A80" s="14"/>
      <c r="B80" s="14"/>
      <c r="C80" s="280" t="s">
        <v>371</v>
      </c>
      <c r="D80" s="280"/>
      <c r="E80" s="14"/>
      <c r="F80" s="37"/>
      <c r="G80" s="14"/>
      <c r="H80" s="14"/>
    </row>
    <row r="81" spans="1:8" ht="20.25" hidden="1">
      <c r="A81" s="14"/>
      <c r="B81" s="14"/>
      <c r="C81" s="282" t="s">
        <v>372</v>
      </c>
      <c r="D81" s="282"/>
      <c r="E81" s="14"/>
      <c r="F81" s="37"/>
      <c r="G81" s="14"/>
      <c r="H81" s="14"/>
    </row>
    <row r="82" spans="1:8" hidden="1">
      <c r="A82" s="14"/>
      <c r="B82" s="14"/>
      <c r="C82" s="283" t="s">
        <v>373</v>
      </c>
      <c r="D82" s="283"/>
      <c r="E82" s="14"/>
      <c r="F82" s="37"/>
      <c r="G82" s="14"/>
      <c r="H82" s="14"/>
    </row>
    <row r="83" spans="1:8" hidden="1">
      <c r="A83" s="14"/>
      <c r="B83" s="14"/>
      <c r="C83" s="14"/>
      <c r="D83" s="14"/>
      <c r="E83" s="14"/>
      <c r="F83" s="37"/>
      <c r="G83" s="14"/>
      <c r="H83" s="14"/>
    </row>
    <row r="84" spans="1:8" hidden="1">
      <c r="A84" s="14"/>
      <c r="B84" s="14"/>
      <c r="C84" s="14"/>
      <c r="D84" s="14"/>
      <c r="E84" s="14"/>
      <c r="F84" s="37"/>
      <c r="G84" s="14"/>
      <c r="H84" s="14"/>
    </row>
    <row r="85" spans="1:8">
      <c r="A85" s="14"/>
      <c r="B85" s="14"/>
      <c r="C85" s="14"/>
      <c r="D85" s="14"/>
      <c r="E85" s="14"/>
      <c r="F85" s="37"/>
      <c r="G85" s="14"/>
      <c r="H85" s="14"/>
    </row>
    <row r="86" spans="1:8">
      <c r="A86" s="14"/>
      <c r="B86" s="14"/>
      <c r="C86" s="14"/>
      <c r="D86" s="14"/>
      <c r="E86" s="14"/>
      <c r="F86" s="37"/>
      <c r="G86" s="14"/>
      <c r="H86" s="14"/>
    </row>
    <row r="87" spans="1:8">
      <c r="A87" s="14"/>
      <c r="B87" s="14"/>
      <c r="C87" s="14"/>
      <c r="D87" s="14"/>
      <c r="E87" s="14"/>
      <c r="F87" s="37"/>
      <c r="G87" s="14"/>
      <c r="H87" s="14"/>
    </row>
    <row r="88" spans="1:8">
      <c r="A88" s="14"/>
      <c r="B88" s="14"/>
      <c r="C88" s="14"/>
      <c r="D88" s="14"/>
      <c r="E88" s="14"/>
      <c r="F88" s="37"/>
      <c r="G88" s="14"/>
      <c r="H88" s="14"/>
    </row>
    <row r="89" spans="1:8">
      <c r="A89" s="14"/>
      <c r="B89" s="14"/>
      <c r="C89" s="14"/>
      <c r="D89" s="14"/>
      <c r="E89" s="14"/>
      <c r="F89" s="37"/>
      <c r="G89" s="14"/>
      <c r="H89" s="14"/>
    </row>
    <row r="90" spans="1:8">
      <c r="A90" s="14"/>
      <c r="B90" s="14"/>
      <c r="C90" s="14"/>
      <c r="D90" s="14"/>
      <c r="E90" s="14"/>
      <c r="F90" s="37"/>
      <c r="G90" s="14"/>
      <c r="H90" s="14"/>
    </row>
    <row r="91" spans="1:8">
      <c r="A91" s="14"/>
      <c r="B91" s="14"/>
      <c r="C91" s="14"/>
      <c r="D91" s="14"/>
      <c r="E91" s="14"/>
      <c r="F91" s="37"/>
      <c r="G91" s="14"/>
      <c r="H91" s="14"/>
    </row>
    <row r="92" spans="1:8">
      <c r="A92" s="14"/>
      <c r="B92" s="14"/>
      <c r="C92" s="14"/>
      <c r="D92" s="14"/>
      <c r="E92" s="14"/>
      <c r="F92" s="37"/>
      <c r="G92" s="14"/>
      <c r="H92" s="14"/>
    </row>
    <row r="93" spans="1:8">
      <c r="A93" s="14"/>
      <c r="B93" s="14"/>
      <c r="C93" s="14"/>
      <c r="D93" s="14"/>
      <c r="E93" s="14"/>
      <c r="F93" s="37"/>
      <c r="G93" s="14"/>
      <c r="H93" s="14"/>
    </row>
    <row r="94" spans="1:8">
      <c r="A94" s="14"/>
      <c r="B94" s="14"/>
      <c r="C94" s="14"/>
      <c r="D94" s="14"/>
      <c r="E94" s="14"/>
      <c r="F94" s="37"/>
      <c r="G94" s="14"/>
      <c r="H94" s="14"/>
    </row>
    <row r="95" spans="1:8">
      <c r="A95" s="14"/>
      <c r="B95" s="14"/>
      <c r="C95" s="14"/>
      <c r="D95" s="14"/>
      <c r="E95" s="14"/>
      <c r="F95" s="37"/>
      <c r="G95" s="14"/>
      <c r="H95" s="14"/>
    </row>
    <row r="96" spans="1:8">
      <c r="A96" s="14"/>
      <c r="B96" s="14"/>
      <c r="C96" s="14"/>
      <c r="D96" s="14"/>
      <c r="E96" s="14"/>
      <c r="F96" s="37"/>
      <c r="G96" s="14"/>
      <c r="H96" s="14"/>
    </row>
    <row r="97" spans="1:8">
      <c r="A97" s="14"/>
      <c r="B97" s="14"/>
      <c r="C97" s="14"/>
      <c r="D97" s="14"/>
      <c r="E97" s="14"/>
      <c r="F97" s="37"/>
      <c r="G97" s="14"/>
      <c r="H97" s="14"/>
    </row>
    <row r="98" spans="1:8">
      <c r="A98" s="14"/>
      <c r="B98" s="14"/>
      <c r="C98" s="14"/>
      <c r="D98" s="14"/>
      <c r="E98" s="14"/>
      <c r="F98" s="37"/>
      <c r="G98" s="14"/>
      <c r="H98" s="14"/>
    </row>
    <row r="99" spans="1:8">
      <c r="A99" s="14"/>
      <c r="B99" s="14"/>
      <c r="C99" s="14"/>
      <c r="D99" s="14"/>
      <c r="E99" s="14"/>
      <c r="F99" s="37"/>
      <c r="G99" s="14"/>
      <c r="H99" s="14"/>
    </row>
    <row r="100" spans="1:8">
      <c r="A100" s="14"/>
      <c r="B100" s="14"/>
      <c r="C100" s="14"/>
      <c r="D100" s="14"/>
      <c r="E100" s="14"/>
      <c r="F100" s="37"/>
      <c r="G100" s="14"/>
      <c r="H100" s="14"/>
    </row>
    <row r="101" spans="1:8">
      <c r="A101" s="14"/>
      <c r="B101" s="14"/>
      <c r="C101" s="14"/>
      <c r="D101" s="14"/>
      <c r="E101" s="14"/>
      <c r="F101" s="37"/>
      <c r="G101" s="14"/>
      <c r="H101" s="14"/>
    </row>
    <row r="102" spans="1:8">
      <c r="A102" s="14"/>
      <c r="B102" s="14"/>
      <c r="C102" s="14"/>
      <c r="D102" s="14"/>
      <c r="E102" s="14"/>
      <c r="F102" s="37"/>
      <c r="G102" s="14"/>
      <c r="H102" s="14"/>
    </row>
    <row r="103" spans="1:8">
      <c r="A103" s="14"/>
      <c r="B103" s="14"/>
      <c r="C103" s="14"/>
      <c r="D103" s="14"/>
      <c r="E103" s="14"/>
      <c r="F103" s="37"/>
      <c r="G103" s="14"/>
      <c r="H103" s="14"/>
    </row>
    <row r="104" spans="1:8">
      <c r="A104" s="14"/>
      <c r="B104" s="14"/>
      <c r="C104" s="14"/>
      <c r="D104" s="14"/>
      <c r="E104" s="14"/>
      <c r="F104" s="37"/>
      <c r="G104" s="14"/>
      <c r="H104" s="14"/>
    </row>
    <row r="105" spans="1:8">
      <c r="A105" s="14"/>
      <c r="B105" s="14"/>
      <c r="C105" s="14"/>
      <c r="D105" s="14"/>
      <c r="E105" s="14"/>
      <c r="F105" s="37"/>
      <c r="G105" s="14"/>
      <c r="H105" s="14"/>
    </row>
    <row r="106" spans="1:8">
      <c r="A106" s="14"/>
      <c r="B106" s="14"/>
      <c r="C106" s="14"/>
      <c r="D106" s="14"/>
      <c r="E106" s="14"/>
      <c r="F106" s="37"/>
      <c r="G106" s="14"/>
      <c r="H106" s="14"/>
    </row>
    <row r="107" spans="1:8">
      <c r="A107" s="14"/>
      <c r="B107" s="14"/>
      <c r="C107" s="14"/>
      <c r="D107" s="14"/>
      <c r="E107" s="14"/>
      <c r="F107" s="37"/>
      <c r="G107" s="14"/>
      <c r="H107" s="14"/>
    </row>
    <row r="108" spans="1:8">
      <c r="A108" s="14"/>
      <c r="B108" s="14"/>
      <c r="C108" s="14"/>
      <c r="D108" s="14"/>
      <c r="E108" s="14"/>
      <c r="F108" s="37"/>
      <c r="G108" s="14"/>
      <c r="H108" s="14"/>
    </row>
    <row r="109" spans="1:8">
      <c r="A109" s="14"/>
      <c r="B109" s="14"/>
      <c r="C109" s="14"/>
      <c r="D109" s="14"/>
      <c r="E109" s="14"/>
      <c r="F109" s="37"/>
      <c r="G109" s="14"/>
      <c r="H109" s="14"/>
    </row>
    <row r="110" spans="1:8">
      <c r="A110" s="14"/>
      <c r="B110" s="14"/>
      <c r="C110" s="14"/>
      <c r="D110" s="14"/>
      <c r="E110" s="14"/>
      <c r="F110" s="37"/>
      <c r="G110" s="14"/>
      <c r="H110" s="14"/>
    </row>
    <row r="111" spans="1:8">
      <c r="A111" s="14"/>
      <c r="B111" s="14"/>
      <c r="C111" s="14"/>
      <c r="D111" s="14"/>
      <c r="E111" s="14"/>
      <c r="F111" s="37"/>
      <c r="G111" s="14"/>
      <c r="H111" s="14"/>
    </row>
    <row r="112" spans="1:8">
      <c r="A112" s="14"/>
      <c r="B112" s="14"/>
      <c r="C112" s="14"/>
      <c r="D112" s="14"/>
      <c r="E112" s="14"/>
      <c r="F112" s="37"/>
      <c r="G112" s="14"/>
      <c r="H112" s="14"/>
    </row>
    <row r="113" spans="1:8">
      <c r="A113" s="14"/>
      <c r="B113" s="14"/>
      <c r="C113" s="14"/>
      <c r="D113" s="14"/>
      <c r="E113" s="14"/>
      <c r="F113" s="37"/>
      <c r="G113" s="14"/>
      <c r="H113" s="14"/>
    </row>
    <row r="114" spans="1:8">
      <c r="A114" s="14"/>
      <c r="B114" s="14"/>
      <c r="C114" s="14"/>
      <c r="D114" s="14"/>
      <c r="E114" s="14"/>
      <c r="F114" s="37"/>
      <c r="G114" s="14"/>
      <c r="H114" s="14"/>
    </row>
    <row r="115" spans="1:8">
      <c r="A115" s="14"/>
      <c r="B115" s="14"/>
      <c r="C115" s="14"/>
      <c r="D115" s="14"/>
      <c r="E115" s="14"/>
      <c r="F115" s="37"/>
      <c r="G115" s="14"/>
      <c r="H115" s="14"/>
    </row>
    <row r="116" spans="1:8">
      <c r="A116" s="14"/>
      <c r="B116" s="14"/>
      <c r="C116" s="14"/>
      <c r="D116" s="14"/>
      <c r="E116" s="14"/>
      <c r="F116" s="37"/>
      <c r="G116" s="14"/>
      <c r="H116" s="14"/>
    </row>
    <row r="117" spans="1:8">
      <c r="A117" s="14"/>
      <c r="B117" s="14"/>
      <c r="C117" s="14"/>
      <c r="D117" s="14"/>
      <c r="E117" s="14"/>
      <c r="F117" s="37"/>
      <c r="G117" s="14"/>
      <c r="H117" s="14"/>
    </row>
    <row r="118" spans="1:8">
      <c r="A118" s="14"/>
      <c r="B118" s="14"/>
      <c r="C118" s="14"/>
      <c r="D118" s="14"/>
      <c r="E118" s="14"/>
      <c r="F118" s="37"/>
      <c r="G118" s="14"/>
      <c r="H118" s="14"/>
    </row>
    <row r="119" spans="1:8">
      <c r="A119" s="14"/>
      <c r="B119" s="14"/>
      <c r="C119" s="14"/>
      <c r="D119" s="14"/>
      <c r="E119" s="14"/>
      <c r="F119" s="37"/>
      <c r="G119" s="14"/>
      <c r="H119" s="14"/>
    </row>
    <row r="120" spans="1:8">
      <c r="A120" s="14"/>
      <c r="B120" s="14"/>
      <c r="C120" s="14"/>
      <c r="D120" s="14"/>
      <c r="E120" s="14"/>
      <c r="F120" s="37"/>
      <c r="G120" s="14"/>
      <c r="H120" s="14"/>
    </row>
    <row r="121" spans="1:8">
      <c r="A121" s="14"/>
      <c r="B121" s="14"/>
      <c r="C121" s="14"/>
      <c r="D121" s="14"/>
      <c r="E121" s="14"/>
      <c r="F121" s="37"/>
      <c r="G121" s="14"/>
      <c r="H121" s="14"/>
    </row>
    <row r="122" spans="1:8">
      <c r="A122" s="14"/>
      <c r="B122" s="14"/>
      <c r="C122" s="14"/>
      <c r="D122" s="14"/>
      <c r="E122" s="14"/>
      <c r="F122" s="37"/>
      <c r="G122" s="14"/>
      <c r="H122" s="14"/>
    </row>
    <row r="123" spans="1:8">
      <c r="A123" s="14"/>
      <c r="B123" s="14"/>
      <c r="C123" s="14"/>
      <c r="D123" s="14"/>
      <c r="E123" s="14"/>
      <c r="F123" s="37"/>
      <c r="G123" s="14"/>
      <c r="H123" s="14"/>
    </row>
    <row r="124" spans="1:8">
      <c r="A124" s="14"/>
      <c r="B124" s="14"/>
      <c r="C124" s="14"/>
      <c r="D124" s="14"/>
      <c r="E124" s="14"/>
      <c r="F124" s="37"/>
      <c r="G124" s="14"/>
      <c r="H124" s="14"/>
    </row>
    <row r="125" spans="1:8">
      <c r="A125" s="14"/>
      <c r="B125" s="14"/>
      <c r="C125" s="14"/>
      <c r="D125" s="14"/>
      <c r="E125" s="14"/>
      <c r="F125" s="37"/>
      <c r="G125" s="14"/>
      <c r="H125" s="14"/>
    </row>
    <row r="126" spans="1:8">
      <c r="A126" s="14"/>
      <c r="B126" s="14"/>
      <c r="C126" s="14"/>
      <c r="D126" s="14"/>
      <c r="E126" s="14"/>
      <c r="F126" s="37"/>
      <c r="G126" s="14"/>
      <c r="H126" s="14"/>
    </row>
    <row r="127" spans="1:8">
      <c r="A127" s="14"/>
      <c r="B127" s="14"/>
      <c r="C127" s="14"/>
      <c r="D127" s="14"/>
      <c r="E127" s="14"/>
      <c r="F127" s="37"/>
      <c r="G127" s="14"/>
      <c r="H127" s="14"/>
    </row>
    <row r="128" spans="1:8">
      <c r="A128" s="14"/>
      <c r="B128" s="14"/>
      <c r="C128" s="14"/>
      <c r="D128" s="14"/>
      <c r="E128" s="14"/>
      <c r="F128" s="37"/>
      <c r="G128" s="14"/>
      <c r="H128" s="14"/>
    </row>
    <row r="129" spans="1:8">
      <c r="A129" s="14"/>
      <c r="B129" s="14"/>
      <c r="C129" s="14"/>
      <c r="D129" s="14"/>
      <c r="E129" s="14"/>
      <c r="F129" s="37"/>
      <c r="G129" s="14"/>
      <c r="H129" s="14"/>
    </row>
    <row r="130" spans="1:8">
      <c r="A130" s="14"/>
      <c r="B130" s="14"/>
      <c r="C130" s="14"/>
      <c r="D130" s="14"/>
      <c r="E130" s="14"/>
      <c r="F130" s="37"/>
      <c r="G130" s="14"/>
      <c r="H130" s="14"/>
    </row>
    <row r="131" spans="1:8">
      <c r="A131" s="14"/>
      <c r="B131" s="14"/>
      <c r="C131" s="14"/>
      <c r="D131" s="14"/>
      <c r="E131" s="14"/>
      <c r="F131" s="37"/>
      <c r="G131" s="14"/>
      <c r="H131" s="14"/>
    </row>
    <row r="132" spans="1:8">
      <c r="A132" s="14"/>
      <c r="B132" s="14"/>
      <c r="C132" s="14"/>
      <c r="D132" s="14"/>
      <c r="E132" s="14"/>
      <c r="F132" s="37"/>
      <c r="G132" s="14"/>
      <c r="H132" s="14"/>
    </row>
    <row r="133" spans="1:8">
      <c r="A133" s="14"/>
      <c r="B133" s="14"/>
      <c r="C133" s="14"/>
      <c r="D133" s="14"/>
      <c r="E133" s="14"/>
      <c r="F133" s="37"/>
      <c r="G133" s="14"/>
      <c r="H133" s="14"/>
    </row>
    <row r="134" spans="1:8">
      <c r="A134" s="14"/>
      <c r="B134" s="14"/>
      <c r="C134" s="14"/>
      <c r="D134" s="14"/>
      <c r="E134" s="14"/>
      <c r="F134" s="37"/>
      <c r="G134" s="14"/>
      <c r="H134" s="14"/>
    </row>
    <row r="135" spans="1:8">
      <c r="A135" s="14"/>
      <c r="B135" s="14"/>
      <c r="C135" s="14"/>
      <c r="D135" s="14"/>
      <c r="E135" s="14"/>
      <c r="F135" s="37"/>
      <c r="G135" s="14"/>
      <c r="H135" s="14"/>
    </row>
    <row r="136" spans="1:8">
      <c r="A136" s="14"/>
      <c r="B136" s="14"/>
      <c r="C136" s="14"/>
      <c r="D136" s="14"/>
      <c r="E136" s="14"/>
      <c r="F136" s="37"/>
      <c r="G136" s="14"/>
      <c r="H136" s="14"/>
    </row>
    <row r="137" spans="1:8">
      <c r="A137" s="14"/>
      <c r="B137" s="14"/>
      <c r="C137" s="14"/>
      <c r="D137" s="14"/>
      <c r="E137" s="14"/>
      <c r="F137" s="37"/>
      <c r="G137" s="14"/>
      <c r="H137" s="14"/>
    </row>
    <row r="138" spans="1:8">
      <c r="A138" s="14"/>
      <c r="B138" s="14"/>
      <c r="C138" s="14"/>
      <c r="D138" s="14"/>
      <c r="E138" s="14"/>
      <c r="F138" s="37"/>
      <c r="G138" s="14"/>
      <c r="H138" s="14"/>
    </row>
    <row r="139" spans="1:8">
      <c r="A139" s="14"/>
      <c r="B139" s="14"/>
      <c r="C139" s="14"/>
      <c r="D139" s="14"/>
      <c r="E139" s="14"/>
      <c r="F139" s="37"/>
      <c r="G139" s="14"/>
      <c r="H139" s="14"/>
    </row>
    <row r="140" spans="1:8">
      <c r="A140" s="14"/>
      <c r="B140" s="14"/>
      <c r="C140" s="14"/>
      <c r="D140" s="14"/>
      <c r="E140" s="14"/>
      <c r="F140" s="37"/>
      <c r="G140" s="14"/>
      <c r="H140" s="14"/>
    </row>
    <row r="141" spans="1:8">
      <c r="A141" s="14"/>
      <c r="B141" s="14"/>
      <c r="C141" s="14"/>
      <c r="D141" s="14"/>
      <c r="E141" s="14"/>
      <c r="F141" s="37"/>
      <c r="G141" s="14"/>
      <c r="H141" s="14"/>
    </row>
    <row r="142" spans="1:8">
      <c r="A142" s="14"/>
      <c r="B142" s="14"/>
      <c r="C142" s="14"/>
      <c r="D142" s="14"/>
      <c r="E142" s="14"/>
      <c r="F142" s="37"/>
      <c r="G142" s="14"/>
      <c r="H142" s="14"/>
    </row>
    <row r="143" spans="1:8">
      <c r="A143" s="14"/>
      <c r="B143" s="14"/>
      <c r="C143" s="14"/>
      <c r="D143" s="14"/>
      <c r="E143" s="14"/>
      <c r="F143" s="37"/>
      <c r="G143" s="14"/>
      <c r="H143" s="14"/>
    </row>
    <row r="144" spans="1:8">
      <c r="A144" s="14"/>
      <c r="B144" s="14"/>
      <c r="C144" s="14"/>
      <c r="D144" s="14"/>
      <c r="E144" s="14"/>
      <c r="F144" s="37"/>
      <c r="G144" s="14"/>
      <c r="H144" s="14"/>
    </row>
    <row r="145" spans="1:8">
      <c r="A145" s="14"/>
      <c r="B145" s="14"/>
      <c r="C145" s="14"/>
      <c r="D145" s="14"/>
      <c r="E145" s="14"/>
      <c r="F145" s="37"/>
      <c r="G145" s="14"/>
      <c r="H145" s="14"/>
    </row>
    <row r="146" spans="1:8">
      <c r="A146" s="14"/>
      <c r="B146" s="14"/>
      <c r="C146" s="14"/>
      <c r="D146" s="14"/>
      <c r="E146" s="14"/>
      <c r="F146" s="37"/>
      <c r="G146" s="14"/>
      <c r="H146" s="14"/>
    </row>
    <row r="147" spans="1:8">
      <c r="A147" s="14"/>
      <c r="B147" s="14"/>
      <c r="C147" s="14"/>
      <c r="D147" s="14"/>
      <c r="E147" s="14"/>
      <c r="F147" s="37"/>
      <c r="G147" s="14"/>
      <c r="H147" s="14"/>
    </row>
    <row r="148" spans="1:8">
      <c r="A148" s="14"/>
      <c r="B148" s="14"/>
      <c r="C148" s="14"/>
      <c r="D148" s="14"/>
      <c r="E148" s="14"/>
      <c r="F148" s="37"/>
      <c r="G148" s="14"/>
      <c r="H148" s="14"/>
    </row>
    <row r="149" spans="1:8">
      <c r="A149" s="14"/>
      <c r="B149" s="14"/>
      <c r="C149" s="14"/>
      <c r="D149" s="14"/>
      <c r="E149" s="14"/>
      <c r="F149" s="37"/>
      <c r="G149" s="14"/>
      <c r="H149" s="14"/>
    </row>
    <row r="150" spans="1:8">
      <c r="A150" s="14"/>
      <c r="B150" s="14"/>
      <c r="C150" s="14"/>
      <c r="D150" s="14"/>
      <c r="E150" s="14"/>
      <c r="F150" s="37"/>
      <c r="G150" s="14"/>
      <c r="H150" s="14"/>
    </row>
    <row r="151" spans="1:8">
      <c r="A151" s="14"/>
      <c r="B151" s="14"/>
      <c r="C151" s="14"/>
      <c r="D151" s="14"/>
      <c r="E151" s="14"/>
      <c r="F151" s="37"/>
      <c r="G151" s="14"/>
      <c r="H151" s="14"/>
    </row>
    <row r="152" spans="1:8">
      <c r="A152" s="14"/>
      <c r="B152" s="14"/>
      <c r="C152" s="14"/>
      <c r="D152" s="14"/>
      <c r="E152" s="14"/>
      <c r="F152" s="37"/>
      <c r="G152" s="14"/>
      <c r="H152" s="14"/>
    </row>
    <row r="153" spans="1:8">
      <c r="A153" s="14"/>
      <c r="B153" s="14"/>
      <c r="C153" s="14"/>
      <c r="D153" s="14"/>
      <c r="E153" s="14"/>
      <c r="F153" s="37"/>
      <c r="G153" s="14"/>
      <c r="H153" s="14"/>
    </row>
    <row r="154" spans="1:8">
      <c r="A154" s="14"/>
      <c r="B154" s="14"/>
      <c r="C154" s="14"/>
      <c r="D154" s="14"/>
      <c r="E154" s="14"/>
      <c r="F154" s="37"/>
      <c r="G154" s="14"/>
      <c r="H154" s="14"/>
    </row>
    <row r="155" spans="1:8">
      <c r="A155" s="14"/>
      <c r="B155" s="14"/>
      <c r="C155" s="14"/>
      <c r="D155" s="14"/>
      <c r="E155" s="14"/>
      <c r="F155" s="37"/>
      <c r="G155" s="14"/>
      <c r="H155" s="14"/>
    </row>
    <row r="156" spans="1:8">
      <c r="A156" s="14"/>
      <c r="B156" s="14"/>
      <c r="C156" s="14"/>
      <c r="D156" s="14"/>
      <c r="E156" s="14"/>
      <c r="F156" s="37"/>
      <c r="G156" s="14"/>
      <c r="H156" s="14"/>
    </row>
    <row r="157" spans="1:8">
      <c r="A157" s="14"/>
      <c r="B157" s="14"/>
      <c r="C157" s="14"/>
      <c r="D157" s="14"/>
      <c r="E157" s="14"/>
      <c r="F157" s="37"/>
      <c r="G157" s="14"/>
      <c r="H157" s="14"/>
    </row>
    <row r="158" spans="1:8">
      <c r="A158" s="14"/>
      <c r="B158" s="14"/>
      <c r="C158" s="14"/>
      <c r="D158" s="14"/>
      <c r="E158" s="14"/>
      <c r="F158" s="37"/>
      <c r="G158" s="14"/>
      <c r="H158" s="14"/>
    </row>
    <row r="159" spans="1:8">
      <c r="A159" s="14"/>
      <c r="B159" s="14"/>
      <c r="C159" s="14"/>
      <c r="D159" s="14"/>
      <c r="E159" s="14"/>
      <c r="F159" s="37"/>
      <c r="G159" s="14"/>
      <c r="H159" s="14"/>
    </row>
    <row r="160" spans="1:8">
      <c r="A160" s="14"/>
      <c r="B160" s="14"/>
      <c r="C160" s="14"/>
      <c r="D160" s="14"/>
      <c r="E160" s="14"/>
      <c r="F160" s="37"/>
      <c r="G160" s="14"/>
      <c r="H160" s="14"/>
    </row>
    <row r="161" spans="1:8">
      <c r="A161" s="14"/>
      <c r="B161" s="14"/>
      <c r="C161" s="14"/>
      <c r="D161" s="14"/>
      <c r="E161" s="14"/>
      <c r="F161" s="37"/>
      <c r="G161" s="14"/>
      <c r="H161" s="14"/>
    </row>
    <row r="162" spans="1:8">
      <c r="A162" s="14"/>
      <c r="B162" s="14"/>
      <c r="C162" s="14"/>
      <c r="D162" s="14"/>
      <c r="E162" s="14"/>
      <c r="F162" s="37"/>
      <c r="G162" s="14"/>
      <c r="H162" s="14"/>
    </row>
    <row r="163" spans="1:8">
      <c r="A163" s="14"/>
      <c r="B163" s="14"/>
      <c r="C163" s="14"/>
      <c r="D163" s="14"/>
      <c r="E163" s="14"/>
      <c r="F163" s="37"/>
      <c r="G163" s="14"/>
      <c r="H163" s="14"/>
    </row>
    <row r="164" spans="1:8">
      <c r="A164" s="14"/>
      <c r="B164" s="14"/>
      <c r="C164" s="14"/>
      <c r="D164" s="14"/>
      <c r="E164" s="14"/>
      <c r="F164" s="37"/>
      <c r="G164" s="14"/>
      <c r="H164" s="14"/>
    </row>
    <row r="165" spans="1:8">
      <c r="A165" s="14"/>
      <c r="B165" s="14"/>
      <c r="C165" s="14"/>
      <c r="D165" s="14"/>
      <c r="E165" s="14"/>
      <c r="F165" s="37"/>
      <c r="G165" s="14"/>
      <c r="H165" s="14"/>
    </row>
    <row r="166" spans="1:8">
      <c r="A166" s="14"/>
      <c r="B166" s="14"/>
      <c r="C166" s="14"/>
      <c r="D166" s="14"/>
      <c r="E166" s="14"/>
      <c r="F166" s="37"/>
      <c r="G166" s="14"/>
      <c r="H166" s="14"/>
    </row>
    <row r="167" spans="1:8">
      <c r="A167" s="14"/>
      <c r="B167" s="14"/>
      <c r="C167" s="14"/>
      <c r="D167" s="14"/>
      <c r="E167" s="14"/>
      <c r="F167" s="37"/>
      <c r="G167" s="14"/>
      <c r="H167" s="14"/>
    </row>
    <row r="168" spans="1:8">
      <c r="A168" s="14"/>
      <c r="B168" s="14"/>
      <c r="C168" s="14"/>
      <c r="D168" s="14"/>
      <c r="E168" s="14"/>
      <c r="F168" s="37"/>
      <c r="G168" s="14"/>
      <c r="H168" s="14"/>
    </row>
    <row r="169" spans="1:8">
      <c r="A169" s="14"/>
      <c r="B169" s="14"/>
      <c r="C169" s="14"/>
      <c r="D169" s="14"/>
      <c r="E169" s="14"/>
      <c r="F169" s="37"/>
      <c r="G169" s="14"/>
      <c r="H169" s="14"/>
    </row>
    <row r="170" spans="1:8">
      <c r="A170" s="14"/>
      <c r="B170" s="14"/>
      <c r="C170" s="14"/>
      <c r="D170" s="14"/>
      <c r="E170" s="14"/>
      <c r="F170" s="37"/>
      <c r="G170" s="14"/>
      <c r="H170" s="14"/>
    </row>
    <row r="171" spans="1:8">
      <c r="A171" s="14"/>
      <c r="B171" s="14"/>
      <c r="C171" s="14"/>
      <c r="D171" s="14"/>
      <c r="E171" s="14"/>
      <c r="F171" s="37"/>
      <c r="G171" s="14"/>
      <c r="H171" s="14"/>
    </row>
    <row r="172" spans="1:8">
      <c r="A172" s="14"/>
      <c r="B172" s="14"/>
      <c r="C172" s="14"/>
      <c r="D172" s="14"/>
      <c r="E172" s="14"/>
      <c r="F172" s="37"/>
      <c r="G172" s="14"/>
      <c r="H172" s="14"/>
    </row>
    <row r="173" spans="1:8">
      <c r="A173" s="14"/>
      <c r="B173" s="14"/>
      <c r="C173" s="14"/>
      <c r="D173" s="14"/>
      <c r="E173" s="14"/>
      <c r="F173" s="37"/>
      <c r="G173" s="14"/>
      <c r="H173" s="14"/>
    </row>
    <row r="174" spans="1:8">
      <c r="A174" s="14"/>
      <c r="B174" s="14"/>
      <c r="C174" s="14"/>
      <c r="D174" s="14"/>
      <c r="E174" s="14"/>
      <c r="F174" s="37"/>
      <c r="G174" s="14"/>
      <c r="H174" s="14"/>
    </row>
    <row r="175" spans="1:8">
      <c r="A175" s="14"/>
      <c r="B175" s="14"/>
      <c r="C175" s="14"/>
      <c r="D175" s="14"/>
      <c r="E175" s="14"/>
      <c r="F175" s="37"/>
      <c r="G175" s="14"/>
      <c r="H175" s="14"/>
    </row>
    <row r="176" spans="1:8">
      <c r="A176" s="14"/>
      <c r="B176" s="14"/>
      <c r="C176" s="14"/>
      <c r="D176" s="14"/>
      <c r="E176" s="14"/>
      <c r="F176" s="37"/>
      <c r="G176" s="14"/>
      <c r="H176" s="14"/>
    </row>
    <row r="177" spans="1:8">
      <c r="A177" s="14"/>
      <c r="B177" s="14"/>
      <c r="C177" s="14"/>
      <c r="D177" s="14"/>
      <c r="E177" s="14"/>
      <c r="F177" s="37"/>
      <c r="G177" s="14"/>
      <c r="H177" s="14"/>
    </row>
    <row r="178" spans="1:8">
      <c r="A178" s="14"/>
      <c r="B178" s="14"/>
      <c r="C178" s="14"/>
      <c r="D178" s="14"/>
      <c r="E178" s="14"/>
      <c r="F178" s="37"/>
      <c r="G178" s="14"/>
      <c r="H178" s="14"/>
    </row>
    <row r="179" spans="1:8">
      <c r="A179" s="14"/>
      <c r="B179" s="14"/>
      <c r="C179" s="14"/>
      <c r="D179" s="14"/>
      <c r="E179" s="14"/>
      <c r="F179" s="37"/>
      <c r="G179" s="14"/>
      <c r="H179" s="14"/>
    </row>
    <row r="180" spans="1:8">
      <c r="A180" s="14"/>
      <c r="B180" s="14"/>
      <c r="C180" s="14"/>
      <c r="D180" s="14"/>
      <c r="E180" s="14"/>
      <c r="F180" s="37"/>
      <c r="G180" s="14"/>
      <c r="H180" s="14"/>
    </row>
    <row r="181" spans="1:8">
      <c r="A181" s="14"/>
      <c r="B181" s="14"/>
      <c r="C181" s="14"/>
      <c r="D181" s="14"/>
      <c r="E181" s="14"/>
      <c r="F181" s="37"/>
      <c r="G181" s="14"/>
      <c r="H181" s="14"/>
    </row>
    <row r="182" spans="1:8">
      <c r="A182" s="14"/>
      <c r="B182" s="14"/>
      <c r="C182" s="14"/>
      <c r="D182" s="14"/>
      <c r="E182" s="14"/>
      <c r="F182" s="37"/>
      <c r="G182" s="14"/>
      <c r="H182" s="14"/>
    </row>
    <row r="183" spans="1:8">
      <c r="A183" s="14"/>
      <c r="B183" s="14"/>
      <c r="C183" s="14"/>
      <c r="D183" s="14"/>
      <c r="E183" s="14"/>
      <c r="F183" s="37"/>
      <c r="G183" s="14"/>
      <c r="H183" s="14"/>
    </row>
    <row r="184" spans="1:8">
      <c r="A184" s="14"/>
      <c r="B184" s="14"/>
      <c r="C184" s="14"/>
      <c r="D184" s="14"/>
      <c r="E184" s="14"/>
      <c r="F184" s="37"/>
      <c r="G184" s="14"/>
      <c r="H184" s="14"/>
    </row>
    <row r="185" spans="1:8">
      <c r="A185" s="14"/>
      <c r="B185" s="14"/>
      <c r="C185" s="14"/>
      <c r="D185" s="14"/>
      <c r="E185" s="14"/>
      <c r="F185" s="37"/>
      <c r="G185" s="14"/>
      <c r="H185" s="14"/>
    </row>
    <row r="186" spans="1:8">
      <c r="A186" s="14"/>
      <c r="B186" s="14"/>
      <c r="C186" s="14"/>
      <c r="D186" s="14"/>
      <c r="E186" s="14"/>
      <c r="F186" s="37"/>
      <c r="G186" s="14"/>
      <c r="H186" s="14"/>
    </row>
    <row r="187" spans="1:8">
      <c r="A187" s="14"/>
      <c r="B187" s="14"/>
      <c r="C187" s="14"/>
      <c r="D187" s="14"/>
      <c r="E187" s="14"/>
      <c r="F187" s="37"/>
      <c r="G187" s="14"/>
      <c r="H187" s="14"/>
    </row>
    <row r="188" spans="1:8">
      <c r="A188" s="14"/>
      <c r="B188" s="14"/>
      <c r="C188" s="14"/>
      <c r="D188" s="14"/>
      <c r="E188" s="14"/>
      <c r="F188" s="37"/>
      <c r="G188" s="14"/>
      <c r="H188" s="14"/>
    </row>
    <row r="189" spans="1:8">
      <c r="A189" s="14"/>
      <c r="B189" s="14"/>
      <c r="C189" s="14"/>
      <c r="D189" s="14"/>
      <c r="E189" s="14"/>
      <c r="F189" s="37"/>
      <c r="G189" s="14"/>
      <c r="H189" s="14"/>
    </row>
    <row r="190" spans="1:8">
      <c r="A190" s="14"/>
      <c r="B190" s="14"/>
      <c r="C190" s="14"/>
      <c r="D190" s="14"/>
      <c r="E190" s="14"/>
      <c r="F190" s="37"/>
      <c r="G190" s="14"/>
      <c r="H190" s="14"/>
    </row>
    <row r="191" spans="1:8">
      <c r="A191" s="14"/>
      <c r="B191" s="14"/>
      <c r="C191" s="14"/>
      <c r="D191" s="14"/>
      <c r="E191" s="14"/>
      <c r="F191" s="37"/>
      <c r="G191" s="14"/>
      <c r="H191" s="14"/>
    </row>
    <row r="192" spans="1:8">
      <c r="A192" s="14"/>
      <c r="B192" s="14"/>
      <c r="C192" s="14"/>
      <c r="D192" s="14"/>
      <c r="E192" s="14"/>
      <c r="F192" s="37"/>
      <c r="G192" s="14"/>
      <c r="H192" s="14"/>
    </row>
    <row r="193" spans="1:8">
      <c r="A193" s="14"/>
      <c r="B193" s="14"/>
      <c r="C193" s="14"/>
      <c r="D193" s="14"/>
      <c r="E193" s="14"/>
      <c r="F193" s="37"/>
      <c r="G193" s="14"/>
      <c r="H193" s="14"/>
    </row>
    <row r="194" spans="1:8">
      <c r="A194" s="14"/>
      <c r="B194" s="14"/>
      <c r="C194" s="14"/>
      <c r="D194" s="14"/>
      <c r="E194" s="14"/>
      <c r="F194" s="37"/>
      <c r="G194" s="14"/>
      <c r="H194" s="14"/>
    </row>
    <row r="195" spans="1:8">
      <c r="A195" s="14"/>
      <c r="B195" s="14"/>
      <c r="C195" s="14"/>
      <c r="D195" s="14"/>
      <c r="E195" s="14"/>
      <c r="F195" s="37"/>
      <c r="G195" s="14"/>
      <c r="H195" s="14"/>
    </row>
    <row r="196" spans="1:8">
      <c r="A196" s="14"/>
      <c r="B196" s="14"/>
      <c r="C196" s="14"/>
      <c r="D196" s="14"/>
      <c r="E196" s="14"/>
      <c r="F196" s="37"/>
      <c r="G196" s="14"/>
      <c r="H196" s="14"/>
    </row>
    <row r="197" spans="1:8">
      <c r="A197" s="14"/>
      <c r="B197" s="14"/>
      <c r="C197" s="14"/>
      <c r="D197" s="14"/>
      <c r="E197" s="14"/>
      <c r="F197" s="37"/>
      <c r="G197" s="14"/>
      <c r="H197" s="14"/>
    </row>
    <row r="198" spans="1:8">
      <c r="A198" s="14"/>
      <c r="B198" s="14"/>
      <c r="C198" s="14"/>
      <c r="D198" s="14"/>
      <c r="E198" s="14"/>
      <c r="F198" s="37"/>
      <c r="G198" s="14"/>
      <c r="H198" s="14"/>
    </row>
    <row r="199" spans="1:8">
      <c r="A199" s="14"/>
      <c r="B199" s="14"/>
      <c r="C199" s="14"/>
      <c r="D199" s="14"/>
      <c r="E199" s="14"/>
      <c r="F199" s="37"/>
      <c r="G199" s="14"/>
      <c r="H199" s="14"/>
    </row>
    <row r="200" spans="1:8">
      <c r="A200" s="14"/>
      <c r="B200" s="14"/>
      <c r="C200" s="14"/>
      <c r="D200" s="14"/>
      <c r="E200" s="14"/>
      <c r="F200" s="37"/>
      <c r="G200" s="14"/>
      <c r="H200" s="14"/>
    </row>
    <row r="201" spans="1:8">
      <c r="A201" s="14"/>
      <c r="B201" s="14"/>
      <c r="C201" s="14"/>
      <c r="D201" s="14"/>
      <c r="E201" s="14"/>
      <c r="F201" s="37"/>
      <c r="G201" s="14"/>
      <c r="H201" s="14"/>
    </row>
    <row r="202" spans="1:8">
      <c r="A202" s="14"/>
      <c r="B202" s="14"/>
      <c r="C202" s="14"/>
      <c r="D202" s="14"/>
      <c r="E202" s="14"/>
      <c r="F202" s="37"/>
      <c r="G202" s="14"/>
      <c r="H202" s="14"/>
    </row>
    <row r="203" spans="1:8">
      <c r="A203" s="14"/>
      <c r="B203" s="14"/>
      <c r="C203" s="14"/>
      <c r="D203" s="14"/>
      <c r="E203" s="14"/>
      <c r="F203" s="37"/>
      <c r="G203" s="14"/>
      <c r="H203" s="14"/>
    </row>
    <row r="204" spans="1:8">
      <c r="A204" s="14"/>
      <c r="B204" s="14"/>
      <c r="C204" s="14"/>
      <c r="D204" s="14"/>
      <c r="E204" s="14"/>
      <c r="F204" s="37"/>
      <c r="G204" s="14"/>
      <c r="H204" s="14"/>
    </row>
    <row r="205" spans="1:8">
      <c r="A205" s="14"/>
      <c r="B205" s="14"/>
      <c r="C205" s="14"/>
      <c r="D205" s="14"/>
      <c r="E205" s="14"/>
      <c r="F205" s="37"/>
      <c r="G205" s="14"/>
      <c r="H205" s="14"/>
    </row>
    <row r="206" spans="1:8">
      <c r="A206" s="14"/>
      <c r="B206" s="14"/>
      <c r="C206" s="14"/>
      <c r="D206" s="14"/>
      <c r="E206" s="14"/>
      <c r="F206" s="37"/>
      <c r="G206" s="14"/>
      <c r="H206" s="14"/>
    </row>
    <row r="207" spans="1:8">
      <c r="A207" s="14"/>
      <c r="B207" s="14"/>
      <c r="C207" s="14"/>
      <c r="D207" s="14"/>
      <c r="E207" s="14"/>
      <c r="F207" s="37"/>
      <c r="G207" s="14"/>
      <c r="H207" s="14"/>
    </row>
    <row r="208" spans="1:8">
      <c r="A208" s="14"/>
      <c r="B208" s="14"/>
      <c r="C208" s="14"/>
      <c r="D208" s="14"/>
      <c r="E208" s="14"/>
      <c r="F208" s="37"/>
      <c r="G208" s="14"/>
      <c r="H208" s="14"/>
    </row>
    <row r="209" spans="1:8">
      <c r="A209" s="14"/>
      <c r="B209" s="14"/>
      <c r="C209" s="14"/>
      <c r="D209" s="14"/>
      <c r="E209" s="14"/>
      <c r="F209" s="37"/>
      <c r="G209" s="14"/>
      <c r="H209" s="14"/>
    </row>
    <row r="210" spans="1:8">
      <c r="A210" s="14"/>
      <c r="B210" s="14"/>
      <c r="C210" s="14"/>
      <c r="D210" s="14"/>
      <c r="E210" s="14"/>
      <c r="F210" s="37"/>
      <c r="G210" s="14"/>
      <c r="H210" s="14"/>
    </row>
    <row r="211" spans="1:8">
      <c r="A211" s="14"/>
      <c r="B211" s="14"/>
      <c r="C211" s="14"/>
      <c r="D211" s="14"/>
      <c r="E211" s="14"/>
      <c r="F211" s="37"/>
      <c r="G211" s="14"/>
      <c r="H211" s="14"/>
    </row>
    <row r="212" spans="1:8">
      <c r="A212" s="14"/>
      <c r="B212" s="14"/>
      <c r="C212" s="14"/>
      <c r="D212" s="14"/>
      <c r="E212" s="14"/>
      <c r="F212" s="37"/>
      <c r="G212" s="14"/>
      <c r="H212" s="14"/>
    </row>
    <row r="213" spans="1:8">
      <c r="A213" s="14"/>
      <c r="B213" s="14"/>
      <c r="C213" s="14"/>
      <c r="D213" s="14"/>
      <c r="E213" s="14"/>
      <c r="F213" s="37"/>
      <c r="G213" s="14"/>
      <c r="H213" s="14"/>
    </row>
    <row r="214" spans="1:8">
      <c r="A214" s="14"/>
      <c r="B214" s="14"/>
      <c r="C214" s="14"/>
      <c r="D214" s="14"/>
      <c r="E214" s="14"/>
      <c r="F214" s="37"/>
      <c r="G214" s="14"/>
      <c r="H214" s="14"/>
    </row>
    <row r="215" spans="1:8">
      <c r="A215" s="14"/>
      <c r="B215" s="14"/>
      <c r="C215" s="14"/>
      <c r="D215" s="14"/>
      <c r="E215" s="14"/>
      <c r="F215" s="37"/>
      <c r="G215" s="14"/>
      <c r="H215" s="14"/>
    </row>
    <row r="216" spans="1:8">
      <c r="A216" s="14"/>
      <c r="B216" s="14"/>
      <c r="C216" s="14"/>
      <c r="D216" s="14"/>
      <c r="E216" s="14"/>
      <c r="F216" s="37"/>
      <c r="G216" s="14"/>
      <c r="H216" s="14"/>
    </row>
    <row r="217" spans="1:8">
      <c r="A217" s="14"/>
      <c r="B217" s="14"/>
      <c r="C217" s="14"/>
      <c r="D217" s="14"/>
      <c r="E217" s="14"/>
      <c r="F217" s="37"/>
      <c r="G217" s="14"/>
      <c r="H217" s="14"/>
    </row>
    <row r="218" spans="1:8">
      <c r="A218" s="14"/>
      <c r="B218" s="14"/>
      <c r="C218" s="14"/>
      <c r="D218" s="14"/>
      <c r="E218" s="14"/>
      <c r="F218" s="37"/>
      <c r="G218" s="14"/>
      <c r="H218" s="14"/>
    </row>
    <row r="219" spans="1:8">
      <c r="A219" s="14"/>
      <c r="B219" s="14"/>
      <c r="C219" s="14"/>
      <c r="D219" s="14"/>
      <c r="E219" s="14"/>
      <c r="F219" s="37"/>
      <c r="G219" s="14"/>
      <c r="H219" s="14"/>
    </row>
    <row r="220" spans="1:8">
      <c r="A220" s="14"/>
      <c r="B220" s="14"/>
      <c r="C220" s="14"/>
      <c r="D220" s="14"/>
      <c r="E220" s="14"/>
      <c r="F220" s="37"/>
      <c r="G220" s="14"/>
      <c r="H220" s="14"/>
    </row>
    <row r="221" spans="1:8">
      <c r="A221" s="14"/>
      <c r="B221" s="14"/>
      <c r="C221" s="14"/>
      <c r="D221" s="14"/>
      <c r="E221" s="14"/>
      <c r="F221" s="37"/>
      <c r="G221" s="14"/>
      <c r="H221" s="14"/>
    </row>
    <row r="222" spans="1:8">
      <c r="A222" s="14"/>
      <c r="B222" s="14"/>
      <c r="C222" s="14"/>
      <c r="D222" s="14"/>
      <c r="E222" s="14"/>
      <c r="F222" s="37"/>
      <c r="G222" s="14"/>
      <c r="H222" s="14"/>
    </row>
    <row r="223" spans="1:8">
      <c r="A223" s="14"/>
      <c r="B223" s="14"/>
      <c r="C223" s="14"/>
      <c r="D223" s="14"/>
      <c r="E223" s="14"/>
      <c r="F223" s="37"/>
      <c r="G223" s="14"/>
      <c r="H223" s="14"/>
    </row>
    <row r="224" spans="1:8">
      <c r="A224" s="14"/>
      <c r="B224" s="14"/>
      <c r="C224" s="14"/>
      <c r="D224" s="14"/>
      <c r="E224" s="14"/>
      <c r="F224" s="37"/>
      <c r="G224" s="14"/>
      <c r="H224" s="14"/>
    </row>
    <row r="225" spans="1:8">
      <c r="A225" s="14"/>
      <c r="B225" s="14"/>
      <c r="C225" s="14"/>
      <c r="D225" s="14"/>
      <c r="E225" s="14"/>
      <c r="F225" s="37"/>
      <c r="G225" s="14"/>
      <c r="H225" s="14"/>
    </row>
    <row r="226" spans="1:8">
      <c r="A226" s="14"/>
      <c r="B226" s="14"/>
      <c r="C226" s="14"/>
      <c r="D226" s="14"/>
      <c r="E226" s="14"/>
      <c r="F226" s="37"/>
      <c r="G226" s="14"/>
      <c r="H226" s="14"/>
    </row>
    <row r="227" spans="1:8">
      <c r="A227" s="14"/>
      <c r="B227" s="14"/>
      <c r="C227" s="14"/>
      <c r="D227" s="14"/>
      <c r="E227" s="14"/>
      <c r="F227" s="37"/>
      <c r="G227" s="14"/>
      <c r="H227" s="14"/>
    </row>
    <row r="228" spans="1:8">
      <c r="A228" s="14"/>
      <c r="B228" s="14"/>
      <c r="C228" s="14"/>
      <c r="D228" s="14"/>
      <c r="E228" s="14"/>
      <c r="F228" s="37"/>
      <c r="G228" s="14"/>
      <c r="H228" s="14"/>
    </row>
    <row r="229" spans="1:8">
      <c r="A229" s="14"/>
      <c r="B229" s="14"/>
      <c r="C229" s="14"/>
      <c r="D229" s="14"/>
      <c r="E229" s="14"/>
      <c r="F229" s="37"/>
      <c r="G229" s="14"/>
      <c r="H229" s="14"/>
    </row>
    <row r="230" spans="1:8">
      <c r="A230" s="14"/>
      <c r="B230" s="14"/>
      <c r="C230" s="14"/>
      <c r="D230" s="14"/>
      <c r="E230" s="14"/>
      <c r="F230" s="37"/>
      <c r="G230" s="14"/>
      <c r="H230" s="14"/>
    </row>
    <row r="231" spans="1:8">
      <c r="A231" s="14"/>
      <c r="B231" s="14"/>
      <c r="C231" s="14"/>
      <c r="D231" s="14"/>
      <c r="E231" s="14"/>
      <c r="F231" s="37"/>
      <c r="G231" s="14"/>
      <c r="H231" s="14"/>
    </row>
    <row r="232" spans="1:8">
      <c r="A232" s="14"/>
      <c r="B232" s="14"/>
      <c r="C232" s="14"/>
      <c r="D232" s="14"/>
      <c r="E232" s="14"/>
      <c r="F232" s="37"/>
      <c r="G232" s="14"/>
      <c r="H232" s="14"/>
    </row>
    <row r="233" spans="1:8">
      <c r="A233" s="14"/>
      <c r="B233" s="14"/>
      <c r="C233" s="14"/>
      <c r="D233" s="14"/>
      <c r="E233" s="14"/>
      <c r="F233" s="37"/>
      <c r="G233" s="14"/>
      <c r="H233" s="14"/>
    </row>
    <row r="234" spans="1:8">
      <c r="A234" s="14"/>
      <c r="B234" s="14"/>
      <c r="C234" s="14"/>
      <c r="D234" s="14"/>
      <c r="E234" s="14"/>
      <c r="F234" s="37"/>
      <c r="G234" s="14"/>
      <c r="H234" s="14"/>
    </row>
    <row r="235" spans="1:8">
      <c r="A235" s="14"/>
      <c r="B235" s="14"/>
      <c r="C235" s="14"/>
      <c r="D235" s="14"/>
      <c r="E235" s="14"/>
      <c r="F235" s="37"/>
      <c r="G235" s="14"/>
      <c r="H235" s="14"/>
    </row>
    <row r="236" spans="1:8">
      <c r="A236" s="14"/>
      <c r="B236" s="14"/>
      <c r="C236" s="14"/>
      <c r="D236" s="14"/>
      <c r="E236" s="14"/>
      <c r="F236" s="37"/>
      <c r="G236" s="14"/>
      <c r="H236" s="14"/>
    </row>
    <row r="237" spans="1:8">
      <c r="A237" s="14"/>
      <c r="B237" s="14"/>
      <c r="C237" s="14"/>
      <c r="D237" s="14"/>
      <c r="E237" s="14"/>
      <c r="F237" s="37"/>
      <c r="G237" s="14"/>
      <c r="H237" s="14"/>
    </row>
    <row r="238" spans="1:8">
      <c r="A238" s="14"/>
      <c r="B238" s="14"/>
      <c r="C238" s="14"/>
      <c r="D238" s="14"/>
      <c r="E238" s="14"/>
      <c r="F238" s="37"/>
      <c r="G238" s="14"/>
      <c r="H238" s="14"/>
    </row>
    <row r="239" spans="1:8">
      <c r="A239" s="14"/>
      <c r="B239" s="14"/>
      <c r="C239" s="14"/>
      <c r="D239" s="14"/>
      <c r="E239" s="14"/>
      <c r="F239" s="37"/>
      <c r="G239" s="14"/>
      <c r="H239" s="14"/>
    </row>
    <row r="240" spans="1:8">
      <c r="A240" s="14"/>
      <c r="B240" s="14"/>
      <c r="C240" s="14"/>
      <c r="D240" s="14"/>
      <c r="E240" s="14"/>
      <c r="F240" s="37"/>
      <c r="G240" s="14"/>
      <c r="H240" s="14"/>
    </row>
    <row r="241" spans="1:8">
      <c r="A241" s="14"/>
      <c r="B241" s="14"/>
      <c r="C241" s="14"/>
      <c r="D241" s="14"/>
      <c r="E241" s="14"/>
      <c r="F241" s="37"/>
      <c r="G241" s="14"/>
      <c r="H241" s="14"/>
    </row>
    <row r="242" spans="1:8">
      <c r="A242" s="14"/>
      <c r="B242" s="14"/>
      <c r="C242" s="14"/>
      <c r="D242" s="14"/>
      <c r="E242" s="14"/>
      <c r="F242" s="37"/>
      <c r="G242" s="14"/>
      <c r="H242" s="14"/>
    </row>
    <row r="243" spans="1:8">
      <c r="A243" s="14"/>
      <c r="B243" s="14"/>
      <c r="C243" s="14"/>
      <c r="D243" s="14"/>
      <c r="E243" s="14"/>
      <c r="F243" s="37"/>
      <c r="G243" s="14"/>
      <c r="H243" s="14"/>
    </row>
    <row r="244" spans="1:8">
      <c r="A244" s="14"/>
      <c r="B244" s="14"/>
      <c r="C244" s="14"/>
      <c r="D244" s="14"/>
      <c r="E244" s="14"/>
      <c r="F244" s="37"/>
      <c r="G244" s="14"/>
      <c r="H244" s="14"/>
    </row>
    <row r="245" spans="1:8">
      <c r="A245" s="14"/>
      <c r="B245" s="14"/>
      <c r="C245" s="14"/>
      <c r="D245" s="14"/>
      <c r="E245" s="14"/>
      <c r="F245" s="37"/>
      <c r="G245" s="14"/>
      <c r="H245" s="14"/>
    </row>
    <row r="246" spans="1:8">
      <c r="A246" s="14"/>
      <c r="B246" s="14"/>
      <c r="C246" s="14"/>
      <c r="D246" s="14"/>
      <c r="E246" s="14"/>
      <c r="F246" s="37"/>
      <c r="G246" s="14"/>
      <c r="H246" s="14"/>
    </row>
    <row r="247" spans="1:8">
      <c r="A247" s="14"/>
      <c r="B247" s="14"/>
      <c r="C247" s="14"/>
      <c r="D247" s="14"/>
      <c r="E247" s="14"/>
      <c r="F247" s="37"/>
      <c r="G247" s="14"/>
      <c r="H247" s="14"/>
    </row>
    <row r="248" spans="1:8">
      <c r="A248" s="14"/>
      <c r="B248" s="14"/>
      <c r="C248" s="14"/>
      <c r="D248" s="14"/>
      <c r="E248" s="14"/>
      <c r="F248" s="37"/>
      <c r="G248" s="14"/>
      <c r="H248" s="14"/>
    </row>
    <row r="249" spans="1:8">
      <c r="A249" s="14"/>
      <c r="B249" s="14"/>
      <c r="C249" s="14"/>
      <c r="D249" s="14"/>
      <c r="E249" s="14"/>
      <c r="F249" s="37"/>
      <c r="G249" s="14"/>
      <c r="H249" s="14"/>
    </row>
    <row r="250" spans="1:8">
      <c r="A250" s="14"/>
      <c r="B250" s="14"/>
      <c r="C250" s="14"/>
      <c r="D250" s="14"/>
      <c r="E250" s="14"/>
      <c r="F250" s="37"/>
      <c r="G250" s="14"/>
      <c r="H250" s="14"/>
    </row>
    <row r="251" spans="1:8">
      <c r="A251" s="14"/>
      <c r="B251" s="14"/>
      <c r="C251" s="14"/>
      <c r="D251" s="14"/>
      <c r="E251" s="14"/>
      <c r="F251" s="37"/>
      <c r="G251" s="14"/>
      <c r="H251" s="14"/>
    </row>
    <row r="252" spans="1:8">
      <c r="A252" s="14"/>
      <c r="B252" s="14"/>
      <c r="C252" s="14"/>
      <c r="D252" s="14"/>
      <c r="E252" s="14"/>
      <c r="F252" s="37"/>
      <c r="G252" s="14"/>
      <c r="H252" s="14"/>
    </row>
    <row r="253" spans="1:8">
      <c r="A253" s="14"/>
      <c r="B253" s="14"/>
      <c r="C253" s="14"/>
      <c r="D253" s="14"/>
      <c r="E253" s="14"/>
      <c r="F253" s="37"/>
      <c r="G253" s="14"/>
      <c r="H253" s="14"/>
    </row>
    <row r="254" spans="1:8">
      <c r="A254" s="14"/>
      <c r="B254" s="14"/>
      <c r="C254" s="14"/>
      <c r="D254" s="14"/>
      <c r="E254" s="14"/>
      <c r="F254" s="37"/>
      <c r="G254" s="14"/>
      <c r="H254" s="14"/>
    </row>
    <row r="255" spans="1:8">
      <c r="A255" s="14"/>
      <c r="B255" s="14"/>
      <c r="C255" s="14"/>
      <c r="D255" s="14"/>
      <c r="E255" s="14"/>
      <c r="F255" s="37"/>
      <c r="G255" s="14"/>
      <c r="H255" s="14"/>
    </row>
    <row r="256" spans="1:8">
      <c r="A256" s="14"/>
      <c r="B256" s="14"/>
      <c r="C256" s="14"/>
      <c r="D256" s="14"/>
      <c r="E256" s="14"/>
      <c r="F256" s="37"/>
      <c r="G256" s="14"/>
      <c r="H256" s="14"/>
    </row>
    <row r="257" spans="1:8">
      <c r="A257" s="14"/>
      <c r="B257" s="14"/>
      <c r="C257" s="14"/>
      <c r="D257" s="14"/>
      <c r="E257" s="14"/>
      <c r="F257" s="37"/>
      <c r="G257" s="14"/>
      <c r="H257" s="14"/>
    </row>
    <row r="258" spans="1:8">
      <c r="A258" s="14"/>
      <c r="B258" s="14"/>
      <c r="C258" s="14"/>
      <c r="D258" s="14"/>
      <c r="E258" s="14"/>
      <c r="F258" s="37"/>
      <c r="G258" s="14"/>
      <c r="H258" s="14"/>
    </row>
    <row r="259" spans="1:8">
      <c r="A259" s="14"/>
      <c r="B259" s="14"/>
      <c r="C259" s="14"/>
      <c r="D259" s="14"/>
      <c r="E259" s="14"/>
      <c r="F259" s="37"/>
      <c r="G259" s="14"/>
      <c r="H259" s="14"/>
    </row>
    <row r="260" spans="1:8">
      <c r="A260" s="14"/>
      <c r="B260" s="14"/>
      <c r="C260" s="14"/>
      <c r="D260" s="14"/>
      <c r="E260" s="14"/>
      <c r="F260" s="37"/>
      <c r="G260" s="14"/>
      <c r="H260" s="14"/>
    </row>
  </sheetData>
  <mergeCells count="18">
    <mergeCell ref="A1:H1"/>
    <mergeCell ref="A3:H3"/>
    <mergeCell ref="A4:H4"/>
    <mergeCell ref="A54:G54"/>
    <mergeCell ref="A15:A16"/>
    <mergeCell ref="B15:B16"/>
    <mergeCell ref="C15:C16"/>
    <mergeCell ref="E15:E16"/>
    <mergeCell ref="F15:F16"/>
    <mergeCell ref="C6:H6"/>
    <mergeCell ref="C7:H7"/>
    <mergeCell ref="D15:D16"/>
    <mergeCell ref="C8:H8"/>
    <mergeCell ref="C9:H9"/>
    <mergeCell ref="A13:E13"/>
    <mergeCell ref="G15:G16"/>
    <mergeCell ref="H15:H16"/>
    <mergeCell ref="B57:C57"/>
  </mergeCells>
  <hyperlinks>
    <hyperlink ref="C78" r:id="rId1" display="tel:+371 26 525 003"/>
    <hyperlink ref="C82" r:id="rId2" display="mailto:maris.krumins@nams.arch.lv"/>
  </hyperlinks>
  <printOptions horizontalCentered="1"/>
  <pageMargins left="1.1811023622047245" right="0.59055118110236227" top="0.78740157480314965" bottom="0.78740157480314965" header="0.31496062992125984" footer="0.39370078740157483"/>
  <pageSetup paperSize="9" scale="60" fitToHeight="0" orientation="portrait" blackAndWhite="1" r:id="rId3"/>
  <headerFooter>
    <oddFooter>&amp;R&amp;"Times New Roman,Regular"&amp;10&amp;P. lpp. no &amp;N</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H231"/>
  <sheetViews>
    <sheetView showZeros="0" topLeftCell="A34" zoomScale="90" zoomScaleNormal="90" workbookViewId="0">
      <selection activeCell="D19" sqref="D19"/>
    </sheetView>
  </sheetViews>
  <sheetFormatPr defaultColWidth="9.140625" defaultRowHeight="15" outlineLevelRow="1"/>
  <cols>
    <col min="1" max="2" width="8.7109375" style="44" customWidth="1"/>
    <col min="3" max="3" width="48.85546875" style="44" customWidth="1"/>
    <col min="4" max="4" width="24.5703125" style="44" customWidth="1"/>
    <col min="5" max="6" width="9.7109375" style="44" customWidth="1"/>
    <col min="7" max="7" width="21.7109375" style="44" customWidth="1"/>
    <col min="8" max="8" width="18.42578125" style="44" customWidth="1"/>
    <col min="9" max="16384" width="9.140625" style="44"/>
  </cols>
  <sheetData>
    <row r="1" spans="1:8" ht="20.25">
      <c r="A1" s="985" t="str">
        <f>"Lokālā tāme Nr. "&amp;KOPS1!B31</f>
        <v>Lokālā tāme Nr. 1-12</v>
      </c>
      <c r="B1" s="985"/>
      <c r="C1" s="985"/>
      <c r="D1" s="985"/>
      <c r="E1" s="985"/>
      <c r="F1" s="985"/>
      <c r="G1" s="985"/>
      <c r="H1" s="985"/>
    </row>
    <row r="3" spans="1:8" ht="20.25">
      <c r="A3" s="1026" t="str">
        <f>KOPS1!C31</f>
        <v>Fasādes sistēma</v>
      </c>
      <c r="B3" s="1026"/>
      <c r="C3" s="1026"/>
      <c r="D3" s="1027"/>
      <c r="E3" s="1026"/>
      <c r="F3" s="1026"/>
      <c r="G3" s="1026"/>
      <c r="H3" s="1026"/>
    </row>
    <row r="4" spans="1:8">
      <c r="A4" s="1017" t="s">
        <v>0</v>
      </c>
      <c r="B4" s="1017"/>
      <c r="C4" s="1017"/>
      <c r="D4" s="1017"/>
      <c r="E4" s="1017"/>
      <c r="F4" s="1017"/>
      <c r="G4" s="1017"/>
      <c r="H4" s="1017"/>
    </row>
    <row r="5" spans="1:8">
      <c r="A5" s="14"/>
      <c r="B5" s="14"/>
      <c r="C5" s="14"/>
      <c r="D5" s="14"/>
      <c r="E5" s="14"/>
      <c r="F5" s="14"/>
      <c r="G5" s="14"/>
      <c r="H5" s="14"/>
    </row>
    <row r="6" spans="1:8">
      <c r="A6" s="14" t="s">
        <v>1</v>
      </c>
      <c r="B6" s="14"/>
      <c r="C6" s="995" t="str">
        <f>KOPS1!C6</f>
        <v>Jauna skolas ēka Ādažos I.kārta</v>
      </c>
      <c r="D6" s="986"/>
      <c r="E6" s="995"/>
      <c r="F6" s="995"/>
      <c r="G6" s="995"/>
      <c r="H6" s="995"/>
    </row>
    <row r="7" spans="1:8">
      <c r="A7" s="14" t="s">
        <v>2</v>
      </c>
      <c r="B7" s="14"/>
      <c r="C7" s="995" t="str">
        <f>KOPS1!C7</f>
        <v>Jauna skolas ēka Ādažos</v>
      </c>
      <c r="D7" s="986"/>
      <c r="E7" s="995"/>
      <c r="F7" s="995"/>
      <c r="G7" s="995"/>
      <c r="H7" s="995"/>
    </row>
    <row r="8" spans="1:8">
      <c r="A8" s="14" t="s">
        <v>3</v>
      </c>
      <c r="B8" s="14"/>
      <c r="C8" s="995" t="str">
        <f>KOPS1!C8</f>
        <v>Attekas iela 16, Ādaži, Ādažu novads</v>
      </c>
      <c r="D8" s="986"/>
      <c r="E8" s="995"/>
      <c r="F8" s="995"/>
      <c r="G8" s="995"/>
      <c r="H8" s="995"/>
    </row>
    <row r="9" spans="1:8">
      <c r="A9" s="14" t="s">
        <v>4</v>
      </c>
      <c r="B9" s="14"/>
      <c r="C9" s="995" t="str">
        <f>KOPS1!C9</f>
        <v>16-26</v>
      </c>
      <c r="D9" s="986"/>
      <c r="E9" s="995"/>
      <c r="F9" s="995"/>
      <c r="G9" s="995"/>
      <c r="H9" s="995"/>
    </row>
    <row r="10" spans="1:8">
      <c r="A10" s="14"/>
      <c r="B10" s="14"/>
      <c r="C10" s="14"/>
      <c r="D10" s="14"/>
      <c r="E10" s="14"/>
      <c r="F10" s="14"/>
      <c r="G10" s="14"/>
    </row>
    <row r="11" spans="1:8">
      <c r="A11" s="14" t="s">
        <v>240</v>
      </c>
      <c r="B11" s="14"/>
      <c r="C11" s="14"/>
      <c r="D11" s="14"/>
      <c r="E11" s="14"/>
      <c r="F11" s="14"/>
      <c r="G11" s="14"/>
    </row>
    <row r="12" spans="1:8">
      <c r="A12" s="14" t="s">
        <v>2039</v>
      </c>
      <c r="B12" s="14"/>
      <c r="C12" s="14"/>
      <c r="D12" s="14"/>
      <c r="E12" s="14"/>
      <c r="F12" s="14"/>
      <c r="G12" s="14"/>
      <c r="H12" s="14"/>
    </row>
    <row r="13" spans="1:8">
      <c r="A13" s="1019" t="str">
        <f>KOPS1!F14</f>
        <v>Tāme sastādīta 2017.gada 29. septembrī</v>
      </c>
      <c r="B13" s="1019"/>
      <c r="C13" s="1019"/>
      <c r="D13" s="1019"/>
      <c r="E13" s="1019"/>
      <c r="F13" s="14"/>
      <c r="G13" s="14"/>
    </row>
    <row r="15" spans="1:8" ht="15" customHeight="1">
      <c r="A15" s="1007" t="s">
        <v>5</v>
      </c>
      <c r="B15" s="1007" t="s">
        <v>6</v>
      </c>
      <c r="C15" s="1031" t="s">
        <v>1931</v>
      </c>
      <c r="D15" s="1032" t="s">
        <v>1628</v>
      </c>
      <c r="E15" s="1031" t="s">
        <v>7</v>
      </c>
      <c r="F15" s="1031" t="s">
        <v>8</v>
      </c>
      <c r="G15" s="1024" t="s">
        <v>2040</v>
      </c>
      <c r="H15" s="1024" t="s">
        <v>2041</v>
      </c>
    </row>
    <row r="16" spans="1:8">
      <c r="A16" s="1007"/>
      <c r="B16" s="1007"/>
      <c r="C16" s="1031"/>
      <c r="D16" s="1025"/>
      <c r="E16" s="1031"/>
      <c r="F16" s="1031"/>
      <c r="G16" s="1025"/>
      <c r="H16" s="1025"/>
    </row>
    <row r="17" spans="1:8" ht="15.75" thickBot="1">
      <c r="A17" s="66">
        <v>1</v>
      </c>
      <c r="B17" s="66">
        <v>2</v>
      </c>
      <c r="C17" s="67" t="s">
        <v>80</v>
      </c>
      <c r="D17" s="67"/>
      <c r="E17" s="66" t="s">
        <v>81</v>
      </c>
      <c r="F17" s="68">
        <v>5</v>
      </c>
      <c r="G17" s="68">
        <v>6</v>
      </c>
      <c r="H17" s="68">
        <v>7</v>
      </c>
    </row>
    <row r="18" spans="1:8" ht="15.75" thickTop="1">
      <c r="A18" s="496"/>
      <c r="B18" s="496"/>
      <c r="C18" s="456" t="s">
        <v>1866</v>
      </c>
      <c r="D18" s="683"/>
      <c r="E18" s="496"/>
      <c r="F18" s="507"/>
      <c r="G18" s="497"/>
      <c r="H18" s="497"/>
    </row>
    <row r="19" spans="1:8">
      <c r="A19" s="35">
        <v>1</v>
      </c>
      <c r="B19" s="599" t="s">
        <v>1945</v>
      </c>
      <c r="C19" s="41" t="s">
        <v>122</v>
      </c>
      <c r="D19" s="722"/>
      <c r="E19" s="634" t="s">
        <v>108</v>
      </c>
      <c r="F19" s="26">
        <v>2006.7</v>
      </c>
      <c r="G19" s="4"/>
      <c r="H19" s="98"/>
    </row>
    <row r="20" spans="1:8">
      <c r="A20" s="35"/>
      <c r="B20" s="46"/>
      <c r="C20" s="158" t="s">
        <v>405</v>
      </c>
      <c r="D20" s="684"/>
      <c r="E20" s="634"/>
      <c r="F20" s="157"/>
      <c r="G20" s="4"/>
      <c r="H20" s="98"/>
    </row>
    <row r="21" spans="1:8">
      <c r="A21" s="35"/>
      <c r="B21" s="46"/>
      <c r="C21" s="274" t="s">
        <v>1741</v>
      </c>
      <c r="D21" s="685"/>
      <c r="E21" s="6"/>
      <c r="F21" s="9"/>
      <c r="G21" s="7"/>
      <c r="H21" s="98"/>
    </row>
    <row r="22" spans="1:8">
      <c r="A22" s="312">
        <f>A19+1</f>
        <v>2</v>
      </c>
      <c r="B22" s="599" t="s">
        <v>1945</v>
      </c>
      <c r="C22" s="241" t="s">
        <v>1742</v>
      </c>
      <c r="D22" s="722" t="s">
        <v>2048</v>
      </c>
      <c r="E22" s="6" t="s">
        <v>94</v>
      </c>
      <c r="F22" s="9">
        <v>1</v>
      </c>
      <c r="G22" s="7"/>
      <c r="H22" s="98"/>
    </row>
    <row r="23" spans="1:8">
      <c r="A23" s="312">
        <f>1+A22</f>
        <v>3</v>
      </c>
      <c r="B23" s="599" t="s">
        <v>1945</v>
      </c>
      <c r="C23" s="241" t="s">
        <v>1743</v>
      </c>
      <c r="D23" s="722" t="s">
        <v>2048</v>
      </c>
      <c r="E23" s="6" t="s">
        <v>94</v>
      </c>
      <c r="F23" s="9">
        <v>1</v>
      </c>
      <c r="G23" s="7"/>
      <c r="H23" s="98"/>
    </row>
    <row r="24" spans="1:8">
      <c r="A24" s="312">
        <f>1+A23</f>
        <v>4</v>
      </c>
      <c r="B24" s="599" t="s">
        <v>1945</v>
      </c>
      <c r="C24" s="241" t="s">
        <v>1744</v>
      </c>
      <c r="D24" s="722" t="s">
        <v>2048</v>
      </c>
      <c r="E24" s="6" t="s">
        <v>94</v>
      </c>
      <c r="F24" s="9">
        <v>1</v>
      </c>
      <c r="G24" s="7"/>
      <c r="H24" s="98"/>
    </row>
    <row r="25" spans="1:8">
      <c r="A25" s="35"/>
      <c r="B25" s="46"/>
      <c r="C25" s="274" t="s">
        <v>1745</v>
      </c>
      <c r="D25" s="685"/>
      <c r="E25" s="6"/>
      <c r="F25" s="9"/>
      <c r="G25" s="7"/>
      <c r="H25" s="98"/>
    </row>
    <row r="26" spans="1:8">
      <c r="A26" s="312">
        <f>1+A24</f>
        <v>5</v>
      </c>
      <c r="B26" s="599" t="s">
        <v>1945</v>
      </c>
      <c r="C26" s="8" t="s">
        <v>1746</v>
      </c>
      <c r="D26" s="722" t="s">
        <v>2048</v>
      </c>
      <c r="E26" s="6" t="s">
        <v>94</v>
      </c>
      <c r="F26" s="9">
        <v>1</v>
      </c>
      <c r="G26" s="7"/>
      <c r="H26" s="98"/>
    </row>
    <row r="27" spans="1:8">
      <c r="A27" s="312">
        <f t="shared" ref="A27:A50" si="0">1+A26</f>
        <v>6</v>
      </c>
      <c r="B27" s="599" t="s">
        <v>1945</v>
      </c>
      <c r="C27" s="8" t="s">
        <v>1747</v>
      </c>
      <c r="D27" s="722" t="s">
        <v>2048</v>
      </c>
      <c r="E27" s="6" t="s">
        <v>94</v>
      </c>
      <c r="F27" s="9">
        <v>1</v>
      </c>
      <c r="G27" s="7"/>
      <c r="H27" s="98"/>
    </row>
    <row r="28" spans="1:8">
      <c r="A28" s="35"/>
      <c r="B28" s="46"/>
      <c r="C28" s="274" t="s">
        <v>1748</v>
      </c>
      <c r="D28" s="685"/>
      <c r="E28" s="6"/>
      <c r="F28" s="9"/>
      <c r="G28" s="7"/>
      <c r="H28" s="98"/>
    </row>
    <row r="29" spans="1:8">
      <c r="A29" s="312">
        <f>1+A27</f>
        <v>7</v>
      </c>
      <c r="B29" s="599" t="s">
        <v>1945</v>
      </c>
      <c r="C29" s="8" t="s">
        <v>1749</v>
      </c>
      <c r="D29" s="722" t="s">
        <v>2048</v>
      </c>
      <c r="E29" s="6" t="s">
        <v>94</v>
      </c>
      <c r="F29" s="9">
        <v>1</v>
      </c>
      <c r="G29" s="7"/>
      <c r="H29" s="98"/>
    </row>
    <row r="30" spans="1:8">
      <c r="A30" s="312">
        <f t="shared" si="0"/>
        <v>8</v>
      </c>
      <c r="B30" s="599" t="s">
        <v>1945</v>
      </c>
      <c r="C30" s="8" t="s">
        <v>1750</v>
      </c>
      <c r="D30" s="722" t="s">
        <v>2048</v>
      </c>
      <c r="E30" s="6" t="s">
        <v>94</v>
      </c>
      <c r="F30" s="9">
        <v>1</v>
      </c>
      <c r="G30" s="7"/>
      <c r="H30" s="98"/>
    </row>
    <row r="31" spans="1:8">
      <c r="A31" s="35"/>
      <c r="B31" s="46"/>
      <c r="C31" s="274" t="s">
        <v>1751</v>
      </c>
      <c r="D31" s="685"/>
      <c r="E31" s="6"/>
      <c r="F31" s="9"/>
      <c r="G31" s="7"/>
      <c r="H31" s="98"/>
    </row>
    <row r="32" spans="1:8">
      <c r="A32" s="312">
        <f>1+A30</f>
        <v>9</v>
      </c>
      <c r="B32" s="599" t="s">
        <v>1945</v>
      </c>
      <c r="C32" s="8" t="s">
        <v>1752</v>
      </c>
      <c r="D32" s="722" t="s">
        <v>2048</v>
      </c>
      <c r="E32" s="6" t="s">
        <v>94</v>
      </c>
      <c r="F32" s="9">
        <v>1</v>
      </c>
      <c r="G32" s="7"/>
      <c r="H32" s="98"/>
    </row>
    <row r="33" spans="1:8">
      <c r="A33" s="312">
        <f t="shared" si="0"/>
        <v>10</v>
      </c>
      <c r="B33" s="599" t="s">
        <v>1945</v>
      </c>
      <c r="C33" s="8" t="s">
        <v>1753</v>
      </c>
      <c r="D33" s="722" t="s">
        <v>2048</v>
      </c>
      <c r="E33" s="6" t="s">
        <v>94</v>
      </c>
      <c r="F33" s="9">
        <v>1</v>
      </c>
      <c r="G33" s="7"/>
      <c r="H33" s="98"/>
    </row>
    <row r="34" spans="1:8">
      <c r="A34" s="35"/>
      <c r="B34" s="46"/>
      <c r="C34" s="274" t="s">
        <v>1754</v>
      </c>
      <c r="D34" s="685"/>
      <c r="E34" s="6"/>
      <c r="F34" s="9"/>
      <c r="G34" s="7"/>
      <c r="H34" s="98"/>
    </row>
    <row r="35" spans="1:8">
      <c r="A35" s="312">
        <f>1+A33</f>
        <v>11</v>
      </c>
      <c r="B35" s="599" t="s">
        <v>1945</v>
      </c>
      <c r="C35" s="8" t="s">
        <v>1755</v>
      </c>
      <c r="D35" s="722" t="s">
        <v>2048</v>
      </c>
      <c r="E35" s="6" t="s">
        <v>94</v>
      </c>
      <c r="F35" s="9">
        <v>1</v>
      </c>
      <c r="G35" s="7"/>
      <c r="H35" s="98"/>
    </row>
    <row r="36" spans="1:8">
      <c r="A36" s="312">
        <f t="shared" si="0"/>
        <v>12</v>
      </c>
      <c r="B36" s="599" t="s">
        <v>1945</v>
      </c>
      <c r="C36" s="8" t="s">
        <v>1756</v>
      </c>
      <c r="D36" s="722" t="s">
        <v>2048</v>
      </c>
      <c r="E36" s="6" t="s">
        <v>94</v>
      </c>
      <c r="F36" s="9">
        <v>1</v>
      </c>
      <c r="G36" s="7"/>
      <c r="H36" s="98"/>
    </row>
    <row r="37" spans="1:8">
      <c r="A37" s="312">
        <f t="shared" si="0"/>
        <v>13</v>
      </c>
      <c r="B37" s="599" t="s">
        <v>1945</v>
      </c>
      <c r="C37" s="8" t="s">
        <v>1757</v>
      </c>
      <c r="D37" s="722" t="s">
        <v>2048</v>
      </c>
      <c r="E37" s="6" t="s">
        <v>94</v>
      </c>
      <c r="F37" s="9">
        <v>1</v>
      </c>
      <c r="G37" s="7"/>
      <c r="H37" s="98"/>
    </row>
    <row r="38" spans="1:8">
      <c r="A38" s="35"/>
      <c r="B38" s="46"/>
      <c r="C38" s="274" t="s">
        <v>1758</v>
      </c>
      <c r="D38" s="685"/>
      <c r="E38" s="6"/>
      <c r="F38" s="9"/>
      <c r="G38" s="7"/>
      <c r="H38" s="98"/>
    </row>
    <row r="39" spans="1:8">
      <c r="A39" s="312">
        <f>1+A37</f>
        <v>14</v>
      </c>
      <c r="B39" s="599" t="s">
        <v>1945</v>
      </c>
      <c r="C39" s="8" t="s">
        <v>1759</v>
      </c>
      <c r="D39" s="722" t="s">
        <v>2048</v>
      </c>
      <c r="E39" s="6" t="s">
        <v>94</v>
      </c>
      <c r="F39" s="9">
        <v>1</v>
      </c>
      <c r="G39" s="7"/>
      <c r="H39" s="98"/>
    </row>
    <row r="40" spans="1:8">
      <c r="A40" s="312">
        <f t="shared" si="0"/>
        <v>15</v>
      </c>
      <c r="B40" s="599" t="s">
        <v>1945</v>
      </c>
      <c r="C40" s="8" t="s">
        <v>1760</v>
      </c>
      <c r="D40" s="722" t="s">
        <v>2048</v>
      </c>
      <c r="E40" s="6" t="s">
        <v>94</v>
      </c>
      <c r="F40" s="9">
        <v>1</v>
      </c>
      <c r="G40" s="7"/>
      <c r="H40" s="98"/>
    </row>
    <row r="41" spans="1:8">
      <c r="A41" s="35"/>
      <c r="B41" s="46"/>
      <c r="C41" s="274" t="s">
        <v>1761</v>
      </c>
      <c r="D41" s="685"/>
      <c r="E41" s="6"/>
      <c r="F41" s="9"/>
      <c r="G41" s="7"/>
      <c r="H41" s="98"/>
    </row>
    <row r="42" spans="1:8">
      <c r="A42" s="312">
        <f>1+A40</f>
        <v>16</v>
      </c>
      <c r="B42" s="599" t="s">
        <v>1945</v>
      </c>
      <c r="C42" s="8" t="s">
        <v>1762</v>
      </c>
      <c r="D42" s="722" t="s">
        <v>2048</v>
      </c>
      <c r="E42" s="6" t="s">
        <v>94</v>
      </c>
      <c r="F42" s="9">
        <v>1</v>
      </c>
      <c r="G42" s="7"/>
      <c r="H42" s="98"/>
    </row>
    <row r="43" spans="1:8">
      <c r="A43" s="312">
        <f t="shared" si="0"/>
        <v>17</v>
      </c>
      <c r="B43" s="599" t="s">
        <v>1945</v>
      </c>
      <c r="C43" s="8" t="s">
        <v>1763</v>
      </c>
      <c r="D43" s="722" t="s">
        <v>2048</v>
      </c>
      <c r="E43" s="6" t="s">
        <v>94</v>
      </c>
      <c r="F43" s="9">
        <v>1</v>
      </c>
      <c r="G43" s="7"/>
      <c r="H43" s="98"/>
    </row>
    <row r="44" spans="1:8">
      <c r="A44" s="35"/>
      <c r="B44" s="46"/>
      <c r="C44" s="274" t="s">
        <v>1764</v>
      </c>
      <c r="D44" s="685"/>
      <c r="E44" s="6"/>
      <c r="F44" s="9"/>
      <c r="G44" s="7"/>
      <c r="H44" s="98"/>
    </row>
    <row r="45" spans="1:8">
      <c r="A45" s="312">
        <f>1+A43</f>
        <v>18</v>
      </c>
      <c r="B45" s="599" t="s">
        <v>1945</v>
      </c>
      <c r="C45" s="8" t="s">
        <v>1765</v>
      </c>
      <c r="D45" s="722" t="s">
        <v>2048</v>
      </c>
      <c r="E45" s="6" t="s">
        <v>94</v>
      </c>
      <c r="F45" s="9">
        <v>1</v>
      </c>
      <c r="G45" s="7"/>
      <c r="H45" s="98"/>
    </row>
    <row r="46" spans="1:8">
      <c r="A46" s="312">
        <f t="shared" si="0"/>
        <v>19</v>
      </c>
      <c r="B46" s="599" t="s">
        <v>1945</v>
      </c>
      <c r="C46" s="8" t="s">
        <v>1766</v>
      </c>
      <c r="D46" s="722" t="s">
        <v>2048</v>
      </c>
      <c r="E46" s="6" t="s">
        <v>94</v>
      </c>
      <c r="F46" s="9">
        <v>1</v>
      </c>
      <c r="G46" s="7"/>
      <c r="H46" s="98"/>
    </row>
    <row r="47" spans="1:8">
      <c r="A47" s="312">
        <f t="shared" si="0"/>
        <v>20</v>
      </c>
      <c r="B47" s="599" t="s">
        <v>1945</v>
      </c>
      <c r="C47" s="8" t="s">
        <v>1767</v>
      </c>
      <c r="D47" s="722" t="s">
        <v>2048</v>
      </c>
      <c r="E47" s="6" t="s">
        <v>94</v>
      </c>
      <c r="F47" s="9">
        <v>1</v>
      </c>
      <c r="G47" s="7"/>
      <c r="H47" s="98"/>
    </row>
    <row r="48" spans="1:8">
      <c r="A48" s="35"/>
      <c r="B48" s="46"/>
      <c r="C48" s="274" t="s">
        <v>1768</v>
      </c>
      <c r="D48" s="685"/>
      <c r="E48" s="6"/>
      <c r="F48" s="9"/>
      <c r="G48" s="7"/>
      <c r="H48" s="98"/>
    </row>
    <row r="49" spans="1:8">
      <c r="A49" s="312">
        <f>1+A47</f>
        <v>21</v>
      </c>
      <c r="B49" s="599" t="s">
        <v>1945</v>
      </c>
      <c r="C49" s="8" t="s">
        <v>1769</v>
      </c>
      <c r="D49" s="722" t="s">
        <v>2048</v>
      </c>
      <c r="E49" s="6" t="s">
        <v>94</v>
      </c>
      <c r="F49" s="9">
        <v>1</v>
      </c>
      <c r="G49" s="7"/>
      <c r="H49" s="98"/>
    </row>
    <row r="50" spans="1:8">
      <c r="A50" s="312">
        <f t="shared" si="0"/>
        <v>22</v>
      </c>
      <c r="B50" s="599" t="s">
        <v>1945</v>
      </c>
      <c r="C50" s="8" t="s">
        <v>1770</v>
      </c>
      <c r="D50" s="722" t="s">
        <v>2048</v>
      </c>
      <c r="E50" s="6" t="s">
        <v>94</v>
      </c>
      <c r="F50" s="9">
        <v>1</v>
      </c>
      <c r="G50" s="7"/>
      <c r="H50" s="98"/>
    </row>
    <row r="51" spans="1:8">
      <c r="A51" s="35"/>
      <c r="B51" s="46"/>
      <c r="C51" s="274" t="s">
        <v>1771</v>
      </c>
      <c r="D51" s="685"/>
      <c r="E51" s="6"/>
      <c r="F51" s="9"/>
      <c r="G51" s="7"/>
      <c r="H51" s="98"/>
    </row>
    <row r="52" spans="1:8">
      <c r="A52" s="312">
        <f>1+A50</f>
        <v>23</v>
      </c>
      <c r="B52" s="599" t="s">
        <v>1945</v>
      </c>
      <c r="C52" s="8" t="s">
        <v>1772</v>
      </c>
      <c r="D52" s="722" t="s">
        <v>2048</v>
      </c>
      <c r="E52" s="6" t="s">
        <v>94</v>
      </c>
      <c r="F52" s="9">
        <v>4</v>
      </c>
      <c r="G52" s="7"/>
      <c r="H52" s="98"/>
    </row>
    <row r="53" spans="1:8" ht="15.75" thickBot="1">
      <c r="A53" s="312"/>
      <c r="B53" s="5"/>
      <c r="C53" s="8"/>
      <c r="D53" s="241"/>
      <c r="E53" s="6"/>
      <c r="F53" s="9"/>
      <c r="G53" s="7"/>
      <c r="H53" s="7"/>
    </row>
    <row r="54" spans="1:8" ht="15.75" thickTop="1">
      <c r="A54" s="77"/>
      <c r="B54" s="77"/>
      <c r="C54" s="78"/>
      <c r="D54" s="78"/>
      <c r="E54" s="79"/>
      <c r="F54" s="80"/>
      <c r="G54" s="82"/>
      <c r="H54" s="82"/>
    </row>
    <row r="55" spans="1:8">
      <c r="A55" s="1028" t="s">
        <v>1924</v>
      </c>
      <c r="B55" s="1029"/>
      <c r="C55" s="1029"/>
      <c r="D55" s="1029"/>
      <c r="E55" s="1029"/>
      <c r="F55" s="1029"/>
      <c r="G55" s="1029"/>
      <c r="H55" s="59">
        <f>SUM(H19:H54)</f>
        <v>0</v>
      </c>
    </row>
    <row r="56" spans="1:8" outlineLevel="1">
      <c r="A56" s="14"/>
      <c r="B56" s="14"/>
      <c r="C56" s="14"/>
      <c r="D56" s="14"/>
      <c r="E56" s="14"/>
      <c r="F56" s="14"/>
      <c r="G56" s="14"/>
      <c r="H56" s="14"/>
    </row>
    <row r="57" spans="1:8" outlineLevel="1">
      <c r="E57" s="14"/>
      <c r="F57" s="14"/>
      <c r="H57" s="86"/>
    </row>
    <row r="58" spans="1:8" outlineLevel="1">
      <c r="A58" s="44" t="str">
        <f>"Sastādīja: "&amp;KOPS1!$B$71</f>
        <v>Sastādīja: _________________ Olga  Jasāne /29.09.2017./</v>
      </c>
      <c r="E58" s="638"/>
      <c r="F58" s="87"/>
      <c r="G58" s="88"/>
    </row>
    <row r="59" spans="1:8" outlineLevel="1">
      <c r="B59" s="1021" t="s">
        <v>13</v>
      </c>
      <c r="C59" s="1021"/>
      <c r="D59" s="663"/>
      <c r="E59" s="14"/>
      <c r="F59" s="640"/>
      <c r="G59" s="640"/>
    </row>
    <row r="60" spans="1:8" outlineLevel="1">
      <c r="A60" s="14"/>
      <c r="B60" s="87"/>
      <c r="C60" s="637"/>
      <c r="D60" s="661"/>
      <c r="E60" s="14"/>
      <c r="F60" s="14"/>
    </row>
    <row r="61" spans="1:8">
      <c r="A61" s="638" t="str">
        <f>"Pārbaudīja: "&amp;KOPS1!$F$71</f>
        <v>Pārbaudīja: _________________ Aleksejs Providenko /29.09.2017./</v>
      </c>
      <c r="B61" s="528"/>
      <c r="C61" s="88"/>
      <c r="D61" s="88"/>
      <c r="E61" s="88"/>
      <c r="F61" s="14"/>
      <c r="G61" s="14"/>
      <c r="H61" s="14"/>
    </row>
    <row r="62" spans="1:8">
      <c r="A62" s="14"/>
      <c r="B62" s="637" t="s">
        <v>13</v>
      </c>
      <c r="C62" s="640"/>
      <c r="D62" s="663"/>
      <c r="E62" s="640"/>
      <c r="F62" s="14"/>
      <c r="G62" s="14"/>
      <c r="H62" s="14"/>
    </row>
    <row r="63" spans="1:8">
      <c r="A63" s="14" t="str">
        <f>"Sertifikāta Nr.: "&amp;KOPS1!$F$73</f>
        <v>Sertifikāta Nr.: 5-00770</v>
      </c>
      <c r="B63" s="37"/>
      <c r="E63" s="14"/>
      <c r="F63" s="14"/>
      <c r="G63" s="14"/>
      <c r="H63" s="14"/>
    </row>
    <row r="64" spans="1:8">
      <c r="A64" s="14"/>
      <c r="B64" s="14"/>
      <c r="C64" s="14"/>
      <c r="D64" s="14"/>
      <c r="E64" s="14"/>
      <c r="F64" s="14"/>
      <c r="G64" s="14"/>
      <c r="H64" s="14"/>
    </row>
    <row r="65" spans="1:8">
      <c r="A65" s="14"/>
      <c r="B65" s="14"/>
      <c r="C65" s="14"/>
      <c r="D65" s="14"/>
      <c r="E65" s="14"/>
      <c r="F65" s="14"/>
      <c r="G65" s="14"/>
      <c r="H65" s="14"/>
    </row>
    <row r="66" spans="1:8">
      <c r="A66" s="14"/>
      <c r="B66" s="14"/>
      <c r="C66" s="14"/>
      <c r="D66" s="14"/>
      <c r="E66" s="14"/>
      <c r="F66" s="14"/>
      <c r="G66" s="14"/>
      <c r="H66" s="14"/>
    </row>
    <row r="67" spans="1:8">
      <c r="A67" s="14"/>
      <c r="B67" s="14"/>
      <c r="C67" s="14"/>
      <c r="D67" s="14"/>
      <c r="E67" s="14"/>
      <c r="F67" s="14"/>
      <c r="G67" s="14"/>
      <c r="H67" s="14"/>
    </row>
    <row r="68" spans="1:8">
      <c r="A68" s="14"/>
      <c r="B68" s="14"/>
      <c r="C68" s="14"/>
      <c r="D68" s="14"/>
      <c r="E68" s="14"/>
      <c r="F68" s="14"/>
      <c r="G68" s="14"/>
      <c r="H68" s="14"/>
    </row>
    <row r="69" spans="1:8">
      <c r="A69" s="14"/>
      <c r="B69" s="14"/>
      <c r="C69" s="14"/>
      <c r="D69" s="14"/>
      <c r="E69" s="14"/>
      <c r="F69" s="14"/>
      <c r="G69" s="14"/>
      <c r="H69" s="14"/>
    </row>
    <row r="70" spans="1:8">
      <c r="A70" s="14"/>
      <c r="B70" s="14"/>
      <c r="C70" s="14"/>
      <c r="D70" s="14"/>
      <c r="E70" s="14"/>
      <c r="F70" s="14"/>
      <c r="G70" s="14"/>
      <c r="H70" s="14"/>
    </row>
    <row r="71" spans="1:8">
      <c r="A71" s="14"/>
      <c r="B71" s="14"/>
      <c r="C71" s="14"/>
      <c r="D71" s="14"/>
      <c r="E71" s="14"/>
      <c r="F71" s="14"/>
      <c r="G71" s="14"/>
      <c r="H71" s="14"/>
    </row>
    <row r="72" spans="1:8">
      <c r="A72" s="14"/>
      <c r="B72" s="14"/>
      <c r="C72" s="14"/>
      <c r="D72" s="14"/>
      <c r="E72" s="14"/>
      <c r="F72" s="14"/>
      <c r="G72" s="14"/>
      <c r="H72" s="14"/>
    </row>
    <row r="73" spans="1:8">
      <c r="A73" s="14"/>
      <c r="B73" s="14"/>
      <c r="C73" s="14"/>
      <c r="D73" s="14"/>
      <c r="E73" s="14"/>
      <c r="F73" s="14"/>
      <c r="G73" s="14"/>
      <c r="H73" s="14"/>
    </row>
    <row r="74" spans="1:8">
      <c r="A74" s="14"/>
      <c r="B74" s="14"/>
      <c r="C74" s="14"/>
      <c r="D74" s="14"/>
      <c r="E74" s="14"/>
      <c r="F74" s="14"/>
      <c r="G74" s="14"/>
      <c r="H74" s="14"/>
    </row>
    <row r="75" spans="1:8">
      <c r="A75" s="14"/>
      <c r="B75" s="14"/>
      <c r="C75" s="14"/>
      <c r="D75" s="14"/>
      <c r="E75" s="14"/>
      <c r="F75" s="14"/>
      <c r="G75" s="14"/>
      <c r="H75" s="14"/>
    </row>
    <row r="76" spans="1:8">
      <c r="A76" s="14"/>
      <c r="B76" s="14"/>
      <c r="C76" s="14"/>
      <c r="D76" s="14"/>
      <c r="E76" s="14"/>
      <c r="F76" s="14"/>
      <c r="G76" s="14"/>
      <c r="H76" s="14"/>
    </row>
    <row r="77" spans="1:8">
      <c r="A77" s="14"/>
      <c r="B77" s="14"/>
      <c r="C77" s="14"/>
      <c r="D77" s="14"/>
      <c r="E77" s="14"/>
      <c r="F77" s="14"/>
      <c r="G77" s="14"/>
      <c r="H77" s="14"/>
    </row>
    <row r="78" spans="1:8">
      <c r="A78" s="14"/>
      <c r="B78" s="14"/>
      <c r="C78" s="14"/>
      <c r="D78" s="14"/>
      <c r="E78" s="14"/>
      <c r="F78" s="14"/>
      <c r="G78" s="14"/>
      <c r="H78" s="14"/>
    </row>
    <row r="79" spans="1:8">
      <c r="A79" s="14"/>
      <c r="B79" s="14"/>
      <c r="C79" s="14"/>
      <c r="D79" s="14"/>
      <c r="E79" s="14"/>
      <c r="F79" s="14"/>
      <c r="G79" s="14"/>
      <c r="H79" s="14"/>
    </row>
    <row r="80" spans="1:8">
      <c r="A80" s="14"/>
      <c r="B80" s="14"/>
      <c r="C80" s="14"/>
      <c r="D80" s="14"/>
      <c r="E80" s="14"/>
      <c r="F80" s="14"/>
      <c r="G80" s="14"/>
      <c r="H80" s="14"/>
    </row>
    <row r="81" spans="1:8">
      <c r="A81" s="14"/>
      <c r="B81" s="14"/>
      <c r="C81" s="14"/>
      <c r="D81" s="14"/>
      <c r="E81" s="14"/>
      <c r="F81" s="14"/>
      <c r="G81" s="14"/>
      <c r="H81" s="14"/>
    </row>
    <row r="82" spans="1:8">
      <c r="A82" s="14"/>
      <c r="B82" s="14"/>
      <c r="C82" s="14"/>
      <c r="D82" s="14"/>
      <c r="E82" s="14"/>
      <c r="F82" s="14"/>
      <c r="G82" s="14"/>
      <c r="H82" s="14"/>
    </row>
    <row r="83" spans="1:8">
      <c r="A83" s="14"/>
      <c r="B83" s="14"/>
      <c r="C83" s="14"/>
      <c r="D83" s="14"/>
      <c r="E83" s="14"/>
      <c r="F83" s="14"/>
      <c r="G83" s="14"/>
      <c r="H83" s="14"/>
    </row>
    <row r="84" spans="1:8">
      <c r="A84" s="14"/>
      <c r="B84" s="14"/>
      <c r="C84" s="14"/>
      <c r="D84" s="14"/>
      <c r="E84" s="14"/>
      <c r="F84" s="14"/>
      <c r="G84" s="14"/>
      <c r="H84" s="14"/>
    </row>
    <row r="85" spans="1:8">
      <c r="A85" s="14"/>
      <c r="B85" s="14"/>
      <c r="C85" s="14"/>
      <c r="D85" s="14"/>
      <c r="E85" s="14"/>
      <c r="F85" s="14"/>
      <c r="G85" s="14"/>
      <c r="H85" s="14"/>
    </row>
    <row r="86" spans="1:8">
      <c r="A86" s="14"/>
      <c r="B86" s="14"/>
      <c r="C86" s="14"/>
      <c r="D86" s="14"/>
      <c r="E86" s="14"/>
      <c r="F86" s="14"/>
      <c r="G86" s="14"/>
      <c r="H86" s="14"/>
    </row>
    <row r="87" spans="1:8">
      <c r="A87" s="14"/>
      <c r="B87" s="14"/>
      <c r="C87" s="14"/>
      <c r="D87" s="14"/>
      <c r="E87" s="14"/>
      <c r="F87" s="14"/>
      <c r="G87" s="14"/>
      <c r="H87" s="14"/>
    </row>
    <row r="88" spans="1:8">
      <c r="A88" s="14"/>
      <c r="B88" s="14"/>
      <c r="C88" s="14"/>
      <c r="D88" s="14"/>
      <c r="E88" s="14"/>
      <c r="F88" s="14"/>
      <c r="G88" s="14"/>
      <c r="H88" s="14"/>
    </row>
    <row r="89" spans="1:8">
      <c r="A89" s="14"/>
      <c r="B89" s="14"/>
      <c r="C89" s="14"/>
      <c r="D89" s="14"/>
      <c r="E89" s="14"/>
      <c r="F89" s="14"/>
      <c r="G89" s="14"/>
      <c r="H89" s="14"/>
    </row>
    <row r="90" spans="1:8">
      <c r="A90" s="14"/>
      <c r="B90" s="14"/>
      <c r="C90" s="14"/>
      <c r="D90" s="14"/>
      <c r="E90" s="14"/>
      <c r="F90" s="14"/>
      <c r="G90" s="14"/>
      <c r="H90" s="14"/>
    </row>
    <row r="91" spans="1:8">
      <c r="A91" s="14"/>
      <c r="B91" s="14"/>
      <c r="C91" s="14"/>
      <c r="D91" s="14"/>
      <c r="E91" s="14"/>
      <c r="F91" s="14"/>
      <c r="G91" s="14"/>
      <c r="H91" s="14"/>
    </row>
    <row r="92" spans="1:8">
      <c r="A92" s="14"/>
      <c r="B92" s="14"/>
      <c r="C92" s="14"/>
      <c r="D92" s="14"/>
      <c r="E92" s="14"/>
      <c r="F92" s="14"/>
      <c r="G92" s="14"/>
      <c r="H92" s="14"/>
    </row>
    <row r="93" spans="1:8">
      <c r="A93" s="14"/>
      <c r="B93" s="14"/>
      <c r="C93" s="14"/>
      <c r="D93" s="14"/>
      <c r="E93" s="14"/>
      <c r="F93" s="14"/>
      <c r="G93" s="14"/>
      <c r="H93" s="14"/>
    </row>
    <row r="94" spans="1:8">
      <c r="A94" s="14"/>
      <c r="B94" s="14"/>
      <c r="C94" s="14"/>
      <c r="D94" s="14"/>
      <c r="E94" s="14"/>
      <c r="F94" s="14"/>
      <c r="G94" s="14"/>
      <c r="H94" s="14"/>
    </row>
    <row r="95" spans="1:8">
      <c r="A95" s="14"/>
      <c r="B95" s="14"/>
      <c r="C95" s="14"/>
      <c r="D95" s="14"/>
      <c r="E95" s="14"/>
      <c r="F95" s="14"/>
      <c r="G95" s="14"/>
      <c r="H95" s="14"/>
    </row>
    <row r="96" spans="1:8">
      <c r="A96" s="14"/>
      <c r="B96" s="14"/>
      <c r="C96" s="14"/>
      <c r="D96" s="14"/>
      <c r="E96" s="14"/>
      <c r="F96" s="14"/>
      <c r="G96" s="14"/>
      <c r="H96" s="14"/>
    </row>
    <row r="97" spans="1:8">
      <c r="A97" s="14"/>
      <c r="B97" s="14"/>
      <c r="C97" s="14"/>
      <c r="D97" s="14"/>
      <c r="E97" s="14"/>
      <c r="F97" s="14"/>
      <c r="G97" s="14"/>
      <c r="H97" s="14"/>
    </row>
    <row r="98" spans="1:8">
      <c r="A98" s="14"/>
      <c r="B98" s="14"/>
      <c r="C98" s="14"/>
      <c r="D98" s="14"/>
      <c r="E98" s="14"/>
      <c r="F98" s="14"/>
      <c r="G98" s="14"/>
      <c r="H98" s="14"/>
    </row>
    <row r="99" spans="1:8">
      <c r="A99" s="14"/>
      <c r="B99" s="14"/>
      <c r="C99" s="14"/>
      <c r="D99" s="14"/>
      <c r="E99" s="14"/>
      <c r="F99" s="14"/>
      <c r="G99" s="14"/>
      <c r="H99" s="14"/>
    </row>
    <row r="100" spans="1:8">
      <c r="A100" s="14"/>
      <c r="B100" s="14"/>
      <c r="C100" s="14"/>
      <c r="D100" s="14"/>
      <c r="E100" s="14"/>
      <c r="F100" s="14"/>
      <c r="G100" s="14"/>
      <c r="H100" s="14"/>
    </row>
    <row r="101" spans="1:8">
      <c r="A101" s="14"/>
      <c r="B101" s="14"/>
      <c r="C101" s="14"/>
      <c r="D101" s="14"/>
      <c r="E101" s="14"/>
      <c r="F101" s="14"/>
      <c r="G101" s="14"/>
      <c r="H101" s="14"/>
    </row>
    <row r="102" spans="1:8">
      <c r="A102" s="14"/>
      <c r="B102" s="14"/>
      <c r="C102" s="14"/>
      <c r="D102" s="14"/>
      <c r="E102" s="14"/>
      <c r="F102" s="14"/>
      <c r="G102" s="14"/>
      <c r="H102" s="14"/>
    </row>
    <row r="103" spans="1:8">
      <c r="A103" s="14"/>
      <c r="B103" s="14"/>
      <c r="C103" s="14"/>
      <c r="D103" s="14"/>
      <c r="E103" s="14"/>
      <c r="F103" s="14"/>
      <c r="G103" s="14"/>
      <c r="H103" s="14"/>
    </row>
    <row r="104" spans="1:8">
      <c r="A104" s="14"/>
      <c r="B104" s="14"/>
      <c r="C104" s="14"/>
      <c r="D104" s="14"/>
      <c r="E104" s="14"/>
      <c r="F104" s="14"/>
      <c r="G104" s="14"/>
      <c r="H104" s="14"/>
    </row>
    <row r="105" spans="1:8">
      <c r="A105" s="14"/>
      <c r="B105" s="14"/>
      <c r="C105" s="14"/>
      <c r="D105" s="14"/>
      <c r="E105" s="14"/>
      <c r="F105" s="14"/>
      <c r="G105" s="14"/>
      <c r="H105" s="14"/>
    </row>
    <row r="106" spans="1:8">
      <c r="A106" s="14"/>
      <c r="B106" s="14"/>
      <c r="C106" s="14"/>
      <c r="D106" s="14"/>
      <c r="E106" s="14"/>
      <c r="F106" s="14"/>
      <c r="G106" s="14"/>
      <c r="H106" s="14"/>
    </row>
    <row r="107" spans="1:8">
      <c r="A107" s="14"/>
      <c r="B107" s="14"/>
      <c r="C107" s="14"/>
      <c r="D107" s="14"/>
      <c r="E107" s="14"/>
      <c r="F107" s="14"/>
      <c r="G107" s="14"/>
      <c r="H107" s="14"/>
    </row>
    <row r="108" spans="1:8">
      <c r="A108" s="14"/>
      <c r="B108" s="14"/>
      <c r="C108" s="14"/>
      <c r="D108" s="14"/>
      <c r="E108" s="14"/>
      <c r="F108" s="14"/>
      <c r="G108" s="14"/>
      <c r="H108" s="14"/>
    </row>
    <row r="109" spans="1:8">
      <c r="A109" s="14"/>
      <c r="B109" s="14"/>
      <c r="C109" s="14"/>
      <c r="D109" s="14"/>
      <c r="E109" s="14"/>
      <c r="F109" s="14"/>
      <c r="G109" s="14"/>
      <c r="H109" s="14"/>
    </row>
    <row r="110" spans="1:8">
      <c r="A110" s="14"/>
      <c r="B110" s="14"/>
      <c r="C110" s="14"/>
      <c r="D110" s="14"/>
      <c r="E110" s="14"/>
      <c r="F110" s="14"/>
      <c r="G110" s="14"/>
      <c r="H110" s="14"/>
    </row>
    <row r="111" spans="1:8">
      <c r="A111" s="14"/>
      <c r="B111" s="14"/>
      <c r="C111" s="14"/>
      <c r="D111" s="14"/>
      <c r="E111" s="14"/>
      <c r="F111" s="14"/>
      <c r="G111" s="14"/>
      <c r="H111" s="14"/>
    </row>
    <row r="112" spans="1:8">
      <c r="A112" s="14"/>
      <c r="B112" s="14"/>
      <c r="C112" s="14"/>
      <c r="D112" s="14"/>
      <c r="E112" s="14"/>
      <c r="F112" s="14"/>
      <c r="G112" s="14"/>
      <c r="H112" s="14"/>
    </row>
    <row r="113" spans="1:8">
      <c r="A113" s="14"/>
      <c r="B113" s="14"/>
      <c r="C113" s="14"/>
      <c r="D113" s="14"/>
      <c r="E113" s="14"/>
      <c r="F113" s="14"/>
      <c r="G113" s="14"/>
      <c r="H113" s="14"/>
    </row>
    <row r="114" spans="1:8">
      <c r="A114" s="14"/>
      <c r="B114" s="14"/>
      <c r="C114" s="14"/>
      <c r="D114" s="14"/>
      <c r="E114" s="14"/>
      <c r="F114" s="14"/>
      <c r="G114" s="14"/>
      <c r="H114" s="14"/>
    </row>
    <row r="115" spans="1:8">
      <c r="A115" s="14"/>
      <c r="B115" s="14"/>
      <c r="C115" s="14"/>
      <c r="D115" s="14"/>
      <c r="E115" s="14"/>
      <c r="F115" s="14"/>
      <c r="G115" s="14"/>
      <c r="H115" s="14"/>
    </row>
    <row r="116" spans="1:8">
      <c r="A116" s="14"/>
      <c r="B116" s="14"/>
      <c r="C116" s="14"/>
      <c r="D116" s="14"/>
      <c r="E116" s="14"/>
      <c r="F116" s="14"/>
      <c r="G116" s="14"/>
      <c r="H116" s="14"/>
    </row>
    <row r="117" spans="1:8">
      <c r="A117" s="14"/>
      <c r="B117" s="14"/>
      <c r="C117" s="14"/>
      <c r="D117" s="14"/>
      <c r="E117" s="14"/>
      <c r="F117" s="14"/>
      <c r="G117" s="14"/>
      <c r="H117" s="14"/>
    </row>
    <row r="118" spans="1:8">
      <c r="A118" s="14"/>
      <c r="B118" s="14"/>
      <c r="C118" s="14"/>
      <c r="D118" s="14"/>
      <c r="E118" s="14"/>
      <c r="F118" s="14"/>
      <c r="G118" s="14"/>
      <c r="H118" s="14"/>
    </row>
    <row r="119" spans="1:8">
      <c r="A119" s="14"/>
      <c r="B119" s="14"/>
      <c r="C119" s="14"/>
      <c r="D119" s="14"/>
      <c r="E119" s="14"/>
      <c r="F119" s="14"/>
      <c r="G119" s="14"/>
      <c r="H119" s="14"/>
    </row>
    <row r="120" spans="1:8">
      <c r="A120" s="14"/>
      <c r="B120" s="14"/>
      <c r="C120" s="14"/>
      <c r="D120" s="14"/>
      <c r="E120" s="14"/>
      <c r="F120" s="14"/>
      <c r="G120" s="14"/>
      <c r="H120" s="14"/>
    </row>
    <row r="121" spans="1:8">
      <c r="A121" s="14"/>
      <c r="B121" s="14"/>
      <c r="C121" s="14"/>
      <c r="D121" s="14"/>
      <c r="E121" s="14"/>
      <c r="F121" s="14"/>
      <c r="G121" s="14"/>
      <c r="H121" s="14"/>
    </row>
    <row r="122" spans="1:8">
      <c r="A122" s="14"/>
      <c r="B122" s="14"/>
      <c r="C122" s="14"/>
      <c r="D122" s="14"/>
      <c r="E122" s="14"/>
      <c r="F122" s="14"/>
      <c r="G122" s="14"/>
      <c r="H122" s="14"/>
    </row>
    <row r="123" spans="1:8">
      <c r="A123" s="14"/>
      <c r="B123" s="14"/>
      <c r="C123" s="14"/>
      <c r="D123" s="14"/>
      <c r="E123" s="14"/>
      <c r="F123" s="14"/>
      <c r="G123" s="14"/>
      <c r="H123" s="14"/>
    </row>
    <row r="124" spans="1:8">
      <c r="A124" s="14"/>
      <c r="B124" s="14"/>
      <c r="C124" s="14"/>
      <c r="D124" s="14"/>
      <c r="E124" s="14"/>
      <c r="F124" s="14"/>
      <c r="G124" s="14"/>
      <c r="H124" s="14"/>
    </row>
    <row r="125" spans="1:8">
      <c r="A125" s="14"/>
      <c r="B125" s="14"/>
      <c r="C125" s="14"/>
      <c r="D125" s="14"/>
      <c r="E125" s="14"/>
      <c r="F125" s="14"/>
      <c r="G125" s="14"/>
      <c r="H125" s="14"/>
    </row>
    <row r="126" spans="1:8">
      <c r="A126" s="14"/>
      <c r="B126" s="14"/>
      <c r="C126" s="14"/>
      <c r="D126" s="14"/>
      <c r="E126" s="14"/>
      <c r="F126" s="14"/>
      <c r="G126" s="14"/>
      <c r="H126" s="14"/>
    </row>
    <row r="127" spans="1:8">
      <c r="A127" s="14"/>
      <c r="B127" s="14"/>
      <c r="C127" s="14"/>
      <c r="D127" s="14"/>
      <c r="E127" s="14"/>
      <c r="F127" s="14"/>
      <c r="G127" s="14"/>
      <c r="H127" s="14"/>
    </row>
    <row r="128" spans="1:8">
      <c r="A128" s="14"/>
      <c r="B128" s="14"/>
      <c r="C128" s="14"/>
      <c r="D128" s="14"/>
      <c r="E128" s="14"/>
      <c r="F128" s="14"/>
      <c r="G128" s="14"/>
      <c r="H128" s="14"/>
    </row>
    <row r="129" spans="1:8">
      <c r="A129" s="14"/>
      <c r="B129" s="14"/>
      <c r="C129" s="14"/>
      <c r="D129" s="14"/>
      <c r="E129" s="14"/>
      <c r="F129" s="14"/>
      <c r="G129" s="14"/>
      <c r="H129" s="14"/>
    </row>
    <row r="130" spans="1:8">
      <c r="A130" s="14"/>
      <c r="B130" s="14"/>
      <c r="C130" s="14"/>
      <c r="D130" s="14"/>
      <c r="E130" s="14"/>
      <c r="F130" s="14"/>
      <c r="G130" s="14"/>
      <c r="H130" s="14"/>
    </row>
    <row r="131" spans="1:8">
      <c r="A131" s="14"/>
      <c r="B131" s="14"/>
      <c r="C131" s="14"/>
      <c r="D131" s="14"/>
      <c r="E131" s="14"/>
      <c r="F131" s="14"/>
      <c r="G131" s="14"/>
      <c r="H131" s="14"/>
    </row>
    <row r="132" spans="1:8">
      <c r="A132" s="14"/>
      <c r="B132" s="14"/>
      <c r="C132" s="14"/>
      <c r="D132" s="14"/>
      <c r="E132" s="14"/>
      <c r="F132" s="14"/>
      <c r="G132" s="14"/>
      <c r="H132" s="14"/>
    </row>
    <row r="133" spans="1:8">
      <c r="A133" s="14"/>
      <c r="B133" s="14"/>
      <c r="C133" s="14"/>
      <c r="D133" s="14"/>
      <c r="E133" s="14"/>
      <c r="F133" s="14"/>
      <c r="G133" s="14"/>
      <c r="H133" s="14"/>
    </row>
    <row r="134" spans="1:8">
      <c r="A134" s="14"/>
      <c r="B134" s="14"/>
      <c r="C134" s="14"/>
      <c r="D134" s="14"/>
      <c r="E134" s="14"/>
      <c r="F134" s="14"/>
      <c r="G134" s="14"/>
      <c r="H134" s="14"/>
    </row>
    <row r="135" spans="1:8">
      <c r="A135" s="14"/>
      <c r="B135" s="14"/>
      <c r="C135" s="14"/>
      <c r="D135" s="14"/>
      <c r="E135" s="14"/>
      <c r="F135" s="14"/>
      <c r="G135" s="14"/>
      <c r="H135" s="14"/>
    </row>
    <row r="136" spans="1:8">
      <c r="A136" s="14"/>
      <c r="B136" s="14"/>
      <c r="C136" s="14"/>
      <c r="D136" s="14"/>
      <c r="E136" s="14"/>
      <c r="F136" s="14"/>
      <c r="G136" s="14"/>
      <c r="H136" s="14"/>
    </row>
    <row r="137" spans="1:8">
      <c r="A137" s="14"/>
      <c r="B137" s="14"/>
      <c r="C137" s="14"/>
      <c r="D137" s="14"/>
      <c r="E137" s="14"/>
      <c r="F137" s="14"/>
      <c r="G137" s="14"/>
      <c r="H137" s="14"/>
    </row>
    <row r="138" spans="1:8">
      <c r="A138" s="14"/>
      <c r="B138" s="14"/>
      <c r="C138" s="14"/>
      <c r="D138" s="14"/>
      <c r="E138" s="14"/>
      <c r="F138" s="14"/>
      <c r="G138" s="14"/>
      <c r="H138" s="14"/>
    </row>
    <row r="139" spans="1:8">
      <c r="A139" s="14"/>
      <c r="B139" s="14"/>
      <c r="C139" s="14"/>
      <c r="D139" s="14"/>
      <c r="E139" s="14"/>
      <c r="F139" s="14"/>
      <c r="G139" s="14"/>
      <c r="H139" s="14"/>
    </row>
    <row r="140" spans="1:8">
      <c r="A140" s="14"/>
      <c r="B140" s="14"/>
      <c r="C140" s="14"/>
      <c r="D140" s="14"/>
      <c r="E140" s="14"/>
      <c r="F140" s="14"/>
      <c r="G140" s="14"/>
      <c r="H140" s="14"/>
    </row>
    <row r="141" spans="1:8">
      <c r="A141" s="14"/>
      <c r="B141" s="14"/>
      <c r="C141" s="14"/>
      <c r="D141" s="14"/>
      <c r="E141" s="14"/>
      <c r="F141" s="14"/>
      <c r="G141" s="14"/>
      <c r="H141" s="14"/>
    </row>
    <row r="142" spans="1:8">
      <c r="A142" s="14"/>
      <c r="B142" s="14"/>
      <c r="C142" s="14"/>
      <c r="D142" s="14"/>
      <c r="E142" s="14"/>
      <c r="F142" s="14"/>
      <c r="G142" s="14"/>
      <c r="H142" s="14"/>
    </row>
    <row r="143" spans="1:8">
      <c r="A143" s="14"/>
      <c r="B143" s="14"/>
      <c r="C143" s="14"/>
      <c r="D143" s="14"/>
      <c r="E143" s="14"/>
      <c r="F143" s="14"/>
      <c r="G143" s="14"/>
      <c r="H143" s="14"/>
    </row>
    <row r="144" spans="1:8">
      <c r="A144" s="14"/>
      <c r="B144" s="14"/>
      <c r="C144" s="14"/>
      <c r="D144" s="14"/>
      <c r="E144" s="14"/>
      <c r="F144" s="14"/>
      <c r="G144" s="14"/>
      <c r="H144" s="14"/>
    </row>
    <row r="145" spans="1:8">
      <c r="A145" s="14"/>
      <c r="B145" s="14"/>
      <c r="C145" s="14"/>
      <c r="D145" s="14"/>
      <c r="E145" s="14"/>
      <c r="F145" s="14"/>
      <c r="G145" s="14"/>
      <c r="H145" s="14"/>
    </row>
    <row r="146" spans="1:8">
      <c r="A146" s="14"/>
      <c r="B146" s="14"/>
      <c r="C146" s="14"/>
      <c r="D146" s="14"/>
      <c r="E146" s="14"/>
      <c r="F146" s="14"/>
      <c r="G146" s="14"/>
      <c r="H146" s="14"/>
    </row>
    <row r="147" spans="1:8">
      <c r="A147" s="14"/>
      <c r="B147" s="14"/>
      <c r="C147" s="14"/>
      <c r="D147" s="14"/>
      <c r="E147" s="14"/>
      <c r="F147" s="14"/>
      <c r="G147" s="14"/>
      <c r="H147" s="14"/>
    </row>
    <row r="148" spans="1:8">
      <c r="A148" s="14"/>
      <c r="B148" s="14"/>
      <c r="C148" s="14"/>
      <c r="D148" s="14"/>
      <c r="E148" s="14"/>
      <c r="F148" s="14"/>
      <c r="G148" s="14"/>
      <c r="H148" s="14"/>
    </row>
    <row r="149" spans="1:8">
      <c r="A149" s="14"/>
      <c r="B149" s="14"/>
      <c r="C149" s="14"/>
      <c r="D149" s="14"/>
      <c r="E149" s="14"/>
      <c r="F149" s="14"/>
      <c r="G149" s="14"/>
      <c r="H149" s="14"/>
    </row>
    <row r="150" spans="1:8">
      <c r="A150" s="14"/>
      <c r="B150" s="14"/>
      <c r="C150" s="14"/>
      <c r="D150" s="14"/>
      <c r="E150" s="14"/>
      <c r="F150" s="14"/>
      <c r="G150" s="14"/>
      <c r="H150" s="14"/>
    </row>
    <row r="151" spans="1:8">
      <c r="A151" s="14"/>
      <c r="B151" s="14"/>
      <c r="C151" s="14"/>
      <c r="D151" s="14"/>
      <c r="E151" s="14"/>
      <c r="F151" s="14"/>
      <c r="G151" s="14"/>
      <c r="H151" s="14"/>
    </row>
    <row r="152" spans="1:8">
      <c r="A152" s="14"/>
      <c r="B152" s="14"/>
      <c r="C152" s="14"/>
      <c r="D152" s="14"/>
      <c r="E152" s="14"/>
      <c r="F152" s="14"/>
      <c r="G152" s="14"/>
      <c r="H152" s="14"/>
    </row>
    <row r="153" spans="1:8">
      <c r="A153" s="14"/>
      <c r="B153" s="14"/>
      <c r="C153" s="14"/>
      <c r="D153" s="14"/>
      <c r="E153" s="14"/>
      <c r="F153" s="14"/>
      <c r="G153" s="14"/>
      <c r="H153" s="14"/>
    </row>
    <row r="154" spans="1:8">
      <c r="A154" s="14"/>
      <c r="B154" s="14"/>
      <c r="C154" s="14"/>
      <c r="D154" s="14"/>
      <c r="E154" s="14"/>
      <c r="F154" s="14"/>
      <c r="G154" s="14"/>
      <c r="H154" s="14"/>
    </row>
    <row r="155" spans="1:8">
      <c r="A155" s="14"/>
      <c r="B155" s="14"/>
      <c r="C155" s="14"/>
      <c r="D155" s="14"/>
      <c r="E155" s="14"/>
      <c r="F155" s="14"/>
      <c r="G155" s="14"/>
      <c r="H155" s="14"/>
    </row>
    <row r="156" spans="1:8">
      <c r="A156" s="14"/>
      <c r="B156" s="14"/>
      <c r="C156" s="14"/>
      <c r="D156" s="14"/>
      <c r="E156" s="14"/>
      <c r="F156" s="14"/>
      <c r="G156" s="14"/>
      <c r="H156" s="14"/>
    </row>
    <row r="157" spans="1:8">
      <c r="A157" s="14"/>
      <c r="B157" s="14"/>
      <c r="C157" s="14"/>
      <c r="D157" s="14"/>
      <c r="E157" s="14"/>
      <c r="F157" s="14"/>
      <c r="G157" s="14"/>
      <c r="H157" s="14"/>
    </row>
    <row r="158" spans="1:8">
      <c r="A158" s="14"/>
      <c r="B158" s="14"/>
      <c r="C158" s="14"/>
      <c r="D158" s="14"/>
      <c r="E158" s="14"/>
      <c r="F158" s="14"/>
      <c r="G158" s="14"/>
      <c r="H158" s="14"/>
    </row>
    <row r="159" spans="1:8">
      <c r="A159" s="14"/>
      <c r="B159" s="14"/>
      <c r="C159" s="14"/>
      <c r="D159" s="14"/>
      <c r="E159" s="14"/>
      <c r="F159" s="14"/>
      <c r="G159" s="14"/>
      <c r="H159" s="14"/>
    </row>
    <row r="160" spans="1:8">
      <c r="A160" s="14"/>
      <c r="B160" s="14"/>
      <c r="C160" s="14"/>
      <c r="D160" s="14"/>
      <c r="E160" s="14"/>
      <c r="F160" s="14"/>
      <c r="G160" s="14"/>
      <c r="H160" s="14"/>
    </row>
    <row r="161" spans="1:8">
      <c r="A161" s="14"/>
      <c r="B161" s="14"/>
      <c r="C161" s="14"/>
      <c r="D161" s="14"/>
      <c r="E161" s="14"/>
      <c r="F161" s="14"/>
      <c r="G161" s="14"/>
      <c r="H161" s="14"/>
    </row>
    <row r="162" spans="1:8">
      <c r="A162" s="14"/>
      <c r="B162" s="14"/>
      <c r="C162" s="14"/>
      <c r="D162" s="14"/>
      <c r="E162" s="14"/>
      <c r="F162" s="14"/>
      <c r="G162" s="14"/>
      <c r="H162" s="14"/>
    </row>
    <row r="163" spans="1:8">
      <c r="A163" s="14"/>
      <c r="B163" s="14"/>
      <c r="C163" s="14"/>
      <c r="D163" s="14"/>
      <c r="E163" s="14"/>
      <c r="F163" s="14"/>
      <c r="G163" s="14"/>
      <c r="H163" s="14"/>
    </row>
    <row r="164" spans="1:8">
      <c r="A164" s="14"/>
      <c r="B164" s="14"/>
      <c r="C164" s="14"/>
      <c r="D164" s="14"/>
      <c r="E164" s="14"/>
      <c r="F164" s="14"/>
      <c r="G164" s="14"/>
      <c r="H164" s="14"/>
    </row>
    <row r="165" spans="1:8">
      <c r="A165" s="14"/>
      <c r="B165" s="14"/>
      <c r="C165" s="14"/>
      <c r="D165" s="14"/>
      <c r="E165" s="14"/>
      <c r="F165" s="14"/>
      <c r="G165" s="14"/>
      <c r="H165" s="14"/>
    </row>
    <row r="166" spans="1:8">
      <c r="A166" s="14"/>
      <c r="B166" s="14"/>
      <c r="C166" s="14"/>
      <c r="D166" s="14"/>
      <c r="E166" s="14"/>
      <c r="F166" s="14"/>
      <c r="G166" s="14"/>
      <c r="H166" s="14"/>
    </row>
    <row r="167" spans="1:8">
      <c r="A167" s="14"/>
      <c r="B167" s="14"/>
      <c r="C167" s="14"/>
      <c r="D167" s="14"/>
      <c r="E167" s="14"/>
      <c r="F167" s="14"/>
      <c r="G167" s="14"/>
      <c r="H167" s="14"/>
    </row>
    <row r="168" spans="1:8">
      <c r="A168" s="14"/>
      <c r="B168" s="14"/>
      <c r="C168" s="14"/>
      <c r="D168" s="14"/>
      <c r="E168" s="14"/>
      <c r="F168" s="14"/>
      <c r="G168" s="14"/>
      <c r="H168" s="14"/>
    </row>
    <row r="169" spans="1:8">
      <c r="A169" s="14"/>
      <c r="B169" s="14"/>
      <c r="C169" s="14"/>
      <c r="D169" s="14"/>
      <c r="E169" s="14"/>
      <c r="F169" s="14"/>
      <c r="G169" s="14"/>
      <c r="H169" s="14"/>
    </row>
    <row r="170" spans="1:8">
      <c r="A170" s="14"/>
      <c r="B170" s="14"/>
      <c r="C170" s="14"/>
      <c r="D170" s="14"/>
      <c r="E170" s="14"/>
      <c r="F170" s="14"/>
      <c r="G170" s="14"/>
      <c r="H170" s="14"/>
    </row>
    <row r="171" spans="1:8">
      <c r="A171" s="14"/>
      <c r="B171" s="14"/>
      <c r="C171" s="14"/>
      <c r="D171" s="14"/>
      <c r="E171" s="14"/>
      <c r="F171" s="14"/>
      <c r="G171" s="14"/>
      <c r="H171" s="14"/>
    </row>
    <row r="172" spans="1:8">
      <c r="A172" s="14"/>
      <c r="B172" s="14"/>
      <c r="C172" s="14"/>
      <c r="D172" s="14"/>
      <c r="E172" s="14"/>
      <c r="F172" s="14"/>
      <c r="G172" s="14"/>
      <c r="H172" s="14"/>
    </row>
    <row r="173" spans="1:8">
      <c r="A173" s="14"/>
      <c r="B173" s="14"/>
      <c r="C173" s="14"/>
      <c r="D173" s="14"/>
      <c r="E173" s="14"/>
      <c r="F173" s="14"/>
      <c r="G173" s="14"/>
      <c r="H173" s="14"/>
    </row>
    <row r="174" spans="1:8">
      <c r="A174" s="14"/>
      <c r="B174" s="14"/>
      <c r="C174" s="14"/>
      <c r="D174" s="14"/>
      <c r="E174" s="14"/>
      <c r="F174" s="14"/>
      <c r="G174" s="14"/>
      <c r="H174" s="14"/>
    </row>
    <row r="175" spans="1:8">
      <c r="A175" s="14"/>
      <c r="B175" s="14"/>
      <c r="C175" s="14"/>
      <c r="D175" s="14"/>
      <c r="E175" s="14"/>
      <c r="F175" s="14"/>
      <c r="G175" s="14"/>
      <c r="H175" s="14"/>
    </row>
    <row r="176" spans="1:8">
      <c r="A176" s="14"/>
      <c r="B176" s="14"/>
      <c r="C176" s="14"/>
      <c r="D176" s="14"/>
      <c r="E176" s="14"/>
      <c r="F176" s="14"/>
      <c r="G176" s="14"/>
      <c r="H176" s="14"/>
    </row>
    <row r="177" spans="1:8">
      <c r="A177" s="14"/>
      <c r="B177" s="14"/>
      <c r="C177" s="14"/>
      <c r="D177" s="14"/>
      <c r="E177" s="14"/>
      <c r="F177" s="14"/>
      <c r="G177" s="14"/>
      <c r="H177" s="14"/>
    </row>
    <row r="178" spans="1:8">
      <c r="A178" s="14"/>
      <c r="B178" s="14"/>
      <c r="C178" s="14"/>
      <c r="D178" s="14"/>
      <c r="E178" s="14"/>
      <c r="F178" s="14"/>
      <c r="G178" s="14"/>
      <c r="H178" s="14"/>
    </row>
    <row r="179" spans="1:8">
      <c r="A179" s="14"/>
      <c r="B179" s="14"/>
      <c r="C179" s="14"/>
      <c r="D179" s="14"/>
      <c r="E179" s="14"/>
      <c r="F179" s="14"/>
      <c r="G179" s="14"/>
      <c r="H179" s="14"/>
    </row>
    <row r="180" spans="1:8">
      <c r="A180" s="14"/>
      <c r="B180" s="14"/>
      <c r="C180" s="14"/>
      <c r="D180" s="14"/>
      <c r="E180" s="14"/>
      <c r="F180" s="14"/>
      <c r="G180" s="14"/>
      <c r="H180" s="14"/>
    </row>
    <row r="181" spans="1:8">
      <c r="A181" s="14"/>
      <c r="B181" s="14"/>
      <c r="C181" s="14"/>
      <c r="D181" s="14"/>
      <c r="E181" s="14"/>
      <c r="F181" s="14"/>
      <c r="G181" s="14"/>
      <c r="H181" s="14"/>
    </row>
    <row r="182" spans="1:8">
      <c r="A182" s="14"/>
      <c r="B182" s="14"/>
      <c r="C182" s="14"/>
      <c r="D182" s="14"/>
      <c r="E182" s="14"/>
      <c r="F182" s="14"/>
      <c r="G182" s="14"/>
      <c r="H182" s="14"/>
    </row>
    <row r="183" spans="1:8">
      <c r="A183" s="14"/>
      <c r="B183" s="14"/>
      <c r="C183" s="14"/>
      <c r="D183" s="14"/>
      <c r="E183" s="14"/>
      <c r="F183" s="14"/>
      <c r="G183" s="14"/>
      <c r="H183" s="14"/>
    </row>
    <row r="184" spans="1:8">
      <c r="A184" s="14"/>
      <c r="B184" s="14"/>
      <c r="C184" s="14"/>
      <c r="D184" s="14"/>
      <c r="E184" s="14"/>
      <c r="F184" s="14"/>
      <c r="G184" s="14"/>
      <c r="H184" s="14"/>
    </row>
    <row r="185" spans="1:8">
      <c r="A185" s="14"/>
      <c r="B185" s="14"/>
      <c r="C185" s="14"/>
      <c r="D185" s="14"/>
      <c r="E185" s="14"/>
      <c r="F185" s="14"/>
      <c r="G185" s="14"/>
      <c r="H185" s="14"/>
    </row>
    <row r="186" spans="1:8">
      <c r="A186" s="14"/>
      <c r="B186" s="14"/>
      <c r="C186" s="14"/>
      <c r="D186" s="14"/>
      <c r="E186" s="14"/>
      <c r="F186" s="14"/>
      <c r="G186" s="14"/>
      <c r="H186" s="14"/>
    </row>
    <row r="187" spans="1:8">
      <c r="A187" s="14"/>
      <c r="B187" s="14"/>
      <c r="C187" s="14"/>
      <c r="D187" s="14"/>
      <c r="E187" s="14"/>
      <c r="F187" s="14"/>
      <c r="G187" s="14"/>
      <c r="H187" s="14"/>
    </row>
    <row r="188" spans="1:8">
      <c r="A188" s="14"/>
      <c r="B188" s="14"/>
      <c r="C188" s="14"/>
      <c r="D188" s="14"/>
      <c r="E188" s="14"/>
      <c r="F188" s="14"/>
      <c r="G188" s="14"/>
      <c r="H188" s="14"/>
    </row>
    <row r="189" spans="1:8">
      <c r="A189" s="14"/>
      <c r="B189" s="14"/>
      <c r="C189" s="14"/>
      <c r="D189" s="14"/>
      <c r="E189" s="14"/>
      <c r="F189" s="14"/>
      <c r="G189" s="14"/>
      <c r="H189" s="14"/>
    </row>
    <row r="190" spans="1:8">
      <c r="A190" s="14"/>
      <c r="B190" s="14"/>
      <c r="C190" s="14"/>
      <c r="D190" s="14"/>
      <c r="E190" s="14"/>
      <c r="F190" s="14"/>
      <c r="G190" s="14"/>
      <c r="H190" s="14"/>
    </row>
    <row r="191" spans="1:8">
      <c r="A191" s="14"/>
      <c r="B191" s="14"/>
      <c r="C191" s="14"/>
      <c r="D191" s="14"/>
      <c r="E191" s="14"/>
      <c r="F191" s="14"/>
      <c r="G191" s="14"/>
      <c r="H191" s="14"/>
    </row>
    <row r="192" spans="1:8">
      <c r="A192" s="14"/>
      <c r="B192" s="14"/>
      <c r="C192" s="14"/>
      <c r="D192" s="14"/>
      <c r="E192" s="14"/>
      <c r="F192" s="14"/>
      <c r="G192" s="14"/>
      <c r="H192" s="14"/>
    </row>
    <row r="193" spans="1:8">
      <c r="A193" s="14"/>
      <c r="B193" s="14"/>
      <c r="C193" s="14"/>
      <c r="D193" s="14"/>
      <c r="E193" s="14"/>
      <c r="F193" s="14"/>
      <c r="G193" s="14"/>
      <c r="H193" s="14"/>
    </row>
    <row r="194" spans="1:8">
      <c r="A194" s="14"/>
      <c r="B194" s="14"/>
      <c r="C194" s="14"/>
      <c r="D194" s="14"/>
      <c r="E194" s="14"/>
      <c r="F194" s="14"/>
      <c r="G194" s="14"/>
      <c r="H194" s="14"/>
    </row>
    <row r="195" spans="1:8">
      <c r="A195" s="14"/>
      <c r="B195" s="14"/>
      <c r="C195" s="14"/>
      <c r="D195" s="14"/>
      <c r="E195" s="14"/>
      <c r="F195" s="14"/>
      <c r="G195" s="14"/>
      <c r="H195" s="14"/>
    </row>
    <row r="196" spans="1:8">
      <c r="A196" s="14"/>
      <c r="B196" s="14"/>
      <c r="C196" s="14"/>
      <c r="D196" s="14"/>
      <c r="E196" s="14"/>
      <c r="F196" s="14"/>
      <c r="G196" s="14"/>
      <c r="H196" s="14"/>
    </row>
    <row r="197" spans="1:8">
      <c r="A197" s="14"/>
      <c r="B197" s="14"/>
      <c r="C197" s="14"/>
      <c r="D197" s="14"/>
      <c r="E197" s="14"/>
      <c r="F197" s="14"/>
      <c r="G197" s="14"/>
      <c r="H197" s="14"/>
    </row>
    <row r="198" spans="1:8">
      <c r="A198" s="14"/>
      <c r="B198" s="14"/>
      <c r="C198" s="14"/>
      <c r="D198" s="14"/>
      <c r="E198" s="14"/>
      <c r="F198" s="14"/>
      <c r="G198" s="14"/>
      <c r="H198" s="14"/>
    </row>
    <row r="199" spans="1:8">
      <c r="A199" s="14"/>
      <c r="B199" s="14"/>
      <c r="C199" s="14"/>
      <c r="D199" s="14"/>
      <c r="E199" s="14"/>
      <c r="F199" s="14"/>
      <c r="G199" s="14"/>
      <c r="H199" s="14"/>
    </row>
    <row r="200" spans="1:8">
      <c r="A200" s="14"/>
      <c r="B200" s="14"/>
      <c r="C200" s="14"/>
      <c r="D200" s="14"/>
      <c r="E200" s="14"/>
      <c r="F200" s="14"/>
      <c r="G200" s="14"/>
      <c r="H200" s="14"/>
    </row>
    <row r="201" spans="1:8">
      <c r="A201" s="14"/>
      <c r="B201" s="14"/>
      <c r="C201" s="14"/>
      <c r="D201" s="14"/>
      <c r="E201" s="14"/>
      <c r="F201" s="14"/>
      <c r="G201" s="14"/>
      <c r="H201" s="14"/>
    </row>
    <row r="202" spans="1:8">
      <c r="A202" s="14"/>
      <c r="B202" s="14"/>
      <c r="C202" s="14"/>
      <c r="D202" s="14"/>
      <c r="E202" s="14"/>
      <c r="F202" s="14"/>
      <c r="G202" s="14"/>
      <c r="H202" s="14"/>
    </row>
    <row r="203" spans="1:8">
      <c r="A203" s="14"/>
      <c r="B203" s="14"/>
      <c r="C203" s="14"/>
      <c r="D203" s="14"/>
      <c r="E203" s="14"/>
      <c r="F203" s="14"/>
      <c r="G203" s="14"/>
      <c r="H203" s="14"/>
    </row>
    <row r="204" spans="1:8">
      <c r="A204" s="14"/>
      <c r="B204" s="14"/>
      <c r="C204" s="14"/>
      <c r="D204" s="14"/>
      <c r="E204" s="14"/>
      <c r="F204" s="14"/>
      <c r="G204" s="14"/>
      <c r="H204" s="14"/>
    </row>
    <row r="205" spans="1:8">
      <c r="A205" s="14"/>
      <c r="B205" s="14"/>
      <c r="C205" s="14"/>
      <c r="D205" s="14"/>
      <c r="E205" s="14"/>
      <c r="F205" s="14"/>
      <c r="G205" s="14"/>
      <c r="H205" s="14"/>
    </row>
    <row r="206" spans="1:8">
      <c r="A206" s="14"/>
      <c r="B206" s="14"/>
      <c r="C206" s="14"/>
      <c r="D206" s="14"/>
      <c r="E206" s="14"/>
      <c r="F206" s="14"/>
      <c r="G206" s="14"/>
      <c r="H206" s="14"/>
    </row>
    <row r="207" spans="1:8">
      <c r="A207" s="14"/>
      <c r="B207" s="14"/>
      <c r="C207" s="14"/>
      <c r="D207" s="14"/>
      <c r="E207" s="14"/>
      <c r="F207" s="14"/>
      <c r="G207" s="14"/>
      <c r="H207" s="14"/>
    </row>
    <row r="208" spans="1:8">
      <c r="A208" s="14"/>
      <c r="B208" s="14"/>
      <c r="C208" s="14"/>
      <c r="D208" s="14"/>
      <c r="E208" s="14"/>
      <c r="F208" s="14"/>
      <c r="G208" s="14"/>
      <c r="H208" s="14"/>
    </row>
    <row r="209" spans="1:8">
      <c r="A209" s="14"/>
      <c r="B209" s="14"/>
      <c r="C209" s="14"/>
      <c r="D209" s="14"/>
      <c r="E209" s="14"/>
      <c r="F209" s="14"/>
      <c r="G209" s="14"/>
      <c r="H209" s="14"/>
    </row>
    <row r="210" spans="1:8">
      <c r="A210" s="14"/>
      <c r="B210" s="14"/>
      <c r="C210" s="14"/>
      <c r="D210" s="14"/>
      <c r="E210" s="14"/>
      <c r="F210" s="14"/>
      <c r="G210" s="14"/>
      <c r="H210" s="14"/>
    </row>
    <row r="211" spans="1:8">
      <c r="A211" s="14"/>
      <c r="B211" s="14"/>
      <c r="C211" s="14"/>
      <c r="D211" s="14"/>
      <c r="E211" s="14"/>
      <c r="F211" s="14"/>
      <c r="G211" s="14"/>
      <c r="H211" s="14"/>
    </row>
    <row r="212" spans="1:8">
      <c r="A212" s="14"/>
      <c r="B212" s="14"/>
      <c r="C212" s="14"/>
      <c r="D212" s="14"/>
      <c r="E212" s="14"/>
      <c r="F212" s="14"/>
      <c r="G212" s="14"/>
      <c r="H212" s="14"/>
    </row>
    <row r="213" spans="1:8">
      <c r="A213" s="14"/>
      <c r="B213" s="14"/>
      <c r="C213" s="14"/>
      <c r="D213" s="14"/>
      <c r="E213" s="14"/>
      <c r="F213" s="14"/>
      <c r="G213" s="14"/>
      <c r="H213" s="14"/>
    </row>
    <row r="214" spans="1:8">
      <c r="A214" s="14"/>
      <c r="B214" s="14"/>
      <c r="C214" s="14"/>
      <c r="D214" s="14"/>
      <c r="E214" s="14"/>
      <c r="F214" s="14"/>
      <c r="G214" s="14"/>
      <c r="H214" s="14"/>
    </row>
    <row r="215" spans="1:8">
      <c r="A215" s="14"/>
      <c r="B215" s="14"/>
      <c r="C215" s="14"/>
      <c r="D215" s="14"/>
      <c r="E215" s="14"/>
      <c r="F215" s="14"/>
      <c r="G215" s="14"/>
      <c r="H215" s="14"/>
    </row>
    <row r="216" spans="1:8">
      <c r="A216" s="14"/>
      <c r="B216" s="14"/>
      <c r="C216" s="14"/>
      <c r="D216" s="14"/>
      <c r="E216" s="14"/>
      <c r="F216" s="14"/>
      <c r="G216" s="14"/>
      <c r="H216" s="14"/>
    </row>
    <row r="217" spans="1:8">
      <c r="A217" s="14"/>
      <c r="B217" s="14"/>
      <c r="C217" s="14"/>
      <c r="D217" s="14"/>
      <c r="E217" s="14"/>
      <c r="F217" s="14"/>
      <c r="G217" s="14"/>
      <c r="H217" s="14"/>
    </row>
    <row r="218" spans="1:8">
      <c r="A218" s="14"/>
      <c r="B218" s="14"/>
      <c r="C218" s="14"/>
      <c r="D218" s="14"/>
      <c r="E218" s="14"/>
      <c r="F218" s="14"/>
      <c r="G218" s="14"/>
      <c r="H218" s="14"/>
    </row>
    <row r="219" spans="1:8">
      <c r="A219" s="14"/>
      <c r="B219" s="14"/>
      <c r="C219" s="14"/>
      <c r="D219" s="14"/>
      <c r="E219" s="14"/>
      <c r="F219" s="14"/>
      <c r="G219" s="14"/>
      <c r="H219" s="14"/>
    </row>
    <row r="220" spans="1:8">
      <c r="A220" s="14"/>
      <c r="B220" s="14"/>
      <c r="C220" s="14"/>
      <c r="D220" s="14"/>
      <c r="E220" s="14"/>
      <c r="F220" s="14"/>
      <c r="G220" s="14"/>
      <c r="H220" s="14"/>
    </row>
    <row r="221" spans="1:8">
      <c r="A221" s="14"/>
      <c r="B221" s="14"/>
      <c r="C221" s="14"/>
      <c r="D221" s="14"/>
      <c r="E221" s="14"/>
      <c r="F221" s="14"/>
      <c r="G221" s="14"/>
      <c r="H221" s="14"/>
    </row>
    <row r="222" spans="1:8">
      <c r="A222" s="14"/>
      <c r="B222" s="14"/>
      <c r="C222" s="14"/>
      <c r="D222" s="14"/>
      <c r="E222" s="14"/>
      <c r="F222" s="14"/>
      <c r="G222" s="14"/>
      <c r="H222" s="14"/>
    </row>
    <row r="223" spans="1:8">
      <c r="A223" s="14"/>
      <c r="B223" s="14"/>
      <c r="C223" s="14"/>
      <c r="D223" s="14"/>
      <c r="E223" s="14"/>
      <c r="F223" s="14"/>
      <c r="G223" s="14"/>
      <c r="H223" s="14"/>
    </row>
    <row r="224" spans="1:8">
      <c r="A224" s="14"/>
      <c r="B224" s="14"/>
      <c r="C224" s="14"/>
      <c r="D224" s="14"/>
      <c r="E224" s="14"/>
      <c r="F224" s="14"/>
      <c r="G224" s="14"/>
      <c r="H224" s="14"/>
    </row>
    <row r="225" spans="1:8">
      <c r="A225" s="14"/>
      <c r="B225" s="14"/>
      <c r="C225" s="14"/>
      <c r="D225" s="14"/>
      <c r="E225" s="14"/>
      <c r="F225" s="14"/>
      <c r="G225" s="14"/>
      <c r="H225" s="14"/>
    </row>
    <row r="226" spans="1:8">
      <c r="A226" s="14"/>
      <c r="B226" s="14"/>
      <c r="C226" s="14"/>
      <c r="D226" s="14"/>
      <c r="E226" s="14"/>
      <c r="F226" s="14"/>
      <c r="G226" s="14"/>
      <c r="H226" s="14"/>
    </row>
    <row r="227" spans="1:8">
      <c r="A227" s="14"/>
      <c r="B227" s="14"/>
      <c r="C227" s="14"/>
      <c r="D227" s="14"/>
      <c r="E227" s="14"/>
      <c r="F227" s="14"/>
      <c r="G227" s="14"/>
      <c r="H227" s="14"/>
    </row>
    <row r="228" spans="1:8">
      <c r="A228" s="14"/>
      <c r="B228" s="14"/>
      <c r="C228" s="14"/>
      <c r="D228" s="14"/>
      <c r="E228" s="14"/>
      <c r="F228" s="14"/>
      <c r="G228" s="14"/>
      <c r="H228" s="14"/>
    </row>
    <row r="229" spans="1:8">
      <c r="A229" s="14"/>
      <c r="B229" s="14"/>
      <c r="C229" s="14"/>
      <c r="D229" s="14"/>
      <c r="E229" s="14"/>
      <c r="F229" s="14"/>
      <c r="G229" s="14"/>
      <c r="H229" s="14"/>
    </row>
    <row r="230" spans="1:8">
      <c r="A230" s="14"/>
      <c r="B230" s="14"/>
      <c r="C230" s="14"/>
      <c r="D230" s="14"/>
      <c r="E230" s="14"/>
      <c r="F230" s="14"/>
      <c r="G230" s="14"/>
      <c r="H230" s="14"/>
    </row>
    <row r="231" spans="1:8">
      <c r="A231" s="14"/>
      <c r="B231" s="14"/>
      <c r="C231" s="14"/>
      <c r="D231" s="14"/>
      <c r="E231" s="14"/>
      <c r="F231" s="14"/>
      <c r="G231" s="14"/>
      <c r="H231" s="14"/>
    </row>
  </sheetData>
  <mergeCells count="18">
    <mergeCell ref="A55:G55"/>
    <mergeCell ref="B59:C59"/>
    <mergeCell ref="C9:H9"/>
    <mergeCell ref="A15:A16"/>
    <mergeCell ref="B15:B16"/>
    <mergeCell ref="C15:C16"/>
    <mergeCell ref="E15:E16"/>
    <mergeCell ref="F15:F16"/>
    <mergeCell ref="A13:E13"/>
    <mergeCell ref="G15:G16"/>
    <mergeCell ref="H15:H16"/>
    <mergeCell ref="D15:D16"/>
    <mergeCell ref="C8:H8"/>
    <mergeCell ref="A1:H1"/>
    <mergeCell ref="A3:H3"/>
    <mergeCell ref="A4:H4"/>
    <mergeCell ref="C6:H6"/>
    <mergeCell ref="C7:H7"/>
  </mergeCells>
  <printOptions horizontalCentered="1"/>
  <pageMargins left="1.1811023622047245" right="0.59055118110236227" top="0.78740157480314965" bottom="0.78740157480314965" header="0.31496062992125984" footer="0.39370078740157483"/>
  <pageSetup paperSize="9" scale="54" fitToHeight="0" orientation="portrait" blackAndWhite="1" r:id="rId1"/>
  <headerFooter>
    <oddFooter>&amp;R&amp;"Times New Roman,Regular"&amp;10&amp;P. lpp. no &amp;N</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H199"/>
  <sheetViews>
    <sheetView showZeros="0" zoomScale="90" zoomScaleNormal="90" workbookViewId="0">
      <selection activeCell="H27" sqref="H27"/>
    </sheetView>
  </sheetViews>
  <sheetFormatPr defaultColWidth="9.140625" defaultRowHeight="15" outlineLevelRow="1"/>
  <cols>
    <col min="1" max="2" width="8.7109375" style="44" customWidth="1"/>
    <col min="3" max="3" width="48.85546875" style="44" customWidth="1"/>
    <col min="4" max="4" width="24.5703125" style="44" customWidth="1"/>
    <col min="5" max="6" width="9.7109375" style="44" customWidth="1"/>
    <col min="7" max="7" width="21.7109375" style="44" customWidth="1"/>
    <col min="8" max="8" width="18.42578125" style="44" customWidth="1"/>
    <col min="9" max="16384" width="9.140625" style="44"/>
  </cols>
  <sheetData>
    <row r="1" spans="1:8" ht="20.25">
      <c r="A1" s="985" t="str">
        <f>"Lokālā tāme Nr. "&amp;KOPS1!B32</f>
        <v>Lokālā tāme Nr. 1-13</v>
      </c>
      <c r="B1" s="985"/>
      <c r="C1" s="985"/>
      <c r="D1" s="985"/>
      <c r="E1" s="985"/>
      <c r="F1" s="985"/>
      <c r="G1" s="985"/>
      <c r="H1" s="985"/>
    </row>
    <row r="3" spans="1:8" ht="20.25">
      <c r="A3" s="1026" t="str">
        <f>KOPS1!C32</f>
        <v>Mēbeles, iekārtas</v>
      </c>
      <c r="B3" s="1026"/>
      <c r="C3" s="1026"/>
      <c r="D3" s="1027"/>
      <c r="E3" s="1026"/>
      <c r="F3" s="1026"/>
      <c r="G3" s="1026"/>
      <c r="H3" s="1026"/>
    </row>
    <row r="4" spans="1:8">
      <c r="A4" s="1017" t="s">
        <v>0</v>
      </c>
      <c r="B4" s="1017"/>
      <c r="C4" s="1017"/>
      <c r="D4" s="1017"/>
      <c r="E4" s="1017"/>
      <c r="F4" s="1017"/>
      <c r="G4" s="1017"/>
      <c r="H4" s="1017"/>
    </row>
    <row r="5" spans="1:8">
      <c r="A5" s="14"/>
      <c r="B5" s="14"/>
      <c r="C5" s="14"/>
      <c r="D5" s="14"/>
      <c r="E5" s="14"/>
      <c r="F5" s="14"/>
      <c r="G5" s="14"/>
      <c r="H5" s="14"/>
    </row>
    <row r="6" spans="1:8">
      <c r="A6" s="14" t="s">
        <v>1</v>
      </c>
      <c r="B6" s="14"/>
      <c r="C6" s="995" t="str">
        <f>KOPS1!C6</f>
        <v>Jauna skolas ēka Ādažos I.kārta</v>
      </c>
      <c r="D6" s="986"/>
      <c r="E6" s="995"/>
      <c r="F6" s="995"/>
      <c r="G6" s="995"/>
      <c r="H6" s="995"/>
    </row>
    <row r="7" spans="1:8">
      <c r="A7" s="14" t="s">
        <v>2</v>
      </c>
      <c r="B7" s="14"/>
      <c r="C7" s="995" t="str">
        <f>KOPS1!C7</f>
        <v>Jauna skolas ēka Ādažos</v>
      </c>
      <c r="D7" s="986"/>
      <c r="E7" s="995"/>
      <c r="F7" s="995"/>
      <c r="G7" s="995"/>
      <c r="H7" s="995"/>
    </row>
    <row r="8" spans="1:8">
      <c r="A8" s="14" t="s">
        <v>3</v>
      </c>
      <c r="B8" s="14"/>
      <c r="C8" s="995" t="str">
        <f>KOPS1!C8</f>
        <v>Attekas iela 16, Ādaži, Ādažu novads</v>
      </c>
      <c r="D8" s="986"/>
      <c r="E8" s="995"/>
      <c r="F8" s="995"/>
      <c r="G8" s="995"/>
      <c r="H8" s="995"/>
    </row>
    <row r="9" spans="1:8">
      <c r="A9" s="14" t="s">
        <v>4</v>
      </c>
      <c r="B9" s="14"/>
      <c r="C9" s="995" t="str">
        <f>KOPS1!C9</f>
        <v>16-26</v>
      </c>
      <c r="D9" s="986"/>
      <c r="E9" s="995"/>
      <c r="F9" s="995"/>
      <c r="G9" s="995"/>
      <c r="H9" s="995"/>
    </row>
    <row r="10" spans="1:8">
      <c r="A10" s="14"/>
      <c r="B10" s="14"/>
      <c r="C10" s="14"/>
      <c r="D10" s="14"/>
      <c r="E10" s="14"/>
      <c r="F10" s="14"/>
      <c r="G10" s="14"/>
    </row>
    <row r="11" spans="1:8">
      <c r="A11" s="14" t="s">
        <v>240</v>
      </c>
      <c r="B11" s="14"/>
      <c r="C11" s="14"/>
      <c r="D11" s="14"/>
      <c r="E11" s="14"/>
      <c r="F11" s="14"/>
      <c r="G11" s="14"/>
    </row>
    <row r="12" spans="1:8">
      <c r="A12" s="14" t="s">
        <v>2039</v>
      </c>
      <c r="B12" s="14"/>
      <c r="C12" s="14"/>
      <c r="D12" s="14"/>
      <c r="E12" s="14"/>
      <c r="F12" s="14"/>
      <c r="G12" s="14"/>
      <c r="H12" s="14"/>
    </row>
    <row r="13" spans="1:8">
      <c r="A13" s="1019" t="str">
        <f>KOPS1!F14</f>
        <v>Tāme sastādīta 2017.gada 29. septembrī</v>
      </c>
      <c r="B13" s="1019"/>
      <c r="C13" s="1019"/>
      <c r="D13" s="1019"/>
      <c r="E13" s="1019"/>
      <c r="F13" s="14"/>
      <c r="G13" s="14"/>
    </row>
    <row r="15" spans="1:8" ht="15" customHeight="1">
      <c r="A15" s="1007" t="s">
        <v>5</v>
      </c>
      <c r="B15" s="1007" t="s">
        <v>6</v>
      </c>
      <c r="C15" s="1031" t="s">
        <v>1931</v>
      </c>
      <c r="D15" s="1032" t="s">
        <v>1628</v>
      </c>
      <c r="E15" s="1031" t="s">
        <v>7</v>
      </c>
      <c r="F15" s="1031" t="s">
        <v>8</v>
      </c>
      <c r="G15" s="1024" t="s">
        <v>2040</v>
      </c>
      <c r="H15" s="1024" t="s">
        <v>2041</v>
      </c>
    </row>
    <row r="16" spans="1:8">
      <c r="A16" s="1007"/>
      <c r="B16" s="1007"/>
      <c r="C16" s="1031"/>
      <c r="D16" s="1025"/>
      <c r="E16" s="1031"/>
      <c r="F16" s="1031"/>
      <c r="G16" s="1025"/>
      <c r="H16" s="1025"/>
    </row>
    <row r="17" spans="1:8" ht="15.75" thickBot="1">
      <c r="A17" s="66">
        <v>1</v>
      </c>
      <c r="B17" s="66">
        <v>2</v>
      </c>
      <c r="C17" s="67" t="s">
        <v>80</v>
      </c>
      <c r="D17" s="67"/>
      <c r="E17" s="66" t="s">
        <v>81</v>
      </c>
      <c r="F17" s="68">
        <v>5</v>
      </c>
      <c r="G17" s="68">
        <v>6</v>
      </c>
      <c r="H17" s="68">
        <v>7</v>
      </c>
    </row>
    <row r="18" spans="1:8" ht="15.75" thickTop="1">
      <c r="A18" s="496"/>
      <c r="B18" s="496"/>
      <c r="C18" s="456" t="s">
        <v>1866</v>
      </c>
      <c r="D18" s="683"/>
      <c r="E18" s="496"/>
      <c r="F18" s="507"/>
      <c r="G18" s="497"/>
      <c r="H18" s="497"/>
    </row>
    <row r="19" spans="1:8" s="740" customFormat="1" ht="26.25">
      <c r="A19" s="756">
        <v>1</v>
      </c>
      <c r="B19" s="757" t="s">
        <v>1944</v>
      </c>
      <c r="C19" s="899" t="s">
        <v>2327</v>
      </c>
      <c r="D19" s="742"/>
      <c r="E19" s="893" t="s">
        <v>94</v>
      </c>
      <c r="F19" s="897">
        <v>1</v>
      </c>
      <c r="G19" s="894"/>
      <c r="H19" s="895"/>
    </row>
    <row r="20" spans="1:8" s="740" customFormat="1" ht="26.25">
      <c r="A20" s="799">
        <f>1+A19</f>
        <v>2</v>
      </c>
      <c r="B20" s="757" t="s">
        <v>2328</v>
      </c>
      <c r="C20" s="896" t="s">
        <v>2283</v>
      </c>
      <c r="D20" s="863"/>
      <c r="E20" s="893" t="s">
        <v>94</v>
      </c>
      <c r="F20" s="897">
        <v>1</v>
      </c>
      <c r="G20" s="822"/>
      <c r="H20" s="898"/>
    </row>
    <row r="21" spans="1:8" ht="15.75" thickBot="1">
      <c r="A21" s="312"/>
      <c r="B21" s="5"/>
      <c r="C21" s="8"/>
      <c r="D21" s="241"/>
      <c r="E21" s="6"/>
      <c r="F21" s="9"/>
      <c r="G21" s="7"/>
      <c r="H21" s="7"/>
    </row>
    <row r="22" spans="1:8" ht="15.75" thickTop="1">
      <c r="A22" s="77"/>
      <c r="B22" s="77"/>
      <c r="C22" s="78"/>
      <c r="D22" s="78"/>
      <c r="E22" s="79"/>
      <c r="F22" s="80"/>
      <c r="G22" s="82"/>
      <c r="H22" s="82"/>
    </row>
    <row r="23" spans="1:8">
      <c r="A23" s="1028" t="s">
        <v>1924</v>
      </c>
      <c r="B23" s="1029"/>
      <c r="C23" s="1029"/>
      <c r="D23" s="1029"/>
      <c r="E23" s="1029"/>
      <c r="F23" s="1029"/>
      <c r="G23" s="1029"/>
      <c r="H23" s="59">
        <f>SUM(H19:H22)</f>
        <v>0</v>
      </c>
    </row>
    <row r="24" spans="1:8" outlineLevel="1">
      <c r="A24" s="14"/>
      <c r="B24" s="14"/>
      <c r="C24" s="14"/>
      <c r="D24" s="14"/>
      <c r="E24" s="14"/>
      <c r="F24" s="14"/>
      <c r="G24" s="14"/>
      <c r="H24" s="14"/>
    </row>
    <row r="25" spans="1:8" outlineLevel="1">
      <c r="E25" s="14"/>
      <c r="F25" s="14"/>
      <c r="H25" s="86"/>
    </row>
    <row r="26" spans="1:8" outlineLevel="1">
      <c r="A26" s="44" t="str">
        <f>"Sastādīja: "&amp;KOPS1!$B$71</f>
        <v>Sastādīja: _________________ Olga  Jasāne /29.09.2017./</v>
      </c>
      <c r="E26" s="882"/>
      <c r="F26" s="87"/>
      <c r="G26" s="88"/>
    </row>
    <row r="27" spans="1:8" outlineLevel="1">
      <c r="B27" s="1021" t="s">
        <v>13</v>
      </c>
      <c r="C27" s="1021"/>
      <c r="D27" s="883"/>
      <c r="E27" s="14"/>
      <c r="F27" s="883"/>
      <c r="G27" s="883"/>
    </row>
    <row r="28" spans="1:8" outlineLevel="1">
      <c r="A28" s="14"/>
      <c r="B28" s="87"/>
      <c r="C28" s="881"/>
      <c r="D28" s="881"/>
      <c r="E28" s="14"/>
      <c r="F28" s="14"/>
    </row>
    <row r="29" spans="1:8">
      <c r="A29" s="882" t="str">
        <f>"Pārbaudīja: "&amp;KOPS1!$F$71</f>
        <v>Pārbaudīja: _________________ Aleksejs Providenko /29.09.2017./</v>
      </c>
      <c r="B29" s="528"/>
      <c r="C29" s="88"/>
      <c r="D29" s="88"/>
      <c r="E29" s="88"/>
      <c r="F29" s="14"/>
      <c r="G29" s="14"/>
      <c r="H29" s="14"/>
    </row>
    <row r="30" spans="1:8">
      <c r="A30" s="14"/>
      <c r="B30" s="881" t="s">
        <v>13</v>
      </c>
      <c r="C30" s="883"/>
      <c r="D30" s="883"/>
      <c r="E30" s="883"/>
      <c r="F30" s="14"/>
      <c r="G30" s="14"/>
      <c r="H30" s="14"/>
    </row>
    <row r="31" spans="1:8">
      <c r="A31" s="14" t="str">
        <f>"Sertifikāta Nr.: "&amp;KOPS1!$F$73</f>
        <v>Sertifikāta Nr.: 5-00770</v>
      </c>
      <c r="B31" s="884"/>
      <c r="E31" s="14"/>
      <c r="F31" s="14"/>
      <c r="G31" s="14"/>
      <c r="H31" s="14"/>
    </row>
    <row r="32" spans="1:8">
      <c r="A32" s="14"/>
      <c r="B32" s="14"/>
      <c r="C32" s="14"/>
      <c r="D32" s="14"/>
      <c r="E32" s="14"/>
      <c r="F32" s="14"/>
      <c r="G32" s="14"/>
      <c r="H32" s="14"/>
    </row>
    <row r="33" spans="1:8">
      <c r="A33" s="14"/>
      <c r="B33" s="14"/>
      <c r="C33" s="14"/>
      <c r="D33" s="14"/>
      <c r="E33" s="14"/>
      <c r="F33" s="14"/>
      <c r="G33" s="14"/>
      <c r="H33" s="14"/>
    </row>
    <row r="34" spans="1:8">
      <c r="A34" s="14"/>
      <c r="B34" s="14"/>
      <c r="C34" s="14"/>
      <c r="D34" s="14"/>
      <c r="E34" s="14"/>
      <c r="F34" s="14"/>
      <c r="G34" s="14"/>
      <c r="H34" s="14"/>
    </row>
    <row r="35" spans="1:8">
      <c r="A35" s="14"/>
      <c r="B35" s="14"/>
      <c r="C35" s="14"/>
      <c r="D35" s="14"/>
      <c r="E35" s="14"/>
      <c r="F35" s="14"/>
      <c r="G35" s="14"/>
      <c r="H35" s="14"/>
    </row>
    <row r="36" spans="1:8">
      <c r="A36" s="14"/>
      <c r="B36" s="14"/>
      <c r="C36" s="14"/>
      <c r="D36" s="14"/>
      <c r="E36" s="14"/>
      <c r="F36" s="14"/>
      <c r="G36" s="14"/>
      <c r="H36" s="14"/>
    </row>
    <row r="37" spans="1:8">
      <c r="A37" s="14"/>
      <c r="B37" s="14"/>
      <c r="C37" s="14"/>
      <c r="D37" s="14"/>
      <c r="E37" s="14"/>
      <c r="F37" s="14"/>
      <c r="G37" s="14"/>
      <c r="H37" s="14"/>
    </row>
    <row r="38" spans="1:8">
      <c r="A38" s="14"/>
      <c r="B38" s="14"/>
      <c r="C38" s="14"/>
      <c r="D38" s="14"/>
      <c r="E38" s="14"/>
      <c r="F38" s="14"/>
      <c r="G38" s="14"/>
      <c r="H38" s="14"/>
    </row>
    <row r="39" spans="1:8">
      <c r="A39" s="14"/>
      <c r="B39" s="14"/>
      <c r="C39" s="14"/>
      <c r="D39" s="14"/>
      <c r="E39" s="14"/>
      <c r="F39" s="14"/>
      <c r="G39" s="14"/>
      <c r="H39" s="14"/>
    </row>
    <row r="40" spans="1:8">
      <c r="A40" s="14"/>
      <c r="B40" s="14"/>
      <c r="C40" s="14"/>
      <c r="D40" s="14"/>
      <c r="E40" s="14"/>
      <c r="F40" s="14"/>
      <c r="G40" s="14"/>
      <c r="H40" s="14"/>
    </row>
    <row r="41" spans="1:8">
      <c r="A41" s="14"/>
      <c r="B41" s="14"/>
      <c r="C41" s="14"/>
      <c r="D41" s="14"/>
      <c r="E41" s="14"/>
      <c r="F41" s="14"/>
      <c r="G41" s="14"/>
      <c r="H41" s="14"/>
    </row>
    <row r="42" spans="1:8">
      <c r="A42" s="14"/>
      <c r="B42" s="14"/>
      <c r="C42" s="14"/>
      <c r="D42" s="14"/>
      <c r="E42" s="14"/>
      <c r="F42" s="14"/>
      <c r="G42" s="14"/>
      <c r="H42" s="14"/>
    </row>
    <row r="43" spans="1:8">
      <c r="A43" s="14"/>
      <c r="B43" s="14"/>
      <c r="C43" s="14"/>
      <c r="D43" s="14"/>
      <c r="E43" s="14"/>
      <c r="F43" s="14"/>
      <c r="G43" s="14"/>
      <c r="H43" s="14"/>
    </row>
    <row r="44" spans="1:8">
      <c r="A44" s="14"/>
      <c r="B44" s="14"/>
      <c r="C44" s="14"/>
      <c r="D44" s="14"/>
      <c r="E44" s="14"/>
      <c r="F44" s="14"/>
      <c r="G44" s="14"/>
      <c r="H44" s="14"/>
    </row>
    <row r="45" spans="1:8">
      <c r="A45" s="14"/>
      <c r="B45" s="14"/>
      <c r="C45" s="14"/>
      <c r="D45" s="14"/>
      <c r="E45" s="14"/>
      <c r="F45" s="14"/>
      <c r="G45" s="14"/>
      <c r="H45" s="14"/>
    </row>
    <row r="46" spans="1:8">
      <c r="A46" s="14"/>
      <c r="B46" s="14"/>
      <c r="C46" s="14"/>
      <c r="D46" s="14"/>
      <c r="E46" s="14"/>
      <c r="F46" s="14"/>
      <c r="G46" s="14"/>
      <c r="H46" s="14"/>
    </row>
    <row r="47" spans="1:8">
      <c r="A47" s="14"/>
      <c r="B47" s="14"/>
      <c r="C47" s="14"/>
      <c r="D47" s="14"/>
      <c r="E47" s="14"/>
      <c r="F47" s="14"/>
      <c r="G47" s="14"/>
      <c r="H47" s="14"/>
    </row>
    <row r="48" spans="1:8">
      <c r="A48" s="14"/>
      <c r="B48" s="14"/>
      <c r="C48" s="14"/>
      <c r="D48" s="14"/>
      <c r="E48" s="14"/>
      <c r="F48" s="14"/>
      <c r="G48" s="14"/>
      <c r="H48" s="14"/>
    </row>
    <row r="49" spans="1:8">
      <c r="A49" s="14"/>
      <c r="B49" s="14"/>
      <c r="C49" s="14"/>
      <c r="D49" s="14"/>
      <c r="E49" s="14"/>
      <c r="F49" s="14"/>
      <c r="G49" s="14"/>
      <c r="H49" s="14"/>
    </row>
    <row r="50" spans="1:8">
      <c r="A50" s="14"/>
      <c r="B50" s="14"/>
      <c r="C50" s="14"/>
      <c r="D50" s="14"/>
      <c r="E50" s="14"/>
      <c r="F50" s="14"/>
      <c r="G50" s="14"/>
      <c r="H50" s="14"/>
    </row>
    <row r="51" spans="1:8">
      <c r="A51" s="14"/>
      <c r="B51" s="14"/>
      <c r="C51" s="14"/>
      <c r="D51" s="14"/>
      <c r="E51" s="14"/>
      <c r="F51" s="14"/>
      <c r="G51" s="14"/>
      <c r="H51" s="14"/>
    </row>
    <row r="52" spans="1:8">
      <c r="A52" s="14"/>
      <c r="B52" s="14"/>
      <c r="C52" s="14"/>
      <c r="D52" s="14"/>
      <c r="E52" s="14"/>
      <c r="F52" s="14"/>
      <c r="G52" s="14"/>
      <c r="H52" s="14"/>
    </row>
    <row r="53" spans="1:8">
      <c r="A53" s="14"/>
      <c r="B53" s="14"/>
      <c r="C53" s="14"/>
      <c r="D53" s="14"/>
      <c r="E53" s="14"/>
      <c r="F53" s="14"/>
      <c r="G53" s="14"/>
      <c r="H53" s="14"/>
    </row>
    <row r="54" spans="1:8">
      <c r="A54" s="14"/>
      <c r="B54" s="14"/>
      <c r="C54" s="14"/>
      <c r="D54" s="14"/>
      <c r="E54" s="14"/>
      <c r="F54" s="14"/>
      <c r="G54" s="14"/>
      <c r="H54" s="14"/>
    </row>
    <row r="55" spans="1:8">
      <c r="A55" s="14"/>
      <c r="B55" s="14"/>
      <c r="C55" s="14"/>
      <c r="D55" s="14"/>
      <c r="E55" s="14"/>
      <c r="F55" s="14"/>
      <c r="G55" s="14"/>
      <c r="H55" s="14"/>
    </row>
    <row r="56" spans="1:8">
      <c r="A56" s="14"/>
      <c r="B56" s="14"/>
      <c r="C56" s="14"/>
      <c r="D56" s="14"/>
      <c r="E56" s="14"/>
      <c r="F56" s="14"/>
      <c r="G56" s="14"/>
      <c r="H56" s="14"/>
    </row>
    <row r="57" spans="1:8">
      <c r="A57" s="14"/>
      <c r="B57" s="14"/>
      <c r="C57" s="14"/>
      <c r="D57" s="14"/>
      <c r="E57" s="14"/>
      <c r="F57" s="14"/>
      <c r="G57" s="14"/>
      <c r="H57" s="14"/>
    </row>
    <row r="58" spans="1:8">
      <c r="A58" s="14"/>
      <c r="B58" s="14"/>
      <c r="C58" s="14"/>
      <c r="D58" s="14"/>
      <c r="E58" s="14"/>
      <c r="F58" s="14"/>
      <c r="G58" s="14"/>
      <c r="H58" s="14"/>
    </row>
    <row r="59" spans="1:8">
      <c r="A59" s="14"/>
      <c r="B59" s="14"/>
      <c r="C59" s="14"/>
      <c r="D59" s="14"/>
      <c r="E59" s="14"/>
      <c r="F59" s="14"/>
      <c r="G59" s="14"/>
      <c r="H59" s="14"/>
    </row>
    <row r="60" spans="1:8">
      <c r="A60" s="14"/>
      <c r="B60" s="14"/>
      <c r="C60" s="14"/>
      <c r="D60" s="14"/>
      <c r="E60" s="14"/>
      <c r="F60" s="14"/>
      <c r="G60" s="14"/>
      <c r="H60" s="14"/>
    </row>
    <row r="61" spans="1:8">
      <c r="A61" s="14"/>
      <c r="B61" s="14"/>
      <c r="C61" s="14"/>
      <c r="D61" s="14"/>
      <c r="E61" s="14"/>
      <c r="F61" s="14"/>
      <c r="G61" s="14"/>
      <c r="H61" s="14"/>
    </row>
    <row r="62" spans="1:8">
      <c r="A62" s="14"/>
      <c r="B62" s="14"/>
      <c r="C62" s="14"/>
      <c r="D62" s="14"/>
      <c r="E62" s="14"/>
      <c r="F62" s="14"/>
      <c r="G62" s="14"/>
      <c r="H62" s="14"/>
    </row>
    <row r="63" spans="1:8">
      <c r="A63" s="14"/>
      <c r="B63" s="14"/>
      <c r="C63" s="14"/>
      <c r="D63" s="14"/>
      <c r="E63" s="14"/>
      <c r="F63" s="14"/>
      <c r="G63" s="14"/>
      <c r="H63" s="14"/>
    </row>
    <row r="64" spans="1:8">
      <c r="A64" s="14"/>
      <c r="B64" s="14"/>
      <c r="C64" s="14"/>
      <c r="D64" s="14"/>
      <c r="E64" s="14"/>
      <c r="F64" s="14"/>
      <c r="G64" s="14"/>
      <c r="H64" s="14"/>
    </row>
    <row r="65" spans="1:8">
      <c r="A65" s="14"/>
      <c r="B65" s="14"/>
      <c r="C65" s="14"/>
      <c r="D65" s="14"/>
      <c r="E65" s="14"/>
      <c r="F65" s="14"/>
      <c r="G65" s="14"/>
      <c r="H65" s="14"/>
    </row>
    <row r="66" spans="1:8">
      <c r="A66" s="14"/>
      <c r="B66" s="14"/>
      <c r="C66" s="14"/>
      <c r="D66" s="14"/>
      <c r="E66" s="14"/>
      <c r="F66" s="14"/>
      <c r="G66" s="14"/>
      <c r="H66" s="14"/>
    </row>
    <row r="67" spans="1:8">
      <c r="A67" s="14"/>
      <c r="B67" s="14"/>
      <c r="C67" s="14"/>
      <c r="D67" s="14"/>
      <c r="E67" s="14"/>
      <c r="F67" s="14"/>
      <c r="G67" s="14"/>
      <c r="H67" s="14"/>
    </row>
    <row r="68" spans="1:8">
      <c r="A68" s="14"/>
      <c r="B68" s="14"/>
      <c r="C68" s="14"/>
      <c r="D68" s="14"/>
      <c r="E68" s="14"/>
      <c r="F68" s="14"/>
      <c r="G68" s="14"/>
      <c r="H68" s="14"/>
    </row>
    <row r="69" spans="1:8">
      <c r="A69" s="14"/>
      <c r="B69" s="14"/>
      <c r="C69" s="14"/>
      <c r="D69" s="14"/>
      <c r="E69" s="14"/>
      <c r="F69" s="14"/>
      <c r="G69" s="14"/>
      <c r="H69" s="14"/>
    </row>
    <row r="70" spans="1:8">
      <c r="A70" s="14"/>
      <c r="B70" s="14"/>
      <c r="C70" s="14"/>
      <c r="D70" s="14"/>
      <c r="E70" s="14"/>
      <c r="F70" s="14"/>
      <c r="G70" s="14"/>
      <c r="H70" s="14"/>
    </row>
    <row r="71" spans="1:8">
      <c r="A71" s="14"/>
      <c r="B71" s="14"/>
      <c r="C71" s="14"/>
      <c r="D71" s="14"/>
      <c r="E71" s="14"/>
      <c r="F71" s="14"/>
      <c r="G71" s="14"/>
      <c r="H71" s="14"/>
    </row>
    <row r="72" spans="1:8">
      <c r="A72" s="14"/>
      <c r="B72" s="14"/>
      <c r="C72" s="14"/>
      <c r="D72" s="14"/>
      <c r="E72" s="14"/>
      <c r="F72" s="14"/>
      <c r="G72" s="14"/>
      <c r="H72" s="14"/>
    </row>
    <row r="73" spans="1:8">
      <c r="A73" s="14"/>
      <c r="B73" s="14"/>
      <c r="C73" s="14"/>
      <c r="D73" s="14"/>
      <c r="E73" s="14"/>
      <c r="F73" s="14"/>
      <c r="G73" s="14"/>
      <c r="H73" s="14"/>
    </row>
    <row r="74" spans="1:8">
      <c r="A74" s="14"/>
      <c r="B74" s="14"/>
      <c r="C74" s="14"/>
      <c r="D74" s="14"/>
      <c r="E74" s="14"/>
      <c r="F74" s="14"/>
      <c r="G74" s="14"/>
      <c r="H74" s="14"/>
    </row>
    <row r="75" spans="1:8">
      <c r="A75" s="14"/>
      <c r="B75" s="14"/>
      <c r="C75" s="14"/>
      <c r="D75" s="14"/>
      <c r="E75" s="14"/>
      <c r="F75" s="14"/>
      <c r="G75" s="14"/>
      <c r="H75" s="14"/>
    </row>
    <row r="76" spans="1:8">
      <c r="A76" s="14"/>
      <c r="B76" s="14"/>
      <c r="C76" s="14"/>
      <c r="D76" s="14"/>
      <c r="E76" s="14"/>
      <c r="F76" s="14"/>
      <c r="G76" s="14"/>
      <c r="H76" s="14"/>
    </row>
    <row r="77" spans="1:8">
      <c r="A77" s="14"/>
      <c r="B77" s="14"/>
      <c r="C77" s="14"/>
      <c r="D77" s="14"/>
      <c r="E77" s="14"/>
      <c r="F77" s="14"/>
      <c r="G77" s="14"/>
      <c r="H77" s="14"/>
    </row>
    <row r="78" spans="1:8">
      <c r="A78" s="14"/>
      <c r="B78" s="14"/>
      <c r="C78" s="14"/>
      <c r="D78" s="14"/>
      <c r="E78" s="14"/>
      <c r="F78" s="14"/>
      <c r="G78" s="14"/>
      <c r="H78" s="14"/>
    </row>
    <row r="79" spans="1:8">
      <c r="A79" s="14"/>
      <c r="B79" s="14"/>
      <c r="C79" s="14"/>
      <c r="D79" s="14"/>
      <c r="E79" s="14"/>
      <c r="F79" s="14"/>
      <c r="G79" s="14"/>
      <c r="H79" s="14"/>
    </row>
    <row r="80" spans="1:8">
      <c r="A80" s="14"/>
      <c r="B80" s="14"/>
      <c r="C80" s="14"/>
      <c r="D80" s="14"/>
      <c r="E80" s="14"/>
      <c r="F80" s="14"/>
      <c r="G80" s="14"/>
      <c r="H80" s="14"/>
    </row>
    <row r="81" spans="1:8">
      <c r="A81" s="14"/>
      <c r="B81" s="14"/>
      <c r="C81" s="14"/>
      <c r="D81" s="14"/>
      <c r="E81" s="14"/>
      <c r="F81" s="14"/>
      <c r="G81" s="14"/>
      <c r="H81" s="14"/>
    </row>
    <row r="82" spans="1:8">
      <c r="A82" s="14"/>
      <c r="B82" s="14"/>
      <c r="C82" s="14"/>
      <c r="D82" s="14"/>
      <c r="E82" s="14"/>
      <c r="F82" s="14"/>
      <c r="G82" s="14"/>
      <c r="H82" s="14"/>
    </row>
    <row r="83" spans="1:8">
      <c r="A83" s="14"/>
      <c r="B83" s="14"/>
      <c r="C83" s="14"/>
      <c r="D83" s="14"/>
      <c r="E83" s="14"/>
      <c r="F83" s="14"/>
      <c r="G83" s="14"/>
      <c r="H83" s="14"/>
    </row>
    <row r="84" spans="1:8">
      <c r="A84" s="14"/>
      <c r="B84" s="14"/>
      <c r="C84" s="14"/>
      <c r="D84" s="14"/>
      <c r="E84" s="14"/>
      <c r="F84" s="14"/>
      <c r="G84" s="14"/>
      <c r="H84" s="14"/>
    </row>
    <row r="85" spans="1:8">
      <c r="A85" s="14"/>
      <c r="B85" s="14"/>
      <c r="C85" s="14"/>
      <c r="D85" s="14"/>
      <c r="E85" s="14"/>
      <c r="F85" s="14"/>
      <c r="G85" s="14"/>
      <c r="H85" s="14"/>
    </row>
    <row r="86" spans="1:8">
      <c r="A86" s="14"/>
      <c r="B86" s="14"/>
      <c r="C86" s="14"/>
      <c r="D86" s="14"/>
      <c r="E86" s="14"/>
      <c r="F86" s="14"/>
      <c r="G86" s="14"/>
      <c r="H86" s="14"/>
    </row>
    <row r="87" spans="1:8">
      <c r="A87" s="14"/>
      <c r="B87" s="14"/>
      <c r="C87" s="14"/>
      <c r="D87" s="14"/>
      <c r="E87" s="14"/>
      <c r="F87" s="14"/>
      <c r="G87" s="14"/>
      <c r="H87" s="14"/>
    </row>
    <row r="88" spans="1:8">
      <c r="A88" s="14"/>
      <c r="B88" s="14"/>
      <c r="C88" s="14"/>
      <c r="D88" s="14"/>
      <c r="E88" s="14"/>
      <c r="F88" s="14"/>
      <c r="G88" s="14"/>
      <c r="H88" s="14"/>
    </row>
    <row r="89" spans="1:8">
      <c r="A89" s="14"/>
      <c r="B89" s="14"/>
      <c r="C89" s="14"/>
      <c r="D89" s="14"/>
      <c r="E89" s="14"/>
      <c r="F89" s="14"/>
      <c r="G89" s="14"/>
      <c r="H89" s="14"/>
    </row>
    <row r="90" spans="1:8">
      <c r="A90" s="14"/>
      <c r="B90" s="14"/>
      <c r="C90" s="14"/>
      <c r="D90" s="14"/>
      <c r="E90" s="14"/>
      <c r="F90" s="14"/>
      <c r="G90" s="14"/>
      <c r="H90" s="14"/>
    </row>
    <row r="91" spans="1:8">
      <c r="A91" s="14"/>
      <c r="B91" s="14"/>
      <c r="C91" s="14"/>
      <c r="D91" s="14"/>
      <c r="E91" s="14"/>
      <c r="F91" s="14"/>
      <c r="G91" s="14"/>
      <c r="H91" s="14"/>
    </row>
    <row r="92" spans="1:8">
      <c r="A92" s="14"/>
      <c r="B92" s="14"/>
      <c r="C92" s="14"/>
      <c r="D92" s="14"/>
      <c r="E92" s="14"/>
      <c r="F92" s="14"/>
      <c r="G92" s="14"/>
      <c r="H92" s="14"/>
    </row>
    <row r="93" spans="1:8">
      <c r="A93" s="14"/>
      <c r="B93" s="14"/>
      <c r="C93" s="14"/>
      <c r="D93" s="14"/>
      <c r="E93" s="14"/>
      <c r="F93" s="14"/>
      <c r="G93" s="14"/>
      <c r="H93" s="14"/>
    </row>
    <row r="94" spans="1:8">
      <c r="A94" s="14"/>
      <c r="B94" s="14"/>
      <c r="C94" s="14"/>
      <c r="D94" s="14"/>
      <c r="E94" s="14"/>
      <c r="F94" s="14"/>
      <c r="G94" s="14"/>
      <c r="H94" s="14"/>
    </row>
    <row r="95" spans="1:8">
      <c r="A95" s="14"/>
      <c r="B95" s="14"/>
      <c r="C95" s="14"/>
      <c r="D95" s="14"/>
      <c r="E95" s="14"/>
      <c r="F95" s="14"/>
      <c r="G95" s="14"/>
      <c r="H95" s="14"/>
    </row>
    <row r="96" spans="1:8">
      <c r="A96" s="14"/>
      <c r="B96" s="14"/>
      <c r="C96" s="14"/>
      <c r="D96" s="14"/>
      <c r="E96" s="14"/>
      <c r="F96" s="14"/>
      <c r="G96" s="14"/>
      <c r="H96" s="14"/>
    </row>
    <row r="97" spans="1:8">
      <c r="A97" s="14"/>
      <c r="B97" s="14"/>
      <c r="C97" s="14"/>
      <c r="D97" s="14"/>
      <c r="E97" s="14"/>
      <c r="F97" s="14"/>
      <c r="G97" s="14"/>
      <c r="H97" s="14"/>
    </row>
    <row r="98" spans="1:8">
      <c r="A98" s="14"/>
      <c r="B98" s="14"/>
      <c r="C98" s="14"/>
      <c r="D98" s="14"/>
      <c r="E98" s="14"/>
      <c r="F98" s="14"/>
      <c r="G98" s="14"/>
      <c r="H98" s="14"/>
    </row>
    <row r="99" spans="1:8">
      <c r="A99" s="14"/>
      <c r="B99" s="14"/>
      <c r="C99" s="14"/>
      <c r="D99" s="14"/>
      <c r="E99" s="14"/>
      <c r="F99" s="14"/>
      <c r="G99" s="14"/>
      <c r="H99" s="14"/>
    </row>
    <row r="100" spans="1:8">
      <c r="A100" s="14"/>
      <c r="B100" s="14"/>
      <c r="C100" s="14"/>
      <c r="D100" s="14"/>
      <c r="E100" s="14"/>
      <c r="F100" s="14"/>
      <c r="G100" s="14"/>
      <c r="H100" s="14"/>
    </row>
    <row r="101" spans="1:8">
      <c r="A101" s="14"/>
      <c r="B101" s="14"/>
      <c r="C101" s="14"/>
      <c r="D101" s="14"/>
      <c r="E101" s="14"/>
      <c r="F101" s="14"/>
      <c r="G101" s="14"/>
      <c r="H101" s="14"/>
    </row>
    <row r="102" spans="1:8">
      <c r="A102" s="14"/>
      <c r="B102" s="14"/>
      <c r="C102" s="14"/>
      <c r="D102" s="14"/>
      <c r="E102" s="14"/>
      <c r="F102" s="14"/>
      <c r="G102" s="14"/>
      <c r="H102" s="14"/>
    </row>
    <row r="103" spans="1:8">
      <c r="A103" s="14"/>
      <c r="B103" s="14"/>
      <c r="C103" s="14"/>
      <c r="D103" s="14"/>
      <c r="E103" s="14"/>
      <c r="F103" s="14"/>
      <c r="G103" s="14"/>
      <c r="H103" s="14"/>
    </row>
    <row r="104" spans="1:8">
      <c r="A104" s="14"/>
      <c r="B104" s="14"/>
      <c r="C104" s="14"/>
      <c r="D104" s="14"/>
      <c r="E104" s="14"/>
      <c r="F104" s="14"/>
      <c r="G104" s="14"/>
      <c r="H104" s="14"/>
    </row>
    <row r="105" spans="1:8">
      <c r="A105" s="14"/>
      <c r="B105" s="14"/>
      <c r="C105" s="14"/>
      <c r="D105" s="14"/>
      <c r="E105" s="14"/>
      <c r="F105" s="14"/>
      <c r="G105" s="14"/>
      <c r="H105" s="14"/>
    </row>
    <row r="106" spans="1:8">
      <c r="A106" s="14"/>
      <c r="B106" s="14"/>
      <c r="C106" s="14"/>
      <c r="D106" s="14"/>
      <c r="E106" s="14"/>
      <c r="F106" s="14"/>
      <c r="G106" s="14"/>
      <c r="H106" s="14"/>
    </row>
    <row r="107" spans="1:8">
      <c r="A107" s="14"/>
      <c r="B107" s="14"/>
      <c r="C107" s="14"/>
      <c r="D107" s="14"/>
      <c r="E107" s="14"/>
      <c r="F107" s="14"/>
      <c r="G107" s="14"/>
      <c r="H107" s="14"/>
    </row>
    <row r="108" spans="1:8">
      <c r="A108" s="14"/>
      <c r="B108" s="14"/>
      <c r="C108" s="14"/>
      <c r="D108" s="14"/>
      <c r="E108" s="14"/>
      <c r="F108" s="14"/>
      <c r="G108" s="14"/>
      <c r="H108" s="14"/>
    </row>
    <row r="109" spans="1:8">
      <c r="A109" s="14"/>
      <c r="B109" s="14"/>
      <c r="C109" s="14"/>
      <c r="D109" s="14"/>
      <c r="E109" s="14"/>
      <c r="F109" s="14"/>
      <c r="G109" s="14"/>
      <c r="H109" s="14"/>
    </row>
    <row r="110" spans="1:8">
      <c r="A110" s="14"/>
      <c r="B110" s="14"/>
      <c r="C110" s="14"/>
      <c r="D110" s="14"/>
      <c r="E110" s="14"/>
      <c r="F110" s="14"/>
      <c r="G110" s="14"/>
      <c r="H110" s="14"/>
    </row>
    <row r="111" spans="1:8">
      <c r="A111" s="14"/>
      <c r="B111" s="14"/>
      <c r="C111" s="14"/>
      <c r="D111" s="14"/>
      <c r="E111" s="14"/>
      <c r="F111" s="14"/>
      <c r="G111" s="14"/>
      <c r="H111" s="14"/>
    </row>
    <row r="112" spans="1:8">
      <c r="A112" s="14"/>
      <c r="B112" s="14"/>
      <c r="C112" s="14"/>
      <c r="D112" s="14"/>
      <c r="E112" s="14"/>
      <c r="F112" s="14"/>
      <c r="G112" s="14"/>
      <c r="H112" s="14"/>
    </row>
    <row r="113" spans="1:8">
      <c r="A113" s="14"/>
      <c r="B113" s="14"/>
      <c r="C113" s="14"/>
      <c r="D113" s="14"/>
      <c r="E113" s="14"/>
      <c r="F113" s="14"/>
      <c r="G113" s="14"/>
      <c r="H113" s="14"/>
    </row>
    <row r="114" spans="1:8">
      <c r="A114" s="14"/>
      <c r="B114" s="14"/>
      <c r="C114" s="14"/>
      <c r="D114" s="14"/>
      <c r="E114" s="14"/>
      <c r="F114" s="14"/>
      <c r="G114" s="14"/>
      <c r="H114" s="14"/>
    </row>
    <row r="115" spans="1:8">
      <c r="A115" s="14"/>
      <c r="B115" s="14"/>
      <c r="C115" s="14"/>
      <c r="D115" s="14"/>
      <c r="E115" s="14"/>
      <c r="F115" s="14"/>
      <c r="G115" s="14"/>
      <c r="H115" s="14"/>
    </row>
    <row r="116" spans="1:8">
      <c r="A116" s="14"/>
      <c r="B116" s="14"/>
      <c r="C116" s="14"/>
      <c r="D116" s="14"/>
      <c r="E116" s="14"/>
      <c r="F116" s="14"/>
      <c r="G116" s="14"/>
      <c r="H116" s="14"/>
    </row>
    <row r="117" spans="1:8">
      <c r="A117" s="14"/>
      <c r="B117" s="14"/>
      <c r="C117" s="14"/>
      <c r="D117" s="14"/>
      <c r="E117" s="14"/>
      <c r="F117" s="14"/>
      <c r="G117" s="14"/>
      <c r="H117" s="14"/>
    </row>
    <row r="118" spans="1:8">
      <c r="A118" s="14"/>
      <c r="B118" s="14"/>
      <c r="C118" s="14"/>
      <c r="D118" s="14"/>
      <c r="E118" s="14"/>
      <c r="F118" s="14"/>
      <c r="G118" s="14"/>
      <c r="H118" s="14"/>
    </row>
    <row r="119" spans="1:8">
      <c r="A119" s="14"/>
      <c r="B119" s="14"/>
      <c r="C119" s="14"/>
      <c r="D119" s="14"/>
      <c r="E119" s="14"/>
      <c r="F119" s="14"/>
      <c r="G119" s="14"/>
      <c r="H119" s="14"/>
    </row>
    <row r="120" spans="1:8">
      <c r="A120" s="14"/>
      <c r="B120" s="14"/>
      <c r="C120" s="14"/>
      <c r="D120" s="14"/>
      <c r="E120" s="14"/>
      <c r="F120" s="14"/>
      <c r="G120" s="14"/>
      <c r="H120" s="14"/>
    </row>
    <row r="121" spans="1:8">
      <c r="A121" s="14"/>
      <c r="B121" s="14"/>
      <c r="C121" s="14"/>
      <c r="D121" s="14"/>
      <c r="E121" s="14"/>
      <c r="F121" s="14"/>
      <c r="G121" s="14"/>
      <c r="H121" s="14"/>
    </row>
    <row r="122" spans="1:8">
      <c r="A122" s="14"/>
      <c r="B122" s="14"/>
      <c r="C122" s="14"/>
      <c r="D122" s="14"/>
      <c r="E122" s="14"/>
      <c r="F122" s="14"/>
      <c r="G122" s="14"/>
      <c r="H122" s="14"/>
    </row>
    <row r="123" spans="1:8">
      <c r="A123" s="14"/>
      <c r="B123" s="14"/>
      <c r="C123" s="14"/>
      <c r="D123" s="14"/>
      <c r="E123" s="14"/>
      <c r="F123" s="14"/>
      <c r="G123" s="14"/>
      <c r="H123" s="14"/>
    </row>
    <row r="124" spans="1:8">
      <c r="A124" s="14"/>
      <c r="B124" s="14"/>
      <c r="C124" s="14"/>
      <c r="D124" s="14"/>
      <c r="E124" s="14"/>
      <c r="F124" s="14"/>
      <c r="G124" s="14"/>
      <c r="H124" s="14"/>
    </row>
    <row r="125" spans="1:8">
      <c r="A125" s="14"/>
      <c r="B125" s="14"/>
      <c r="C125" s="14"/>
      <c r="D125" s="14"/>
      <c r="E125" s="14"/>
      <c r="F125" s="14"/>
      <c r="G125" s="14"/>
      <c r="H125" s="14"/>
    </row>
    <row r="126" spans="1:8">
      <c r="A126" s="14"/>
      <c r="B126" s="14"/>
      <c r="C126" s="14"/>
      <c r="D126" s="14"/>
      <c r="E126" s="14"/>
      <c r="F126" s="14"/>
      <c r="G126" s="14"/>
      <c r="H126" s="14"/>
    </row>
    <row r="127" spans="1:8">
      <c r="A127" s="14"/>
      <c r="B127" s="14"/>
      <c r="C127" s="14"/>
      <c r="D127" s="14"/>
      <c r="E127" s="14"/>
      <c r="F127" s="14"/>
      <c r="G127" s="14"/>
      <c r="H127" s="14"/>
    </row>
    <row r="128" spans="1:8">
      <c r="A128" s="14"/>
      <c r="B128" s="14"/>
      <c r="C128" s="14"/>
      <c r="D128" s="14"/>
      <c r="E128" s="14"/>
      <c r="F128" s="14"/>
      <c r="G128" s="14"/>
      <c r="H128" s="14"/>
    </row>
    <row r="129" spans="1:8">
      <c r="A129" s="14"/>
      <c r="B129" s="14"/>
      <c r="C129" s="14"/>
      <c r="D129" s="14"/>
      <c r="E129" s="14"/>
      <c r="F129" s="14"/>
      <c r="G129" s="14"/>
      <c r="H129" s="14"/>
    </row>
    <row r="130" spans="1:8">
      <c r="A130" s="14"/>
      <c r="B130" s="14"/>
      <c r="C130" s="14"/>
      <c r="D130" s="14"/>
      <c r="E130" s="14"/>
      <c r="F130" s="14"/>
      <c r="G130" s="14"/>
      <c r="H130" s="14"/>
    </row>
    <row r="131" spans="1:8">
      <c r="A131" s="14"/>
      <c r="B131" s="14"/>
      <c r="C131" s="14"/>
      <c r="D131" s="14"/>
      <c r="E131" s="14"/>
      <c r="F131" s="14"/>
      <c r="G131" s="14"/>
      <c r="H131" s="14"/>
    </row>
    <row r="132" spans="1:8">
      <c r="A132" s="14"/>
      <c r="B132" s="14"/>
      <c r="C132" s="14"/>
      <c r="D132" s="14"/>
      <c r="E132" s="14"/>
      <c r="F132" s="14"/>
      <c r="G132" s="14"/>
      <c r="H132" s="14"/>
    </row>
    <row r="133" spans="1:8">
      <c r="A133" s="14"/>
      <c r="B133" s="14"/>
      <c r="C133" s="14"/>
      <c r="D133" s="14"/>
      <c r="E133" s="14"/>
      <c r="F133" s="14"/>
      <c r="G133" s="14"/>
      <c r="H133" s="14"/>
    </row>
    <row r="134" spans="1:8">
      <c r="A134" s="14"/>
      <c r="B134" s="14"/>
      <c r="C134" s="14"/>
      <c r="D134" s="14"/>
      <c r="E134" s="14"/>
      <c r="F134" s="14"/>
      <c r="G134" s="14"/>
      <c r="H134" s="14"/>
    </row>
    <row r="135" spans="1:8">
      <c r="A135" s="14"/>
      <c r="B135" s="14"/>
      <c r="C135" s="14"/>
      <c r="D135" s="14"/>
      <c r="E135" s="14"/>
      <c r="F135" s="14"/>
      <c r="G135" s="14"/>
      <c r="H135" s="14"/>
    </row>
    <row r="136" spans="1:8">
      <c r="A136" s="14"/>
      <c r="B136" s="14"/>
      <c r="C136" s="14"/>
      <c r="D136" s="14"/>
      <c r="E136" s="14"/>
      <c r="F136" s="14"/>
      <c r="G136" s="14"/>
      <c r="H136" s="14"/>
    </row>
    <row r="137" spans="1:8">
      <c r="A137" s="14"/>
      <c r="B137" s="14"/>
      <c r="C137" s="14"/>
      <c r="D137" s="14"/>
      <c r="E137" s="14"/>
      <c r="F137" s="14"/>
      <c r="G137" s="14"/>
      <c r="H137" s="14"/>
    </row>
    <row r="138" spans="1:8">
      <c r="A138" s="14"/>
      <c r="B138" s="14"/>
      <c r="C138" s="14"/>
      <c r="D138" s="14"/>
      <c r="E138" s="14"/>
      <c r="F138" s="14"/>
      <c r="G138" s="14"/>
      <c r="H138" s="14"/>
    </row>
    <row r="139" spans="1:8">
      <c r="A139" s="14"/>
      <c r="B139" s="14"/>
      <c r="C139" s="14"/>
      <c r="D139" s="14"/>
      <c r="E139" s="14"/>
      <c r="F139" s="14"/>
      <c r="G139" s="14"/>
      <c r="H139" s="14"/>
    </row>
    <row r="140" spans="1:8">
      <c r="A140" s="14"/>
      <c r="B140" s="14"/>
      <c r="C140" s="14"/>
      <c r="D140" s="14"/>
      <c r="E140" s="14"/>
      <c r="F140" s="14"/>
      <c r="G140" s="14"/>
      <c r="H140" s="14"/>
    </row>
    <row r="141" spans="1:8">
      <c r="A141" s="14"/>
      <c r="B141" s="14"/>
      <c r="C141" s="14"/>
      <c r="D141" s="14"/>
      <c r="E141" s="14"/>
      <c r="F141" s="14"/>
      <c r="G141" s="14"/>
      <c r="H141" s="14"/>
    </row>
    <row r="142" spans="1:8">
      <c r="A142" s="14"/>
      <c r="B142" s="14"/>
      <c r="C142" s="14"/>
      <c r="D142" s="14"/>
      <c r="E142" s="14"/>
      <c r="F142" s="14"/>
      <c r="G142" s="14"/>
      <c r="H142" s="14"/>
    </row>
    <row r="143" spans="1:8">
      <c r="A143" s="14"/>
      <c r="B143" s="14"/>
      <c r="C143" s="14"/>
      <c r="D143" s="14"/>
      <c r="E143" s="14"/>
      <c r="F143" s="14"/>
      <c r="G143" s="14"/>
      <c r="H143" s="14"/>
    </row>
    <row r="144" spans="1:8">
      <c r="A144" s="14"/>
      <c r="B144" s="14"/>
      <c r="C144" s="14"/>
      <c r="D144" s="14"/>
      <c r="E144" s="14"/>
      <c r="F144" s="14"/>
      <c r="G144" s="14"/>
      <c r="H144" s="14"/>
    </row>
    <row r="145" spans="1:8">
      <c r="A145" s="14"/>
      <c r="B145" s="14"/>
      <c r="C145" s="14"/>
      <c r="D145" s="14"/>
      <c r="E145" s="14"/>
      <c r="F145" s="14"/>
      <c r="G145" s="14"/>
      <c r="H145" s="14"/>
    </row>
    <row r="146" spans="1:8">
      <c r="A146" s="14"/>
      <c r="B146" s="14"/>
      <c r="C146" s="14"/>
      <c r="D146" s="14"/>
      <c r="E146" s="14"/>
      <c r="F146" s="14"/>
      <c r="G146" s="14"/>
      <c r="H146" s="14"/>
    </row>
    <row r="147" spans="1:8">
      <c r="A147" s="14"/>
      <c r="B147" s="14"/>
      <c r="C147" s="14"/>
      <c r="D147" s="14"/>
      <c r="E147" s="14"/>
      <c r="F147" s="14"/>
      <c r="G147" s="14"/>
      <c r="H147" s="14"/>
    </row>
    <row r="148" spans="1:8">
      <c r="A148" s="14"/>
      <c r="B148" s="14"/>
      <c r="C148" s="14"/>
      <c r="D148" s="14"/>
      <c r="E148" s="14"/>
      <c r="F148" s="14"/>
      <c r="G148" s="14"/>
      <c r="H148" s="14"/>
    </row>
    <row r="149" spans="1:8">
      <c r="A149" s="14"/>
      <c r="B149" s="14"/>
      <c r="C149" s="14"/>
      <c r="D149" s="14"/>
      <c r="E149" s="14"/>
      <c r="F149" s="14"/>
      <c r="G149" s="14"/>
      <c r="H149" s="14"/>
    </row>
    <row r="150" spans="1:8">
      <c r="A150" s="14"/>
      <c r="B150" s="14"/>
      <c r="C150" s="14"/>
      <c r="D150" s="14"/>
      <c r="E150" s="14"/>
      <c r="F150" s="14"/>
      <c r="G150" s="14"/>
      <c r="H150" s="14"/>
    </row>
    <row r="151" spans="1:8">
      <c r="A151" s="14"/>
      <c r="B151" s="14"/>
      <c r="C151" s="14"/>
      <c r="D151" s="14"/>
      <c r="E151" s="14"/>
      <c r="F151" s="14"/>
      <c r="G151" s="14"/>
      <c r="H151" s="14"/>
    </row>
    <row r="152" spans="1:8">
      <c r="A152" s="14"/>
      <c r="B152" s="14"/>
      <c r="C152" s="14"/>
      <c r="D152" s="14"/>
      <c r="E152" s="14"/>
      <c r="F152" s="14"/>
      <c r="G152" s="14"/>
      <c r="H152" s="14"/>
    </row>
    <row r="153" spans="1:8">
      <c r="A153" s="14"/>
      <c r="B153" s="14"/>
      <c r="C153" s="14"/>
      <c r="D153" s="14"/>
      <c r="E153" s="14"/>
      <c r="F153" s="14"/>
      <c r="G153" s="14"/>
      <c r="H153" s="14"/>
    </row>
    <row r="154" spans="1:8">
      <c r="A154" s="14"/>
      <c r="B154" s="14"/>
      <c r="C154" s="14"/>
      <c r="D154" s="14"/>
      <c r="E154" s="14"/>
      <c r="F154" s="14"/>
      <c r="G154" s="14"/>
      <c r="H154" s="14"/>
    </row>
    <row r="155" spans="1:8">
      <c r="A155" s="14"/>
      <c r="B155" s="14"/>
      <c r="C155" s="14"/>
      <c r="D155" s="14"/>
      <c r="E155" s="14"/>
      <c r="F155" s="14"/>
      <c r="G155" s="14"/>
      <c r="H155" s="14"/>
    </row>
    <row r="156" spans="1:8">
      <c r="A156" s="14"/>
      <c r="B156" s="14"/>
      <c r="C156" s="14"/>
      <c r="D156" s="14"/>
      <c r="E156" s="14"/>
      <c r="F156" s="14"/>
      <c r="G156" s="14"/>
      <c r="H156" s="14"/>
    </row>
    <row r="157" spans="1:8">
      <c r="A157" s="14"/>
      <c r="B157" s="14"/>
      <c r="C157" s="14"/>
      <c r="D157" s="14"/>
      <c r="E157" s="14"/>
      <c r="F157" s="14"/>
      <c r="G157" s="14"/>
      <c r="H157" s="14"/>
    </row>
    <row r="158" spans="1:8">
      <c r="A158" s="14"/>
      <c r="B158" s="14"/>
      <c r="C158" s="14"/>
      <c r="D158" s="14"/>
      <c r="E158" s="14"/>
      <c r="F158" s="14"/>
      <c r="G158" s="14"/>
      <c r="H158" s="14"/>
    </row>
    <row r="159" spans="1:8">
      <c r="A159" s="14"/>
      <c r="B159" s="14"/>
      <c r="C159" s="14"/>
      <c r="D159" s="14"/>
      <c r="E159" s="14"/>
      <c r="F159" s="14"/>
      <c r="G159" s="14"/>
      <c r="H159" s="14"/>
    </row>
    <row r="160" spans="1:8">
      <c r="A160" s="14"/>
      <c r="B160" s="14"/>
      <c r="C160" s="14"/>
      <c r="D160" s="14"/>
      <c r="E160" s="14"/>
      <c r="F160" s="14"/>
      <c r="G160" s="14"/>
      <c r="H160" s="14"/>
    </row>
    <row r="161" spans="1:8">
      <c r="A161" s="14"/>
      <c r="B161" s="14"/>
      <c r="C161" s="14"/>
      <c r="D161" s="14"/>
      <c r="E161" s="14"/>
      <c r="F161" s="14"/>
      <c r="G161" s="14"/>
      <c r="H161" s="14"/>
    </row>
    <row r="162" spans="1:8">
      <c r="A162" s="14"/>
      <c r="B162" s="14"/>
      <c r="C162" s="14"/>
      <c r="D162" s="14"/>
      <c r="E162" s="14"/>
      <c r="F162" s="14"/>
      <c r="G162" s="14"/>
      <c r="H162" s="14"/>
    </row>
    <row r="163" spans="1:8">
      <c r="A163" s="14"/>
      <c r="B163" s="14"/>
      <c r="C163" s="14"/>
      <c r="D163" s="14"/>
      <c r="E163" s="14"/>
      <c r="F163" s="14"/>
      <c r="G163" s="14"/>
      <c r="H163" s="14"/>
    </row>
    <row r="164" spans="1:8">
      <c r="A164" s="14"/>
      <c r="B164" s="14"/>
      <c r="C164" s="14"/>
      <c r="D164" s="14"/>
      <c r="E164" s="14"/>
      <c r="F164" s="14"/>
      <c r="G164" s="14"/>
      <c r="H164" s="14"/>
    </row>
    <row r="165" spans="1:8">
      <c r="A165" s="14"/>
      <c r="B165" s="14"/>
      <c r="C165" s="14"/>
      <c r="D165" s="14"/>
      <c r="E165" s="14"/>
      <c r="F165" s="14"/>
      <c r="G165" s="14"/>
      <c r="H165" s="14"/>
    </row>
    <row r="166" spans="1:8">
      <c r="A166" s="14"/>
      <c r="B166" s="14"/>
      <c r="C166" s="14"/>
      <c r="D166" s="14"/>
      <c r="E166" s="14"/>
      <c r="F166" s="14"/>
      <c r="G166" s="14"/>
      <c r="H166" s="14"/>
    </row>
    <row r="167" spans="1:8">
      <c r="A167" s="14"/>
      <c r="B167" s="14"/>
      <c r="C167" s="14"/>
      <c r="D167" s="14"/>
      <c r="E167" s="14"/>
      <c r="F167" s="14"/>
      <c r="G167" s="14"/>
      <c r="H167" s="14"/>
    </row>
    <row r="168" spans="1:8">
      <c r="A168" s="14"/>
      <c r="B168" s="14"/>
      <c r="C168" s="14"/>
      <c r="D168" s="14"/>
      <c r="E168" s="14"/>
      <c r="F168" s="14"/>
      <c r="G168" s="14"/>
      <c r="H168" s="14"/>
    </row>
    <row r="169" spans="1:8">
      <c r="A169" s="14"/>
      <c r="B169" s="14"/>
      <c r="C169" s="14"/>
      <c r="D169" s="14"/>
      <c r="E169" s="14"/>
      <c r="F169" s="14"/>
      <c r="G169" s="14"/>
      <c r="H169" s="14"/>
    </row>
    <row r="170" spans="1:8">
      <c r="A170" s="14"/>
      <c r="B170" s="14"/>
      <c r="C170" s="14"/>
      <c r="D170" s="14"/>
      <c r="E170" s="14"/>
      <c r="F170" s="14"/>
      <c r="G170" s="14"/>
      <c r="H170" s="14"/>
    </row>
    <row r="171" spans="1:8">
      <c r="A171" s="14"/>
      <c r="B171" s="14"/>
      <c r="C171" s="14"/>
      <c r="D171" s="14"/>
      <c r="E171" s="14"/>
      <c r="F171" s="14"/>
      <c r="G171" s="14"/>
      <c r="H171" s="14"/>
    </row>
    <row r="172" spans="1:8">
      <c r="A172" s="14"/>
      <c r="B172" s="14"/>
      <c r="C172" s="14"/>
      <c r="D172" s="14"/>
      <c r="E172" s="14"/>
      <c r="F172" s="14"/>
      <c r="G172" s="14"/>
      <c r="H172" s="14"/>
    </row>
    <row r="173" spans="1:8">
      <c r="A173" s="14"/>
      <c r="B173" s="14"/>
      <c r="C173" s="14"/>
      <c r="D173" s="14"/>
      <c r="E173" s="14"/>
      <c r="F173" s="14"/>
      <c r="G173" s="14"/>
      <c r="H173" s="14"/>
    </row>
    <row r="174" spans="1:8">
      <c r="A174" s="14"/>
      <c r="B174" s="14"/>
      <c r="C174" s="14"/>
      <c r="D174" s="14"/>
      <c r="E174" s="14"/>
      <c r="F174" s="14"/>
      <c r="G174" s="14"/>
      <c r="H174" s="14"/>
    </row>
    <row r="175" spans="1:8">
      <c r="A175" s="14"/>
      <c r="B175" s="14"/>
      <c r="C175" s="14"/>
      <c r="D175" s="14"/>
      <c r="E175" s="14"/>
      <c r="F175" s="14"/>
      <c r="G175" s="14"/>
      <c r="H175" s="14"/>
    </row>
    <row r="176" spans="1:8">
      <c r="A176" s="14"/>
      <c r="B176" s="14"/>
      <c r="C176" s="14"/>
      <c r="D176" s="14"/>
      <c r="E176" s="14"/>
      <c r="F176" s="14"/>
      <c r="G176" s="14"/>
      <c r="H176" s="14"/>
    </row>
    <row r="177" spans="1:8">
      <c r="A177" s="14"/>
      <c r="B177" s="14"/>
      <c r="C177" s="14"/>
      <c r="D177" s="14"/>
      <c r="E177" s="14"/>
      <c r="F177" s="14"/>
      <c r="G177" s="14"/>
      <c r="H177" s="14"/>
    </row>
    <row r="178" spans="1:8">
      <c r="A178" s="14"/>
      <c r="B178" s="14"/>
      <c r="C178" s="14"/>
      <c r="D178" s="14"/>
      <c r="E178" s="14"/>
      <c r="F178" s="14"/>
      <c r="G178" s="14"/>
      <c r="H178" s="14"/>
    </row>
    <row r="179" spans="1:8">
      <c r="A179" s="14"/>
      <c r="B179" s="14"/>
      <c r="C179" s="14"/>
      <c r="D179" s="14"/>
      <c r="E179" s="14"/>
      <c r="F179" s="14"/>
      <c r="G179" s="14"/>
      <c r="H179" s="14"/>
    </row>
    <row r="180" spans="1:8">
      <c r="A180" s="14"/>
      <c r="B180" s="14"/>
      <c r="C180" s="14"/>
      <c r="D180" s="14"/>
      <c r="E180" s="14"/>
      <c r="F180" s="14"/>
      <c r="G180" s="14"/>
      <c r="H180" s="14"/>
    </row>
    <row r="181" spans="1:8">
      <c r="A181" s="14"/>
      <c r="B181" s="14"/>
      <c r="C181" s="14"/>
      <c r="D181" s="14"/>
      <c r="E181" s="14"/>
      <c r="F181" s="14"/>
      <c r="G181" s="14"/>
      <c r="H181" s="14"/>
    </row>
    <row r="182" spans="1:8">
      <c r="A182" s="14"/>
      <c r="B182" s="14"/>
      <c r="C182" s="14"/>
      <c r="D182" s="14"/>
      <c r="E182" s="14"/>
      <c r="F182" s="14"/>
      <c r="G182" s="14"/>
      <c r="H182" s="14"/>
    </row>
    <row r="183" spans="1:8">
      <c r="A183" s="14"/>
      <c r="B183" s="14"/>
      <c r="C183" s="14"/>
      <c r="D183" s="14"/>
      <c r="E183" s="14"/>
      <c r="F183" s="14"/>
      <c r="G183" s="14"/>
      <c r="H183" s="14"/>
    </row>
    <row r="184" spans="1:8">
      <c r="A184" s="14"/>
      <c r="B184" s="14"/>
      <c r="C184" s="14"/>
      <c r="D184" s="14"/>
      <c r="E184" s="14"/>
      <c r="F184" s="14"/>
      <c r="G184" s="14"/>
      <c r="H184" s="14"/>
    </row>
    <row r="185" spans="1:8">
      <c r="A185" s="14"/>
      <c r="B185" s="14"/>
      <c r="C185" s="14"/>
      <c r="D185" s="14"/>
      <c r="E185" s="14"/>
      <c r="F185" s="14"/>
      <c r="G185" s="14"/>
      <c r="H185" s="14"/>
    </row>
    <row r="186" spans="1:8">
      <c r="A186" s="14"/>
      <c r="B186" s="14"/>
      <c r="C186" s="14"/>
      <c r="D186" s="14"/>
      <c r="E186" s="14"/>
      <c r="F186" s="14"/>
      <c r="G186" s="14"/>
      <c r="H186" s="14"/>
    </row>
    <row r="187" spans="1:8">
      <c r="A187" s="14"/>
      <c r="B187" s="14"/>
      <c r="C187" s="14"/>
      <c r="D187" s="14"/>
      <c r="E187" s="14"/>
      <c r="F187" s="14"/>
      <c r="G187" s="14"/>
      <c r="H187" s="14"/>
    </row>
    <row r="188" spans="1:8">
      <c r="A188" s="14"/>
      <c r="B188" s="14"/>
      <c r="C188" s="14"/>
      <c r="D188" s="14"/>
      <c r="E188" s="14"/>
      <c r="F188" s="14"/>
      <c r="G188" s="14"/>
      <c r="H188" s="14"/>
    </row>
    <row r="189" spans="1:8">
      <c r="A189" s="14"/>
      <c r="B189" s="14"/>
      <c r="C189" s="14"/>
      <c r="D189" s="14"/>
      <c r="E189" s="14"/>
      <c r="F189" s="14"/>
      <c r="G189" s="14"/>
      <c r="H189" s="14"/>
    </row>
    <row r="190" spans="1:8">
      <c r="A190" s="14"/>
      <c r="B190" s="14"/>
      <c r="C190" s="14"/>
      <c r="D190" s="14"/>
      <c r="E190" s="14"/>
      <c r="F190" s="14"/>
      <c r="G190" s="14"/>
      <c r="H190" s="14"/>
    </row>
    <row r="191" spans="1:8">
      <c r="A191" s="14"/>
      <c r="B191" s="14"/>
      <c r="C191" s="14"/>
      <c r="D191" s="14"/>
      <c r="E191" s="14"/>
      <c r="F191" s="14"/>
      <c r="G191" s="14"/>
      <c r="H191" s="14"/>
    </row>
    <row r="192" spans="1:8">
      <c r="A192" s="14"/>
      <c r="B192" s="14"/>
      <c r="C192" s="14"/>
      <c r="D192" s="14"/>
      <c r="E192" s="14"/>
      <c r="F192" s="14"/>
      <c r="G192" s="14"/>
      <c r="H192" s="14"/>
    </row>
    <row r="193" spans="1:8">
      <c r="A193" s="14"/>
      <c r="B193" s="14"/>
      <c r="C193" s="14"/>
      <c r="D193" s="14"/>
      <c r="E193" s="14"/>
      <c r="F193" s="14"/>
      <c r="G193" s="14"/>
      <c r="H193" s="14"/>
    </row>
    <row r="194" spans="1:8">
      <c r="A194" s="14"/>
      <c r="B194" s="14"/>
      <c r="C194" s="14"/>
      <c r="D194" s="14"/>
      <c r="E194" s="14"/>
      <c r="F194" s="14"/>
      <c r="G194" s="14"/>
      <c r="H194" s="14"/>
    </row>
    <row r="195" spans="1:8">
      <c r="A195" s="14"/>
      <c r="B195" s="14"/>
      <c r="C195" s="14"/>
      <c r="D195" s="14"/>
      <c r="E195" s="14"/>
      <c r="F195" s="14"/>
      <c r="G195" s="14"/>
      <c r="H195" s="14"/>
    </row>
    <row r="196" spans="1:8">
      <c r="A196" s="14"/>
      <c r="B196" s="14"/>
      <c r="C196" s="14"/>
      <c r="D196" s="14"/>
      <c r="E196" s="14"/>
      <c r="F196" s="14"/>
      <c r="G196" s="14"/>
      <c r="H196" s="14"/>
    </row>
    <row r="197" spans="1:8">
      <c r="A197" s="14"/>
      <c r="B197" s="14"/>
      <c r="C197" s="14"/>
      <c r="D197" s="14"/>
      <c r="E197" s="14"/>
      <c r="F197" s="14"/>
      <c r="G197" s="14"/>
      <c r="H197" s="14"/>
    </row>
    <row r="198" spans="1:8">
      <c r="A198" s="14"/>
      <c r="B198" s="14"/>
      <c r="C198" s="14"/>
      <c r="D198" s="14"/>
      <c r="E198" s="14"/>
      <c r="F198" s="14"/>
      <c r="G198" s="14"/>
      <c r="H198" s="14"/>
    </row>
    <row r="199" spans="1:8">
      <c r="A199" s="14"/>
      <c r="B199" s="14"/>
      <c r="C199" s="14"/>
      <c r="D199" s="14"/>
      <c r="E199" s="14"/>
      <c r="F199" s="14"/>
      <c r="G199" s="14"/>
      <c r="H199" s="14"/>
    </row>
  </sheetData>
  <mergeCells count="18">
    <mergeCell ref="C8:H8"/>
    <mergeCell ref="A1:H1"/>
    <mergeCell ref="A3:H3"/>
    <mergeCell ref="A4:H4"/>
    <mergeCell ref="C6:H6"/>
    <mergeCell ref="C7:H7"/>
    <mergeCell ref="A23:G23"/>
    <mergeCell ref="B27:C27"/>
    <mergeCell ref="C9:H9"/>
    <mergeCell ref="A13:E13"/>
    <mergeCell ref="A15:A16"/>
    <mergeCell ref="B15:B16"/>
    <mergeCell ref="C15:C16"/>
    <mergeCell ref="D15:D16"/>
    <mergeCell ref="E15:E16"/>
    <mergeCell ref="F15:F16"/>
    <mergeCell ref="G15:G16"/>
    <mergeCell ref="H15:H16"/>
  </mergeCells>
  <printOptions horizontalCentered="1"/>
  <pageMargins left="1.1811023622047245" right="0.59055118110236227" top="0.78740157480314965" bottom="0.78740157480314965" header="0.31496062992125984" footer="0.39370078740157483"/>
  <pageSetup paperSize="9" scale="54" fitToHeight="0" orientation="portrait" blackAndWhite="1" r:id="rId1"/>
  <headerFooter>
    <oddFooter>&amp;R&amp;"Times New Roman,Regular"&amp;10&amp;P. lpp. no &amp;N</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K384"/>
  <sheetViews>
    <sheetView showZeros="0" topLeftCell="A98" zoomScale="85" zoomScaleNormal="85" workbookViewId="0">
      <selection activeCell="I148" sqref="I148"/>
    </sheetView>
  </sheetViews>
  <sheetFormatPr defaultColWidth="9.140625" defaultRowHeight="15" outlineLevelRow="1"/>
  <cols>
    <col min="1" max="2" width="8.7109375" style="44" customWidth="1"/>
    <col min="3" max="3" width="44.7109375" style="44" customWidth="1"/>
    <col min="4" max="4" width="24.5703125" style="44" customWidth="1"/>
    <col min="5" max="6" width="9.7109375" style="44" customWidth="1"/>
    <col min="7" max="7" width="20.42578125" style="44" customWidth="1"/>
    <col min="8" max="8" width="21.85546875" style="44" customWidth="1"/>
    <col min="9" max="16384" width="9.140625" style="44"/>
  </cols>
  <sheetData>
    <row r="1" spans="1:8" ht="20.25">
      <c r="A1" s="985" t="str">
        <f>"Lokālā tāme Nr. "&amp;KOPS1!B35</f>
        <v>Lokālā tāme Nr. 2-1</v>
      </c>
      <c r="B1" s="985"/>
      <c r="C1" s="985"/>
      <c r="D1" s="985"/>
      <c r="E1" s="985"/>
      <c r="F1" s="985"/>
      <c r="G1" s="985"/>
      <c r="H1" s="985"/>
    </row>
    <row r="3" spans="1:8" ht="20.25">
      <c r="A3" s="1026" t="str">
        <f>KOPS1!C35</f>
        <v>Elektroapgāde</v>
      </c>
      <c r="B3" s="1026"/>
      <c r="C3" s="1026"/>
      <c r="D3" s="1027"/>
      <c r="E3" s="1026"/>
      <c r="F3" s="1026"/>
      <c r="G3" s="1026"/>
      <c r="H3" s="1026"/>
    </row>
    <row r="4" spans="1:8">
      <c r="A4" s="1017" t="s">
        <v>0</v>
      </c>
      <c r="B4" s="1017"/>
      <c r="C4" s="1017"/>
      <c r="D4" s="1017"/>
      <c r="E4" s="1017"/>
      <c r="F4" s="1017"/>
      <c r="G4" s="1017"/>
      <c r="H4" s="1017"/>
    </row>
    <row r="5" spans="1:8">
      <c r="A5" s="14"/>
      <c r="B5" s="14"/>
      <c r="C5" s="14"/>
      <c r="D5" s="14"/>
      <c r="E5" s="14"/>
      <c r="F5" s="14"/>
      <c r="G5" s="14"/>
      <c r="H5" s="14"/>
    </row>
    <row r="6" spans="1:8">
      <c r="A6" s="14" t="s">
        <v>1</v>
      </c>
      <c r="B6" s="14"/>
      <c r="C6" s="995" t="str">
        <f>KOPS1!C6</f>
        <v>Jauna skolas ēka Ādažos I.kārta</v>
      </c>
      <c r="D6" s="986"/>
      <c r="E6" s="995"/>
      <c r="F6" s="995"/>
      <c r="G6" s="995"/>
      <c r="H6" s="995"/>
    </row>
    <row r="7" spans="1:8">
      <c r="A7" s="14" t="s">
        <v>2</v>
      </c>
      <c r="B7" s="14"/>
      <c r="C7" s="995" t="str">
        <f>KOPS1!C7</f>
        <v>Jauna skolas ēka Ādažos</v>
      </c>
      <c r="D7" s="986"/>
      <c r="E7" s="995"/>
      <c r="F7" s="995"/>
      <c r="G7" s="995"/>
      <c r="H7" s="995"/>
    </row>
    <row r="8" spans="1:8">
      <c r="A8" s="14" t="s">
        <v>3</v>
      </c>
      <c r="B8" s="14"/>
      <c r="C8" s="995" t="str">
        <f>KOPS1!C8</f>
        <v>Attekas iela 16, Ādaži, Ādažu novads</v>
      </c>
      <c r="D8" s="986"/>
      <c r="E8" s="995"/>
      <c r="F8" s="995"/>
      <c r="G8" s="995"/>
      <c r="H8" s="995"/>
    </row>
    <row r="9" spans="1:8">
      <c r="A9" s="14" t="s">
        <v>4</v>
      </c>
      <c r="B9" s="14"/>
      <c r="C9" s="995" t="str">
        <f>KOPS1!C9</f>
        <v>16-26</v>
      </c>
      <c r="D9" s="986"/>
      <c r="E9" s="995"/>
      <c r="F9" s="995"/>
      <c r="G9" s="995"/>
      <c r="H9" s="995"/>
    </row>
    <row r="10" spans="1:8">
      <c r="A10" s="14"/>
      <c r="B10" s="14"/>
      <c r="C10" s="14"/>
      <c r="D10" s="14"/>
      <c r="E10" s="14"/>
      <c r="F10" s="14"/>
      <c r="G10" s="14"/>
    </row>
    <row r="11" spans="1:8">
      <c r="A11" s="14" t="s">
        <v>241</v>
      </c>
      <c r="B11" s="14"/>
      <c r="C11" s="14"/>
      <c r="D11" s="14"/>
      <c r="E11" s="14"/>
      <c r="F11" s="14"/>
      <c r="G11" s="14"/>
    </row>
    <row r="12" spans="1:8">
      <c r="A12" s="14" t="s">
        <v>2039</v>
      </c>
      <c r="B12" s="14"/>
      <c r="C12" s="14"/>
      <c r="D12" s="14"/>
      <c r="E12" s="14"/>
      <c r="F12" s="14"/>
      <c r="G12" s="14"/>
      <c r="H12" s="14"/>
    </row>
    <row r="13" spans="1:8">
      <c r="A13" s="1019" t="str">
        <f>KOPS1!F14</f>
        <v>Tāme sastādīta 2017.gada 29. septembrī</v>
      </c>
      <c r="B13" s="1019"/>
      <c r="C13" s="1019"/>
      <c r="D13" s="1019"/>
      <c r="E13" s="1019"/>
      <c r="F13" s="14"/>
      <c r="G13" s="14"/>
    </row>
    <row r="15" spans="1:8" ht="15" customHeight="1">
      <c r="A15" s="1007" t="s">
        <v>5</v>
      </c>
      <c r="B15" s="1007" t="s">
        <v>6</v>
      </c>
      <c r="C15" s="1031" t="s">
        <v>1931</v>
      </c>
      <c r="D15" s="1032" t="s">
        <v>1628</v>
      </c>
      <c r="E15" s="1031" t="s">
        <v>7</v>
      </c>
      <c r="F15" s="1031" t="s">
        <v>8</v>
      </c>
      <c r="G15" s="1024" t="s">
        <v>2040</v>
      </c>
      <c r="H15" s="1024" t="s">
        <v>2041</v>
      </c>
    </row>
    <row r="16" spans="1:8">
      <c r="A16" s="1007"/>
      <c r="B16" s="1007"/>
      <c r="C16" s="1031"/>
      <c r="D16" s="1025"/>
      <c r="E16" s="1031"/>
      <c r="F16" s="1031"/>
      <c r="G16" s="1025"/>
      <c r="H16" s="1025"/>
    </row>
    <row r="17" spans="1:8" ht="15.75" thickBot="1">
      <c r="A17" s="66">
        <v>1</v>
      </c>
      <c r="B17" s="66">
        <v>2</v>
      </c>
      <c r="C17" s="67" t="s">
        <v>80</v>
      </c>
      <c r="D17" s="67"/>
      <c r="E17" s="66" t="s">
        <v>81</v>
      </c>
      <c r="F17" s="68">
        <v>5</v>
      </c>
      <c r="G17" s="68">
        <v>6</v>
      </c>
      <c r="H17" s="68">
        <v>7</v>
      </c>
    </row>
    <row r="18" spans="1:8" s="303" customFormat="1" ht="15.75" thickTop="1">
      <c r="A18" s="99"/>
      <c r="B18" s="99"/>
      <c r="C18" s="582" t="s">
        <v>460</v>
      </c>
      <c r="D18" s="582"/>
      <c r="E18" s="99"/>
      <c r="F18" s="100"/>
      <c r="G18" s="296"/>
      <c r="H18" s="297"/>
    </row>
    <row r="19" spans="1:8" s="303" customFormat="1">
      <c r="A19" s="287"/>
      <c r="B19" s="309"/>
      <c r="C19" s="388" t="s">
        <v>252</v>
      </c>
      <c r="D19" s="388"/>
      <c r="E19" s="389"/>
      <c r="F19" s="310"/>
      <c r="G19" s="268"/>
      <c r="H19" s="390"/>
    </row>
    <row r="20" spans="1:8" s="303" customFormat="1">
      <c r="A20" s="287">
        <v>1</v>
      </c>
      <c r="B20" s="599" t="s">
        <v>1947</v>
      </c>
      <c r="C20" s="302" t="s">
        <v>253</v>
      </c>
      <c r="D20" s="722" t="s">
        <v>2048</v>
      </c>
      <c r="E20" s="389" t="s">
        <v>95</v>
      </c>
      <c r="F20" s="310">
        <v>900</v>
      </c>
      <c r="G20" s="390"/>
      <c r="H20" s="390"/>
    </row>
    <row r="21" spans="1:8" s="303" customFormat="1">
      <c r="A21" s="287">
        <f>A20+1</f>
        <v>2</v>
      </c>
      <c r="B21" s="599" t="s">
        <v>1947</v>
      </c>
      <c r="C21" s="302" t="s">
        <v>254</v>
      </c>
      <c r="D21" s="722" t="s">
        <v>2048</v>
      </c>
      <c r="E21" s="389" t="s">
        <v>95</v>
      </c>
      <c r="F21" s="310">
        <v>300</v>
      </c>
      <c r="G21" s="390"/>
      <c r="H21" s="390"/>
    </row>
    <row r="22" spans="1:8" s="303" customFormat="1">
      <c r="A22" s="287">
        <f>A21+1</f>
        <v>3</v>
      </c>
      <c r="B22" s="599" t="s">
        <v>1947</v>
      </c>
      <c r="C22" s="302" t="s">
        <v>255</v>
      </c>
      <c r="D22" s="722"/>
      <c r="E22" s="389" t="s">
        <v>92</v>
      </c>
      <c r="F22" s="392">
        <v>26</v>
      </c>
      <c r="G22" s="390"/>
      <c r="H22" s="390"/>
    </row>
    <row r="23" spans="1:8" s="303" customFormat="1">
      <c r="A23" s="287">
        <f t="shared" ref="A23:A33" si="0">A22+1</f>
        <v>4</v>
      </c>
      <c r="B23" s="599" t="s">
        <v>1947</v>
      </c>
      <c r="C23" s="302" t="s">
        <v>453</v>
      </c>
      <c r="D23" s="722"/>
      <c r="E23" s="389" t="s">
        <v>92</v>
      </c>
      <c r="F23" s="392">
        <v>26</v>
      </c>
      <c r="G23" s="390"/>
      <c r="H23" s="390"/>
    </row>
    <row r="24" spans="1:8" s="303" customFormat="1" ht="25.5">
      <c r="A24" s="287">
        <f t="shared" si="0"/>
        <v>5</v>
      </c>
      <c r="B24" s="599" t="s">
        <v>1947</v>
      </c>
      <c r="C24" s="302" t="s">
        <v>1626</v>
      </c>
      <c r="D24" s="722" t="s">
        <v>2048</v>
      </c>
      <c r="E24" s="389" t="s">
        <v>92</v>
      </c>
      <c r="F24" s="392">
        <v>8</v>
      </c>
      <c r="G24" s="268"/>
      <c r="H24" s="390"/>
    </row>
    <row r="25" spans="1:8" s="303" customFormat="1" ht="25.5">
      <c r="A25" s="287">
        <f t="shared" si="0"/>
        <v>6</v>
      </c>
      <c r="B25" s="599" t="s">
        <v>1947</v>
      </c>
      <c r="C25" s="302" t="s">
        <v>1627</v>
      </c>
      <c r="D25" s="722" t="s">
        <v>2048</v>
      </c>
      <c r="E25" s="389" t="s">
        <v>92</v>
      </c>
      <c r="F25" s="392">
        <v>2</v>
      </c>
      <c r="G25" s="268"/>
      <c r="H25" s="390"/>
    </row>
    <row r="26" spans="1:8" s="303" customFormat="1" ht="25.5">
      <c r="A26" s="287">
        <f t="shared" si="0"/>
        <v>7</v>
      </c>
      <c r="B26" s="599" t="s">
        <v>1947</v>
      </c>
      <c r="C26" s="302" t="s">
        <v>454</v>
      </c>
      <c r="D26" s="722"/>
      <c r="E26" s="389" t="s">
        <v>92</v>
      </c>
      <c r="F26" s="392">
        <v>900</v>
      </c>
      <c r="G26" s="268"/>
      <c r="H26" s="390"/>
    </row>
    <row r="27" spans="1:8" s="303" customFormat="1" ht="25.5">
      <c r="A27" s="287">
        <f t="shared" si="0"/>
        <v>8</v>
      </c>
      <c r="B27" s="599" t="s">
        <v>1947</v>
      </c>
      <c r="C27" s="302" t="s">
        <v>455</v>
      </c>
      <c r="D27" s="722"/>
      <c r="E27" s="389" t="s">
        <v>92</v>
      </c>
      <c r="F27" s="392">
        <v>300</v>
      </c>
      <c r="G27" s="268"/>
      <c r="H27" s="390"/>
    </row>
    <row r="28" spans="1:8" s="303" customFormat="1" ht="25.5">
      <c r="A28" s="287">
        <f t="shared" si="0"/>
        <v>9</v>
      </c>
      <c r="B28" s="599" t="s">
        <v>1947</v>
      </c>
      <c r="C28" s="302" t="s">
        <v>456</v>
      </c>
      <c r="D28" s="722"/>
      <c r="E28" s="389" t="s">
        <v>92</v>
      </c>
      <c r="F28" s="392">
        <v>50</v>
      </c>
      <c r="G28" s="268"/>
      <c r="H28" s="390"/>
    </row>
    <row r="29" spans="1:8" s="303" customFormat="1" ht="25.5">
      <c r="A29" s="287">
        <f t="shared" si="0"/>
        <v>10</v>
      </c>
      <c r="B29" s="599" t="s">
        <v>1947</v>
      </c>
      <c r="C29" s="302" t="s">
        <v>457</v>
      </c>
      <c r="D29" s="722"/>
      <c r="E29" s="389" t="s">
        <v>92</v>
      </c>
      <c r="F29" s="392">
        <v>20</v>
      </c>
      <c r="G29" s="268"/>
      <c r="H29" s="390"/>
    </row>
    <row r="30" spans="1:8" s="303" customFormat="1">
      <c r="A30" s="287">
        <f t="shared" si="0"/>
        <v>11</v>
      </c>
      <c r="B30" s="599" t="s">
        <v>1947</v>
      </c>
      <c r="C30" s="302" t="s">
        <v>256</v>
      </c>
      <c r="D30" s="722"/>
      <c r="E30" s="389" t="s">
        <v>95</v>
      </c>
      <c r="F30" s="310">
        <v>400</v>
      </c>
      <c r="G30" s="268"/>
      <c r="H30" s="390"/>
    </row>
    <row r="31" spans="1:8" s="303" customFormat="1">
      <c r="A31" s="287">
        <f t="shared" si="0"/>
        <v>12</v>
      </c>
      <c r="B31" s="599" t="s">
        <v>1947</v>
      </c>
      <c r="C31" s="302" t="s">
        <v>458</v>
      </c>
      <c r="D31" s="722"/>
      <c r="E31" s="389" t="s">
        <v>92</v>
      </c>
      <c r="F31" s="392">
        <v>26</v>
      </c>
      <c r="G31" s="268"/>
      <c r="H31" s="390"/>
    </row>
    <row r="32" spans="1:8" s="303" customFormat="1">
      <c r="A32" s="287">
        <f t="shared" si="0"/>
        <v>13</v>
      </c>
      <c r="B32" s="599" t="s">
        <v>1947</v>
      </c>
      <c r="C32" s="302" t="s">
        <v>459</v>
      </c>
      <c r="D32" s="722"/>
      <c r="E32" s="389" t="s">
        <v>92</v>
      </c>
      <c r="F32" s="392">
        <v>40</v>
      </c>
      <c r="G32" s="268"/>
      <c r="H32" s="390"/>
    </row>
    <row r="33" spans="1:8" s="303" customFormat="1">
      <c r="A33" s="287">
        <f t="shared" si="0"/>
        <v>14</v>
      </c>
      <c r="B33" s="599" t="s">
        <v>1947</v>
      </c>
      <c r="C33" s="302" t="s">
        <v>109</v>
      </c>
      <c r="D33" s="722"/>
      <c r="E33" s="389" t="s">
        <v>94</v>
      </c>
      <c r="F33" s="392">
        <v>1</v>
      </c>
      <c r="G33" s="268"/>
      <c r="H33" s="390"/>
    </row>
    <row r="34" spans="1:8" s="303" customFormat="1">
      <c r="A34" s="311"/>
      <c r="B34" s="599" t="s">
        <v>1947</v>
      </c>
      <c r="C34" s="388" t="s">
        <v>257</v>
      </c>
      <c r="D34" s="388"/>
      <c r="E34" s="389"/>
      <c r="F34" s="392"/>
      <c r="G34" s="650"/>
      <c r="H34" s="390"/>
    </row>
    <row r="35" spans="1:8" s="303" customFormat="1" ht="25.5">
      <c r="A35" s="287">
        <v>1</v>
      </c>
      <c r="B35" s="599" t="s">
        <v>1947</v>
      </c>
      <c r="C35" s="391" t="s">
        <v>461</v>
      </c>
      <c r="D35" s="722" t="s">
        <v>2048</v>
      </c>
      <c r="E35" s="389" t="s">
        <v>94</v>
      </c>
      <c r="F35" s="392">
        <v>1</v>
      </c>
      <c r="G35" s="268"/>
      <c r="H35" s="390"/>
    </row>
    <row r="36" spans="1:8" s="303" customFormat="1">
      <c r="A36" s="311">
        <f>A35+1</f>
        <v>2</v>
      </c>
      <c r="B36" s="599" t="s">
        <v>1947</v>
      </c>
      <c r="C36" s="233" t="s">
        <v>258</v>
      </c>
      <c r="D36" s="722" t="s">
        <v>2048</v>
      </c>
      <c r="E36" s="389" t="s">
        <v>94</v>
      </c>
      <c r="F36" s="392">
        <v>1</v>
      </c>
      <c r="G36" s="268"/>
      <c r="H36" s="390"/>
    </row>
    <row r="37" spans="1:8" s="303" customFormat="1">
      <c r="A37" s="311">
        <f t="shared" ref="A37:A62" si="1">A36+1</f>
        <v>3</v>
      </c>
      <c r="B37" s="599" t="s">
        <v>1947</v>
      </c>
      <c r="C37" s="233" t="s">
        <v>1774</v>
      </c>
      <c r="D37" s="722" t="s">
        <v>2048</v>
      </c>
      <c r="E37" s="389" t="s">
        <v>94</v>
      </c>
      <c r="F37" s="392">
        <v>1</v>
      </c>
      <c r="G37" s="268"/>
      <c r="H37" s="390"/>
    </row>
    <row r="38" spans="1:8" s="303" customFormat="1">
      <c r="A38" s="311">
        <f t="shared" si="1"/>
        <v>4</v>
      </c>
      <c r="B38" s="599" t="s">
        <v>1947</v>
      </c>
      <c r="C38" s="233" t="s">
        <v>259</v>
      </c>
      <c r="D38" s="722" t="s">
        <v>2048</v>
      </c>
      <c r="E38" s="389" t="s">
        <v>94</v>
      </c>
      <c r="F38" s="392">
        <v>1</v>
      </c>
      <c r="G38" s="268"/>
      <c r="H38" s="390"/>
    </row>
    <row r="39" spans="1:8" s="303" customFormat="1">
      <c r="A39" s="311">
        <f t="shared" si="1"/>
        <v>5</v>
      </c>
      <c r="B39" s="599" t="s">
        <v>1947</v>
      </c>
      <c r="C39" s="233" t="s">
        <v>260</v>
      </c>
      <c r="D39" s="722" t="s">
        <v>2048</v>
      </c>
      <c r="E39" s="389" t="s">
        <v>94</v>
      </c>
      <c r="F39" s="392">
        <v>1</v>
      </c>
      <c r="G39" s="268"/>
      <c r="H39" s="390"/>
    </row>
    <row r="40" spans="1:8" s="303" customFormat="1">
      <c r="A40" s="311">
        <f t="shared" si="1"/>
        <v>6</v>
      </c>
      <c r="B40" s="599" t="s">
        <v>1947</v>
      </c>
      <c r="C40" s="233" t="s">
        <v>261</v>
      </c>
      <c r="D40" s="722" t="s">
        <v>2048</v>
      </c>
      <c r="E40" s="389" t="s">
        <v>94</v>
      </c>
      <c r="F40" s="392">
        <v>1</v>
      </c>
      <c r="G40" s="268"/>
      <c r="H40" s="390"/>
    </row>
    <row r="41" spans="1:8" s="303" customFormat="1">
      <c r="A41" s="311">
        <f t="shared" si="1"/>
        <v>7</v>
      </c>
      <c r="B41" s="599" t="s">
        <v>1947</v>
      </c>
      <c r="C41" s="233" t="s">
        <v>262</v>
      </c>
      <c r="D41" s="722" t="s">
        <v>2048</v>
      </c>
      <c r="E41" s="389" t="s">
        <v>94</v>
      </c>
      <c r="F41" s="392">
        <v>1</v>
      </c>
      <c r="G41" s="268"/>
      <c r="H41" s="390"/>
    </row>
    <row r="42" spans="1:8" s="303" customFormat="1">
      <c r="A42" s="311">
        <f t="shared" si="1"/>
        <v>8</v>
      </c>
      <c r="B42" s="599" t="s">
        <v>1947</v>
      </c>
      <c r="C42" s="233" t="s">
        <v>263</v>
      </c>
      <c r="D42" s="722" t="s">
        <v>2048</v>
      </c>
      <c r="E42" s="389" t="s">
        <v>94</v>
      </c>
      <c r="F42" s="392">
        <v>1</v>
      </c>
      <c r="G42" s="268"/>
      <c r="H42" s="390"/>
    </row>
    <row r="43" spans="1:8" s="303" customFormat="1">
      <c r="A43" s="311">
        <f t="shared" si="1"/>
        <v>9</v>
      </c>
      <c r="B43" s="599" t="s">
        <v>1947</v>
      </c>
      <c r="C43" s="233" t="s">
        <v>264</v>
      </c>
      <c r="D43" s="722" t="s">
        <v>2048</v>
      </c>
      <c r="E43" s="389" t="s">
        <v>94</v>
      </c>
      <c r="F43" s="392">
        <v>1</v>
      </c>
      <c r="G43" s="268"/>
      <c r="H43" s="390"/>
    </row>
    <row r="44" spans="1:8" s="303" customFormat="1">
      <c r="A44" s="311">
        <f t="shared" si="1"/>
        <v>10</v>
      </c>
      <c r="B44" s="599" t="s">
        <v>1947</v>
      </c>
      <c r="C44" s="233" t="s">
        <v>265</v>
      </c>
      <c r="D44" s="722" t="s">
        <v>2048</v>
      </c>
      <c r="E44" s="389" t="s">
        <v>94</v>
      </c>
      <c r="F44" s="392">
        <v>1</v>
      </c>
      <c r="G44" s="268"/>
      <c r="H44" s="390"/>
    </row>
    <row r="45" spans="1:8" s="303" customFormat="1">
      <c r="A45" s="311">
        <f t="shared" si="1"/>
        <v>11</v>
      </c>
      <c r="B45" s="599" t="s">
        <v>1947</v>
      </c>
      <c r="C45" s="233" t="s">
        <v>266</v>
      </c>
      <c r="D45" s="722" t="s">
        <v>2048</v>
      </c>
      <c r="E45" s="389" t="s">
        <v>94</v>
      </c>
      <c r="F45" s="392">
        <v>1</v>
      </c>
      <c r="G45" s="268"/>
      <c r="H45" s="390"/>
    </row>
    <row r="46" spans="1:8" s="303" customFormat="1">
      <c r="A46" s="311">
        <f t="shared" si="1"/>
        <v>12</v>
      </c>
      <c r="B46" s="599" t="s">
        <v>1947</v>
      </c>
      <c r="C46" s="233" t="s">
        <v>267</v>
      </c>
      <c r="D46" s="722" t="s">
        <v>2048</v>
      </c>
      <c r="E46" s="389" t="s">
        <v>94</v>
      </c>
      <c r="F46" s="392">
        <v>1</v>
      </c>
      <c r="G46" s="268"/>
      <c r="H46" s="390"/>
    </row>
    <row r="47" spans="1:8" s="303" customFormat="1">
      <c r="A47" s="311">
        <f t="shared" si="1"/>
        <v>13</v>
      </c>
      <c r="B47" s="599" t="s">
        <v>1947</v>
      </c>
      <c r="C47" s="233" t="s">
        <v>268</v>
      </c>
      <c r="D47" s="722" t="s">
        <v>2048</v>
      </c>
      <c r="E47" s="389" t="s">
        <v>94</v>
      </c>
      <c r="F47" s="392">
        <v>1</v>
      </c>
      <c r="G47" s="268"/>
      <c r="H47" s="390"/>
    </row>
    <row r="48" spans="1:8" s="303" customFormat="1">
      <c r="A48" s="311">
        <f t="shared" si="1"/>
        <v>14</v>
      </c>
      <c r="B48" s="599" t="s">
        <v>1947</v>
      </c>
      <c r="C48" s="233" t="s">
        <v>299</v>
      </c>
      <c r="D48" s="722" t="s">
        <v>2048</v>
      </c>
      <c r="E48" s="389" t="s">
        <v>94</v>
      </c>
      <c r="F48" s="392">
        <v>1</v>
      </c>
      <c r="G48" s="268"/>
      <c r="H48" s="390"/>
    </row>
    <row r="49" spans="1:8" s="303" customFormat="1">
      <c r="A49" s="311">
        <f t="shared" si="1"/>
        <v>15</v>
      </c>
      <c r="B49" s="599" t="s">
        <v>1947</v>
      </c>
      <c r="C49" s="233" t="s">
        <v>300</v>
      </c>
      <c r="D49" s="722" t="s">
        <v>2048</v>
      </c>
      <c r="E49" s="389" t="s">
        <v>94</v>
      </c>
      <c r="F49" s="392">
        <v>1</v>
      </c>
      <c r="G49" s="268"/>
      <c r="H49" s="390"/>
    </row>
    <row r="50" spans="1:8" s="303" customFormat="1">
      <c r="A50" s="311">
        <f t="shared" si="1"/>
        <v>16</v>
      </c>
      <c r="B50" s="599" t="s">
        <v>1947</v>
      </c>
      <c r="C50" s="233" t="s">
        <v>301</v>
      </c>
      <c r="D50" s="722" t="s">
        <v>2048</v>
      </c>
      <c r="E50" s="389" t="s">
        <v>94</v>
      </c>
      <c r="F50" s="392">
        <v>1</v>
      </c>
      <c r="G50" s="268"/>
      <c r="H50" s="390"/>
    </row>
    <row r="51" spans="1:8" s="303" customFormat="1">
      <c r="A51" s="311">
        <f t="shared" si="1"/>
        <v>17</v>
      </c>
      <c r="B51" s="599" t="s">
        <v>1947</v>
      </c>
      <c r="C51" s="233" t="s">
        <v>462</v>
      </c>
      <c r="D51" s="742" t="s">
        <v>2048</v>
      </c>
      <c r="E51" s="389" t="s">
        <v>94</v>
      </c>
      <c r="F51" s="392">
        <v>1</v>
      </c>
      <c r="G51" s="268"/>
      <c r="H51" s="390"/>
    </row>
    <row r="52" spans="1:8" s="946" customFormat="1" ht="12.75">
      <c r="A52" s="938">
        <f t="shared" si="1"/>
        <v>18</v>
      </c>
      <c r="B52" s="943" t="s">
        <v>1947</v>
      </c>
      <c r="C52" s="944" t="s">
        <v>463</v>
      </c>
      <c r="D52" s="742" t="s">
        <v>2048</v>
      </c>
      <c r="E52" s="937" t="s">
        <v>94</v>
      </c>
      <c r="F52" s="945">
        <v>1</v>
      </c>
      <c r="G52" s="939"/>
      <c r="H52" s="940"/>
    </row>
    <row r="53" spans="1:8" s="946" customFormat="1" ht="12.75">
      <c r="A53" s="938">
        <f t="shared" si="1"/>
        <v>19</v>
      </c>
      <c r="B53" s="943" t="s">
        <v>1947</v>
      </c>
      <c r="C53" s="944" t="s">
        <v>2310</v>
      </c>
      <c r="D53" s="742" t="s">
        <v>2048</v>
      </c>
      <c r="E53" s="937" t="s">
        <v>94</v>
      </c>
      <c r="F53" s="945">
        <v>1</v>
      </c>
      <c r="G53" s="939"/>
      <c r="H53" s="940"/>
    </row>
    <row r="54" spans="1:8" s="946" customFormat="1" ht="12.75">
      <c r="A54" s="938">
        <f t="shared" si="1"/>
        <v>20</v>
      </c>
      <c r="B54" s="943" t="s">
        <v>1947</v>
      </c>
      <c r="C54" s="944" t="s">
        <v>2311</v>
      </c>
      <c r="D54" s="742" t="s">
        <v>2048</v>
      </c>
      <c r="E54" s="937" t="s">
        <v>94</v>
      </c>
      <c r="F54" s="945">
        <v>1</v>
      </c>
      <c r="G54" s="939"/>
      <c r="H54" s="940"/>
    </row>
    <row r="55" spans="1:8" s="946" customFormat="1" ht="12.75">
      <c r="A55" s="938">
        <f t="shared" si="1"/>
        <v>21</v>
      </c>
      <c r="B55" s="943" t="s">
        <v>1947</v>
      </c>
      <c r="C55" s="944" t="s">
        <v>2312</v>
      </c>
      <c r="D55" s="742" t="s">
        <v>2048</v>
      </c>
      <c r="E55" s="937" t="s">
        <v>94</v>
      </c>
      <c r="F55" s="945">
        <v>1</v>
      </c>
      <c r="G55" s="939"/>
      <c r="H55" s="940"/>
    </row>
    <row r="56" spans="1:8" s="946" customFormat="1" ht="12.75">
      <c r="A56" s="938">
        <f t="shared" si="1"/>
        <v>22</v>
      </c>
      <c r="B56" s="943" t="s">
        <v>1947</v>
      </c>
      <c r="C56" s="944" t="s">
        <v>2313</v>
      </c>
      <c r="D56" s="742" t="s">
        <v>2048</v>
      </c>
      <c r="E56" s="937" t="s">
        <v>94</v>
      </c>
      <c r="F56" s="945">
        <v>1</v>
      </c>
      <c r="G56" s="939"/>
      <c r="H56" s="940"/>
    </row>
    <row r="57" spans="1:8" s="946" customFormat="1" ht="12.75">
      <c r="A57" s="938">
        <f t="shared" si="1"/>
        <v>23</v>
      </c>
      <c r="B57" s="943" t="s">
        <v>1947</v>
      </c>
      <c r="C57" s="944" t="s">
        <v>2314</v>
      </c>
      <c r="D57" s="742" t="s">
        <v>2048</v>
      </c>
      <c r="E57" s="937" t="s">
        <v>94</v>
      </c>
      <c r="F57" s="945">
        <v>1</v>
      </c>
      <c r="G57" s="939"/>
      <c r="H57" s="940"/>
    </row>
    <row r="58" spans="1:8" s="946" customFormat="1" ht="12.75">
      <c r="A58" s="938">
        <f t="shared" si="1"/>
        <v>24</v>
      </c>
      <c r="B58" s="943" t="s">
        <v>1947</v>
      </c>
      <c r="C58" s="944" t="s">
        <v>2315</v>
      </c>
      <c r="D58" s="742" t="s">
        <v>2048</v>
      </c>
      <c r="E58" s="937" t="s">
        <v>94</v>
      </c>
      <c r="F58" s="945">
        <v>1</v>
      </c>
      <c r="G58" s="939"/>
      <c r="H58" s="940"/>
    </row>
    <row r="59" spans="1:8" s="946" customFormat="1" ht="25.5">
      <c r="A59" s="938">
        <f t="shared" si="1"/>
        <v>25</v>
      </c>
      <c r="B59" s="943" t="s">
        <v>1947</v>
      </c>
      <c r="C59" s="947" t="s">
        <v>2316</v>
      </c>
      <c r="D59" s="944"/>
      <c r="E59" s="937" t="s">
        <v>94</v>
      </c>
      <c r="F59" s="945">
        <v>1</v>
      </c>
      <c r="G59" s="939"/>
      <c r="H59" s="940"/>
    </row>
    <row r="60" spans="1:8" s="303" customFormat="1">
      <c r="A60" s="311">
        <f>1+A59</f>
        <v>26</v>
      </c>
      <c r="B60" s="599" t="s">
        <v>1947</v>
      </c>
      <c r="C60" s="234" t="s">
        <v>464</v>
      </c>
      <c r="D60" s="722" t="s">
        <v>2048</v>
      </c>
      <c r="E60" s="389" t="s">
        <v>92</v>
      </c>
      <c r="F60" s="392">
        <v>5</v>
      </c>
      <c r="G60" s="390"/>
      <c r="H60" s="390"/>
    </row>
    <row r="61" spans="1:8" s="303" customFormat="1" ht="26.25">
      <c r="A61" s="311">
        <f t="shared" si="1"/>
        <v>27</v>
      </c>
      <c r="B61" s="599" t="s">
        <v>1947</v>
      </c>
      <c r="C61" s="234" t="s">
        <v>465</v>
      </c>
      <c r="D61" s="722" t="s">
        <v>2048</v>
      </c>
      <c r="E61" s="389" t="s">
        <v>92</v>
      </c>
      <c r="F61" s="392">
        <f>F60</f>
        <v>5</v>
      </c>
      <c r="G61" s="390"/>
      <c r="H61" s="390"/>
    </row>
    <row r="62" spans="1:8" s="303" customFormat="1">
      <c r="A62" s="311">
        <f t="shared" si="1"/>
        <v>28</v>
      </c>
      <c r="B62" s="599" t="s">
        <v>1947</v>
      </c>
      <c r="C62" s="391" t="s">
        <v>109</v>
      </c>
      <c r="D62" s="722"/>
      <c r="E62" s="389" t="s">
        <v>94</v>
      </c>
      <c r="F62" s="392">
        <v>1</v>
      </c>
      <c r="G62" s="268"/>
      <c r="H62" s="390"/>
    </row>
    <row r="63" spans="1:8" s="303" customFormat="1">
      <c r="A63" s="311"/>
      <c r="B63" s="599" t="s">
        <v>1947</v>
      </c>
      <c r="C63" s="388" t="s">
        <v>269</v>
      </c>
      <c r="D63" s="388"/>
      <c r="E63" s="389"/>
      <c r="F63" s="392"/>
      <c r="G63" s="268"/>
      <c r="H63" s="390"/>
    </row>
    <row r="64" spans="1:8" s="303" customFormat="1" ht="25.5">
      <c r="A64" s="311">
        <f>A62+1</f>
        <v>29</v>
      </c>
      <c r="B64" s="599" t="s">
        <v>1947</v>
      </c>
      <c r="C64" s="302" t="s">
        <v>376</v>
      </c>
      <c r="D64" s="722" t="s">
        <v>2048</v>
      </c>
      <c r="E64" s="389" t="s">
        <v>92</v>
      </c>
      <c r="F64" s="392">
        <v>327</v>
      </c>
      <c r="G64" s="268"/>
      <c r="H64" s="390"/>
    </row>
    <row r="65" spans="1:8" s="303" customFormat="1" ht="25.5">
      <c r="A65" s="311">
        <f t="shared" ref="A65:A127" si="2">A64+1</f>
        <v>30</v>
      </c>
      <c r="B65" s="599" t="s">
        <v>1947</v>
      </c>
      <c r="C65" s="302" t="s">
        <v>466</v>
      </c>
      <c r="D65" s="722" t="s">
        <v>2048</v>
      </c>
      <c r="E65" s="389" t="s">
        <v>92</v>
      </c>
      <c r="F65" s="392">
        <v>7</v>
      </c>
      <c r="G65" s="268"/>
      <c r="H65" s="390"/>
    </row>
    <row r="66" spans="1:8" s="303" customFormat="1" ht="25.5">
      <c r="A66" s="311">
        <f t="shared" si="2"/>
        <v>31</v>
      </c>
      <c r="B66" s="599" t="s">
        <v>1947</v>
      </c>
      <c r="C66" s="302" t="s">
        <v>467</v>
      </c>
      <c r="D66" s="722" t="s">
        <v>2048</v>
      </c>
      <c r="E66" s="389" t="s">
        <v>92</v>
      </c>
      <c r="F66" s="392">
        <v>20</v>
      </c>
      <c r="G66" s="268"/>
      <c r="H66" s="390"/>
    </row>
    <row r="67" spans="1:8" s="303" customFormat="1" ht="25.5">
      <c r="A67" s="311">
        <f t="shared" si="2"/>
        <v>32</v>
      </c>
      <c r="B67" s="599" t="s">
        <v>1947</v>
      </c>
      <c r="C67" s="302" t="s">
        <v>468</v>
      </c>
      <c r="D67" s="722" t="s">
        <v>2048</v>
      </c>
      <c r="E67" s="389" t="s">
        <v>92</v>
      </c>
      <c r="F67" s="392">
        <v>24</v>
      </c>
      <c r="G67" s="268"/>
      <c r="H67" s="390"/>
    </row>
    <row r="68" spans="1:8" s="303" customFormat="1" ht="25.5">
      <c r="A68" s="311">
        <f t="shared" si="2"/>
        <v>33</v>
      </c>
      <c r="B68" s="599" t="s">
        <v>1947</v>
      </c>
      <c r="C68" s="302" t="s">
        <v>469</v>
      </c>
      <c r="D68" s="722" t="s">
        <v>2048</v>
      </c>
      <c r="E68" s="389" t="s">
        <v>92</v>
      </c>
      <c r="F68" s="392">
        <v>28</v>
      </c>
      <c r="G68" s="268"/>
      <c r="H68" s="390"/>
    </row>
    <row r="69" spans="1:8" s="303" customFormat="1" ht="25.5">
      <c r="A69" s="311">
        <f t="shared" si="2"/>
        <v>34</v>
      </c>
      <c r="B69" s="599" t="s">
        <v>1947</v>
      </c>
      <c r="C69" s="302" t="s">
        <v>470</v>
      </c>
      <c r="D69" s="722" t="s">
        <v>2048</v>
      </c>
      <c r="E69" s="389" t="s">
        <v>92</v>
      </c>
      <c r="F69" s="392">
        <v>9</v>
      </c>
      <c r="G69" s="268"/>
      <c r="H69" s="390"/>
    </row>
    <row r="70" spans="1:8" s="303" customFormat="1" ht="25.5">
      <c r="A70" s="311">
        <f t="shared" si="2"/>
        <v>35</v>
      </c>
      <c r="B70" s="599" t="s">
        <v>1947</v>
      </c>
      <c r="C70" s="302" t="s">
        <v>471</v>
      </c>
      <c r="D70" s="722" t="s">
        <v>2048</v>
      </c>
      <c r="E70" s="389" t="s">
        <v>92</v>
      </c>
      <c r="F70" s="392">
        <v>10</v>
      </c>
      <c r="G70" s="268"/>
      <c r="H70" s="390"/>
    </row>
    <row r="71" spans="1:8" s="303" customFormat="1">
      <c r="A71" s="311">
        <f t="shared" si="2"/>
        <v>36</v>
      </c>
      <c r="B71" s="599" t="s">
        <v>1947</v>
      </c>
      <c r="C71" s="302" t="s">
        <v>472</v>
      </c>
      <c r="D71" s="722" t="s">
        <v>2048</v>
      </c>
      <c r="E71" s="389" t="s">
        <v>92</v>
      </c>
      <c r="F71" s="392">
        <v>2</v>
      </c>
      <c r="G71" s="268"/>
      <c r="H71" s="390"/>
    </row>
    <row r="72" spans="1:8" s="303" customFormat="1" ht="25.5">
      <c r="A72" s="311">
        <f t="shared" si="2"/>
        <v>37</v>
      </c>
      <c r="B72" s="599" t="s">
        <v>1947</v>
      </c>
      <c r="C72" s="302" t="s">
        <v>473</v>
      </c>
      <c r="D72" s="722" t="s">
        <v>2048</v>
      </c>
      <c r="E72" s="389" t="s">
        <v>92</v>
      </c>
      <c r="F72" s="392">
        <v>3</v>
      </c>
      <c r="G72" s="268"/>
      <c r="H72" s="390"/>
    </row>
    <row r="73" spans="1:8" s="303" customFormat="1">
      <c r="A73" s="311">
        <f t="shared" si="2"/>
        <v>38</v>
      </c>
      <c r="B73" s="599" t="s">
        <v>1947</v>
      </c>
      <c r="C73" s="302" t="s">
        <v>474</v>
      </c>
      <c r="D73" s="722" t="s">
        <v>2048</v>
      </c>
      <c r="E73" s="389" t="s">
        <v>92</v>
      </c>
      <c r="F73" s="392">
        <v>2</v>
      </c>
      <c r="G73" s="268"/>
      <c r="H73" s="390"/>
    </row>
    <row r="74" spans="1:8" s="303" customFormat="1" ht="25.5">
      <c r="A74" s="311">
        <f t="shared" si="2"/>
        <v>39</v>
      </c>
      <c r="B74" s="599" t="s">
        <v>1947</v>
      </c>
      <c r="C74" s="302" t="s">
        <v>475</v>
      </c>
      <c r="D74" s="722" t="s">
        <v>2048</v>
      </c>
      <c r="E74" s="389" t="s">
        <v>92</v>
      </c>
      <c r="F74" s="392">
        <v>11</v>
      </c>
      <c r="G74" s="268"/>
      <c r="H74" s="390"/>
    </row>
    <row r="75" spans="1:8" s="303" customFormat="1">
      <c r="A75" s="311">
        <f t="shared" si="2"/>
        <v>40</v>
      </c>
      <c r="B75" s="599" t="s">
        <v>1947</v>
      </c>
      <c r="C75" s="302" t="s">
        <v>476</v>
      </c>
      <c r="D75" s="722" t="s">
        <v>2048</v>
      </c>
      <c r="E75" s="389" t="s">
        <v>92</v>
      </c>
      <c r="F75" s="392">
        <v>1</v>
      </c>
      <c r="G75" s="268"/>
      <c r="H75" s="390"/>
    </row>
    <row r="76" spans="1:8" s="303" customFormat="1" ht="25.5">
      <c r="A76" s="311">
        <f t="shared" si="2"/>
        <v>41</v>
      </c>
      <c r="B76" s="599" t="s">
        <v>1947</v>
      </c>
      <c r="C76" s="302" t="s">
        <v>477</v>
      </c>
      <c r="D76" s="722" t="s">
        <v>2048</v>
      </c>
      <c r="E76" s="389" t="s">
        <v>92</v>
      </c>
      <c r="F76" s="392">
        <v>16</v>
      </c>
      <c r="G76" s="268"/>
      <c r="H76" s="390"/>
    </row>
    <row r="77" spans="1:8" s="303" customFormat="1">
      <c r="A77" s="311">
        <f t="shared" si="2"/>
        <v>42</v>
      </c>
      <c r="B77" s="599" t="s">
        <v>1947</v>
      </c>
      <c r="C77" s="302" t="s">
        <v>478</v>
      </c>
      <c r="D77" s="722" t="s">
        <v>2048</v>
      </c>
      <c r="E77" s="389" t="s">
        <v>92</v>
      </c>
      <c r="F77" s="392">
        <v>4</v>
      </c>
      <c r="G77" s="268"/>
      <c r="H77" s="390"/>
    </row>
    <row r="78" spans="1:8" s="303" customFormat="1" ht="25.5">
      <c r="A78" s="311">
        <f t="shared" si="2"/>
        <v>43</v>
      </c>
      <c r="B78" s="599" t="s">
        <v>1947</v>
      </c>
      <c r="C78" s="302" t="s">
        <v>479</v>
      </c>
      <c r="D78" s="722" t="s">
        <v>2048</v>
      </c>
      <c r="E78" s="389" t="s">
        <v>92</v>
      </c>
      <c r="F78" s="392">
        <v>36</v>
      </c>
      <c r="G78" s="268"/>
      <c r="H78" s="390"/>
    </row>
    <row r="79" spans="1:8" s="303" customFormat="1">
      <c r="A79" s="311">
        <f t="shared" si="2"/>
        <v>44</v>
      </c>
      <c r="B79" s="599" t="s">
        <v>1947</v>
      </c>
      <c r="C79" s="302" t="s">
        <v>480</v>
      </c>
      <c r="D79" s="722" t="s">
        <v>2048</v>
      </c>
      <c r="E79" s="389" t="s">
        <v>92</v>
      </c>
      <c r="F79" s="392">
        <v>20</v>
      </c>
      <c r="G79" s="268"/>
      <c r="H79" s="390"/>
    </row>
    <row r="80" spans="1:8" s="303" customFormat="1" ht="25.5">
      <c r="A80" s="311">
        <f t="shared" si="2"/>
        <v>45</v>
      </c>
      <c r="B80" s="599" t="s">
        <v>1947</v>
      </c>
      <c r="C80" s="302" t="s">
        <v>378</v>
      </c>
      <c r="D80" s="722" t="s">
        <v>2048</v>
      </c>
      <c r="E80" s="389" t="s">
        <v>92</v>
      </c>
      <c r="F80" s="392">
        <v>18</v>
      </c>
      <c r="G80" s="268"/>
      <c r="H80" s="390"/>
    </row>
    <row r="81" spans="1:8" s="303" customFormat="1">
      <c r="A81" s="311">
        <f t="shared" si="2"/>
        <v>46</v>
      </c>
      <c r="B81" s="599" t="s">
        <v>1947</v>
      </c>
      <c r="C81" s="302" t="s">
        <v>481</v>
      </c>
      <c r="D81" s="722" t="s">
        <v>2048</v>
      </c>
      <c r="E81" s="389" t="s">
        <v>92</v>
      </c>
      <c r="F81" s="392">
        <v>8</v>
      </c>
      <c r="G81" s="268"/>
      <c r="H81" s="390"/>
    </row>
    <row r="82" spans="1:8" s="303" customFormat="1" ht="25.5">
      <c r="A82" s="311">
        <f t="shared" si="2"/>
        <v>47</v>
      </c>
      <c r="B82" s="599" t="s">
        <v>1947</v>
      </c>
      <c r="C82" s="302" t="s">
        <v>377</v>
      </c>
      <c r="D82" s="722" t="s">
        <v>2048</v>
      </c>
      <c r="E82" s="389" t="s">
        <v>92</v>
      </c>
      <c r="F82" s="392">
        <v>189</v>
      </c>
      <c r="G82" s="268"/>
      <c r="H82" s="390"/>
    </row>
    <row r="83" spans="1:8" s="303" customFormat="1">
      <c r="A83" s="311">
        <f t="shared" si="2"/>
        <v>48</v>
      </c>
      <c r="B83" s="599" t="s">
        <v>1947</v>
      </c>
      <c r="C83" s="302" t="s">
        <v>482</v>
      </c>
      <c r="D83" s="722" t="s">
        <v>2048</v>
      </c>
      <c r="E83" s="389" t="s">
        <v>92</v>
      </c>
      <c r="F83" s="392">
        <v>43</v>
      </c>
      <c r="G83" s="268"/>
      <c r="H83" s="390"/>
    </row>
    <row r="84" spans="1:8" s="303" customFormat="1">
      <c r="A84" s="311">
        <f t="shared" si="2"/>
        <v>49</v>
      </c>
      <c r="B84" s="599" t="s">
        <v>1947</v>
      </c>
      <c r="C84" s="302" t="s">
        <v>483</v>
      </c>
      <c r="D84" s="722" t="s">
        <v>2048</v>
      </c>
      <c r="E84" s="389" t="s">
        <v>92</v>
      </c>
      <c r="F84" s="392">
        <v>2</v>
      </c>
      <c r="G84" s="268"/>
      <c r="H84" s="390"/>
    </row>
    <row r="85" spans="1:8" s="303" customFormat="1">
      <c r="A85" s="311">
        <f t="shared" si="2"/>
        <v>50</v>
      </c>
      <c r="B85" s="599" t="s">
        <v>1947</v>
      </c>
      <c r="C85" s="302" t="s">
        <v>484</v>
      </c>
      <c r="D85" s="722" t="s">
        <v>2048</v>
      </c>
      <c r="E85" s="389" t="s">
        <v>92</v>
      </c>
      <c r="F85" s="392">
        <v>2</v>
      </c>
      <c r="G85" s="268"/>
      <c r="H85" s="390"/>
    </row>
    <row r="86" spans="1:8" s="303" customFormat="1">
      <c r="A86" s="311">
        <f t="shared" si="2"/>
        <v>51</v>
      </c>
      <c r="B86" s="599" t="s">
        <v>1947</v>
      </c>
      <c r="C86" s="302" t="s">
        <v>485</v>
      </c>
      <c r="D86" s="722" t="s">
        <v>2048</v>
      </c>
      <c r="E86" s="389" t="s">
        <v>92</v>
      </c>
      <c r="F86" s="392">
        <v>2</v>
      </c>
      <c r="G86" s="268"/>
      <c r="H86" s="390"/>
    </row>
    <row r="87" spans="1:8" s="303" customFormat="1">
      <c r="A87" s="311">
        <f t="shared" si="2"/>
        <v>52</v>
      </c>
      <c r="B87" s="599" t="s">
        <v>1947</v>
      </c>
      <c r="C87" s="302" t="s">
        <v>486</v>
      </c>
      <c r="D87" s="722" t="s">
        <v>2048</v>
      </c>
      <c r="E87" s="389" t="s">
        <v>92</v>
      </c>
      <c r="F87" s="392">
        <v>2</v>
      </c>
      <c r="G87" s="268"/>
      <c r="H87" s="390"/>
    </row>
    <row r="88" spans="1:8" s="303" customFormat="1">
      <c r="A88" s="311">
        <f t="shared" si="2"/>
        <v>53</v>
      </c>
      <c r="B88" s="599" t="s">
        <v>1947</v>
      </c>
      <c r="C88" s="302" t="s">
        <v>487</v>
      </c>
      <c r="D88" s="722" t="s">
        <v>2048</v>
      </c>
      <c r="E88" s="389" t="s">
        <v>92</v>
      </c>
      <c r="F88" s="392">
        <v>2</v>
      </c>
      <c r="G88" s="268"/>
      <c r="H88" s="390"/>
    </row>
    <row r="89" spans="1:8" s="303" customFormat="1">
      <c r="A89" s="311">
        <f t="shared" si="2"/>
        <v>54</v>
      </c>
      <c r="B89" s="599" t="s">
        <v>1947</v>
      </c>
      <c r="C89" s="302" t="s">
        <v>488</v>
      </c>
      <c r="D89" s="722" t="s">
        <v>2048</v>
      </c>
      <c r="E89" s="389" t="s">
        <v>92</v>
      </c>
      <c r="F89" s="392">
        <v>1</v>
      </c>
      <c r="G89" s="268"/>
      <c r="H89" s="390"/>
    </row>
    <row r="90" spans="1:8" s="303" customFormat="1">
      <c r="A90" s="311">
        <f t="shared" si="2"/>
        <v>55</v>
      </c>
      <c r="B90" s="599" t="s">
        <v>1947</v>
      </c>
      <c r="C90" s="302" t="s">
        <v>489</v>
      </c>
      <c r="D90" s="722" t="s">
        <v>2048</v>
      </c>
      <c r="E90" s="389" t="s">
        <v>92</v>
      </c>
      <c r="F90" s="392">
        <v>1</v>
      </c>
      <c r="G90" s="268"/>
      <c r="H90" s="390"/>
    </row>
    <row r="91" spans="1:8" s="303" customFormat="1">
      <c r="A91" s="311">
        <f t="shared" si="2"/>
        <v>56</v>
      </c>
      <c r="B91" s="599" t="s">
        <v>1947</v>
      </c>
      <c r="C91" s="302" t="s">
        <v>490</v>
      </c>
      <c r="D91" s="722" t="s">
        <v>2048</v>
      </c>
      <c r="E91" s="389" t="s">
        <v>92</v>
      </c>
      <c r="F91" s="392">
        <v>45</v>
      </c>
      <c r="G91" s="268"/>
      <c r="H91" s="390"/>
    </row>
    <row r="92" spans="1:8" s="303" customFormat="1" ht="38.25">
      <c r="A92" s="311">
        <f t="shared" si="2"/>
        <v>57</v>
      </c>
      <c r="B92" s="599" t="s">
        <v>1947</v>
      </c>
      <c r="C92" s="302" t="s">
        <v>491</v>
      </c>
      <c r="D92" s="722" t="s">
        <v>2048</v>
      </c>
      <c r="E92" s="310" t="s">
        <v>92</v>
      </c>
      <c r="F92" s="392">
        <v>6</v>
      </c>
      <c r="G92" s="268"/>
      <c r="H92" s="390"/>
    </row>
    <row r="93" spans="1:8" s="303" customFormat="1" ht="25.5">
      <c r="A93" s="311">
        <f t="shared" si="2"/>
        <v>58</v>
      </c>
      <c r="B93" s="599" t="s">
        <v>1947</v>
      </c>
      <c r="C93" s="302" t="s">
        <v>492</v>
      </c>
      <c r="D93" s="722" t="s">
        <v>2048</v>
      </c>
      <c r="E93" s="310" t="s">
        <v>92</v>
      </c>
      <c r="F93" s="392">
        <v>17</v>
      </c>
      <c r="G93" s="268"/>
      <c r="H93" s="390"/>
    </row>
    <row r="94" spans="1:8" s="303" customFormat="1" ht="25.5">
      <c r="A94" s="311">
        <f t="shared" si="2"/>
        <v>59</v>
      </c>
      <c r="B94" s="599" t="s">
        <v>1947</v>
      </c>
      <c r="C94" s="302" t="s">
        <v>1775</v>
      </c>
      <c r="D94" s="722" t="s">
        <v>2048</v>
      </c>
      <c r="E94" s="389" t="s">
        <v>92</v>
      </c>
      <c r="F94" s="392">
        <v>20</v>
      </c>
      <c r="G94" s="268"/>
      <c r="H94" s="390"/>
    </row>
    <row r="95" spans="1:8" s="303" customFormat="1" ht="25.5">
      <c r="A95" s="311">
        <f t="shared" si="2"/>
        <v>60</v>
      </c>
      <c r="B95" s="599" t="s">
        <v>1947</v>
      </c>
      <c r="C95" s="302" t="s">
        <v>493</v>
      </c>
      <c r="D95" s="722" t="s">
        <v>2048</v>
      </c>
      <c r="E95" s="389" t="s">
        <v>92</v>
      </c>
      <c r="F95" s="392">
        <v>4</v>
      </c>
      <c r="G95" s="268"/>
      <c r="H95" s="390"/>
    </row>
    <row r="96" spans="1:8" s="303" customFormat="1" ht="25.5">
      <c r="A96" s="311">
        <f t="shared" si="2"/>
        <v>61</v>
      </c>
      <c r="B96" s="599" t="s">
        <v>1947</v>
      </c>
      <c r="C96" s="302" t="s">
        <v>494</v>
      </c>
      <c r="D96" s="722" t="s">
        <v>2048</v>
      </c>
      <c r="E96" s="389" t="s">
        <v>92</v>
      </c>
      <c r="F96" s="392">
        <v>8</v>
      </c>
      <c r="G96" s="268"/>
      <c r="H96" s="390"/>
    </row>
    <row r="97" spans="1:8" s="303" customFormat="1" ht="25.5">
      <c r="A97" s="311">
        <f t="shared" si="2"/>
        <v>62</v>
      </c>
      <c r="B97" s="599" t="s">
        <v>1947</v>
      </c>
      <c r="C97" s="302" t="s">
        <v>495</v>
      </c>
      <c r="D97" s="722" t="s">
        <v>2048</v>
      </c>
      <c r="E97" s="389" t="s">
        <v>92</v>
      </c>
      <c r="F97" s="392">
        <v>32</v>
      </c>
      <c r="G97" s="268"/>
      <c r="H97" s="390"/>
    </row>
    <row r="98" spans="1:8" s="303" customFormat="1" ht="25.5">
      <c r="A98" s="311">
        <f t="shared" si="2"/>
        <v>63</v>
      </c>
      <c r="B98" s="599" t="s">
        <v>1947</v>
      </c>
      <c r="C98" s="302" t="s">
        <v>496</v>
      </c>
      <c r="D98" s="722" t="s">
        <v>2048</v>
      </c>
      <c r="E98" s="389" t="s">
        <v>92</v>
      </c>
      <c r="F98" s="392">
        <v>3</v>
      </c>
      <c r="G98" s="268"/>
      <c r="H98" s="390"/>
    </row>
    <row r="99" spans="1:8" s="303" customFormat="1" ht="25.5">
      <c r="A99" s="311">
        <f t="shared" si="2"/>
        <v>64</v>
      </c>
      <c r="B99" s="599" t="s">
        <v>1947</v>
      </c>
      <c r="C99" s="302" t="s">
        <v>497</v>
      </c>
      <c r="D99" s="722" t="s">
        <v>2048</v>
      </c>
      <c r="E99" s="389" t="s">
        <v>92</v>
      </c>
      <c r="F99" s="392">
        <v>1</v>
      </c>
      <c r="G99" s="268"/>
      <c r="H99" s="390"/>
    </row>
    <row r="100" spans="1:8" s="303" customFormat="1">
      <c r="A100" s="311">
        <f t="shared" si="2"/>
        <v>65</v>
      </c>
      <c r="B100" s="599" t="s">
        <v>1947</v>
      </c>
      <c r="C100" s="302" t="s">
        <v>498</v>
      </c>
      <c r="D100" s="722" t="s">
        <v>2048</v>
      </c>
      <c r="E100" s="389" t="s">
        <v>92</v>
      </c>
      <c r="F100" s="392">
        <v>65</v>
      </c>
      <c r="G100" s="268"/>
      <c r="H100" s="390"/>
    </row>
    <row r="101" spans="1:8" s="303" customFormat="1" ht="25.5">
      <c r="A101" s="311">
        <f t="shared" si="2"/>
        <v>66</v>
      </c>
      <c r="B101" s="599" t="s">
        <v>1947</v>
      </c>
      <c r="C101" s="302" t="s">
        <v>270</v>
      </c>
      <c r="D101" s="722" t="s">
        <v>2048</v>
      </c>
      <c r="E101" s="389" t="s">
        <v>92</v>
      </c>
      <c r="F101" s="392">
        <v>50</v>
      </c>
      <c r="G101" s="268"/>
      <c r="H101" s="390"/>
    </row>
    <row r="102" spans="1:8" s="303" customFormat="1" ht="25.5">
      <c r="A102" s="311">
        <f t="shared" si="2"/>
        <v>67</v>
      </c>
      <c r="B102" s="599" t="s">
        <v>1947</v>
      </c>
      <c r="C102" s="302" t="s">
        <v>271</v>
      </c>
      <c r="D102" s="722" t="s">
        <v>2048</v>
      </c>
      <c r="E102" s="389" t="s">
        <v>92</v>
      </c>
      <c r="F102" s="392">
        <v>45</v>
      </c>
      <c r="G102" s="268"/>
      <c r="H102" s="390"/>
    </row>
    <row r="103" spans="1:8" s="303" customFormat="1">
      <c r="A103" s="311">
        <f t="shared" si="2"/>
        <v>68</v>
      </c>
      <c r="B103" s="599" t="s">
        <v>1947</v>
      </c>
      <c r="C103" s="302" t="s">
        <v>499</v>
      </c>
      <c r="D103" s="722"/>
      <c r="E103" s="389" t="s">
        <v>92</v>
      </c>
      <c r="F103" s="392">
        <v>21</v>
      </c>
      <c r="G103" s="268"/>
      <c r="H103" s="390"/>
    </row>
    <row r="104" spans="1:8" s="303" customFormat="1">
      <c r="A104" s="311">
        <f t="shared" si="2"/>
        <v>69</v>
      </c>
      <c r="B104" s="599" t="s">
        <v>1947</v>
      </c>
      <c r="C104" s="302" t="s">
        <v>500</v>
      </c>
      <c r="D104" s="722" t="s">
        <v>2048</v>
      </c>
      <c r="E104" s="389" t="s">
        <v>92</v>
      </c>
      <c r="F104" s="392">
        <v>70</v>
      </c>
      <c r="G104" s="390"/>
      <c r="H104" s="390"/>
    </row>
    <row r="105" spans="1:8" s="303" customFormat="1" ht="25.5">
      <c r="A105" s="311">
        <f t="shared" si="2"/>
        <v>70</v>
      </c>
      <c r="B105" s="599" t="s">
        <v>1947</v>
      </c>
      <c r="C105" s="302" t="s">
        <v>501</v>
      </c>
      <c r="D105" s="722" t="s">
        <v>2048</v>
      </c>
      <c r="E105" s="389" t="s">
        <v>92</v>
      </c>
      <c r="F105" s="392">
        <v>1</v>
      </c>
      <c r="G105" s="390"/>
      <c r="H105" s="390"/>
    </row>
    <row r="106" spans="1:8" s="303" customFormat="1" ht="38.25">
      <c r="A106" s="311">
        <f t="shared" si="2"/>
        <v>71</v>
      </c>
      <c r="B106" s="599" t="s">
        <v>1947</v>
      </c>
      <c r="C106" s="302" t="s">
        <v>502</v>
      </c>
      <c r="D106" s="722" t="s">
        <v>2048</v>
      </c>
      <c r="E106" s="389" t="s">
        <v>92</v>
      </c>
      <c r="F106" s="392">
        <v>20</v>
      </c>
      <c r="G106" s="390"/>
      <c r="H106" s="390"/>
    </row>
    <row r="107" spans="1:8" s="303" customFormat="1" ht="38.25">
      <c r="A107" s="311">
        <f t="shared" si="2"/>
        <v>72</v>
      </c>
      <c r="B107" s="599" t="s">
        <v>1947</v>
      </c>
      <c r="C107" s="302" t="s">
        <v>503</v>
      </c>
      <c r="D107" s="722" t="s">
        <v>2048</v>
      </c>
      <c r="E107" s="389" t="s">
        <v>92</v>
      </c>
      <c r="F107" s="392">
        <v>50</v>
      </c>
      <c r="G107" s="390"/>
      <c r="H107" s="390"/>
    </row>
    <row r="108" spans="1:8" s="303" customFormat="1">
      <c r="A108" s="311">
        <f t="shared" si="2"/>
        <v>73</v>
      </c>
      <c r="B108" s="599" t="s">
        <v>1947</v>
      </c>
      <c r="C108" s="302" t="s">
        <v>504</v>
      </c>
      <c r="D108" s="722" t="s">
        <v>2048</v>
      </c>
      <c r="E108" s="389" t="s">
        <v>92</v>
      </c>
      <c r="F108" s="392">
        <v>10</v>
      </c>
      <c r="G108" s="268"/>
      <c r="H108" s="390"/>
    </row>
    <row r="109" spans="1:8" s="303" customFormat="1">
      <c r="A109" s="311">
        <f t="shared" si="2"/>
        <v>74</v>
      </c>
      <c r="B109" s="599" t="s">
        <v>1947</v>
      </c>
      <c r="C109" s="302" t="s">
        <v>272</v>
      </c>
      <c r="D109" s="722" t="s">
        <v>2048</v>
      </c>
      <c r="E109" s="389" t="s">
        <v>92</v>
      </c>
      <c r="F109" s="392">
        <v>15</v>
      </c>
      <c r="G109" s="268"/>
      <c r="H109" s="390"/>
    </row>
    <row r="110" spans="1:8" s="303" customFormat="1">
      <c r="A110" s="311">
        <f t="shared" si="2"/>
        <v>75</v>
      </c>
      <c r="B110" s="599" t="s">
        <v>1947</v>
      </c>
      <c r="C110" s="302" t="s">
        <v>505</v>
      </c>
      <c r="D110" s="722" t="s">
        <v>2048</v>
      </c>
      <c r="E110" s="389" t="s">
        <v>92</v>
      </c>
      <c r="F110" s="392">
        <v>23</v>
      </c>
      <c r="G110" s="268"/>
      <c r="H110" s="390"/>
    </row>
    <row r="111" spans="1:8" s="303" customFormat="1">
      <c r="A111" s="311">
        <f t="shared" si="2"/>
        <v>76</v>
      </c>
      <c r="B111" s="599" t="s">
        <v>1947</v>
      </c>
      <c r="C111" s="302" t="s">
        <v>506</v>
      </c>
      <c r="D111" s="722" t="s">
        <v>2048</v>
      </c>
      <c r="E111" s="389" t="s">
        <v>92</v>
      </c>
      <c r="F111" s="392">
        <v>11</v>
      </c>
      <c r="G111" s="268"/>
      <c r="H111" s="390"/>
    </row>
    <row r="112" spans="1:8" s="303" customFormat="1">
      <c r="A112" s="311">
        <f t="shared" si="2"/>
        <v>77</v>
      </c>
      <c r="B112" s="599" t="s">
        <v>1947</v>
      </c>
      <c r="C112" s="302" t="s">
        <v>273</v>
      </c>
      <c r="D112" s="722" t="s">
        <v>2048</v>
      </c>
      <c r="E112" s="389" t="s">
        <v>92</v>
      </c>
      <c r="F112" s="392">
        <v>10</v>
      </c>
      <c r="G112" s="268"/>
      <c r="H112" s="390"/>
    </row>
    <row r="113" spans="1:8" s="303" customFormat="1">
      <c r="A113" s="311">
        <f t="shared" si="2"/>
        <v>78</v>
      </c>
      <c r="B113" s="599" t="s">
        <v>1947</v>
      </c>
      <c r="C113" s="302" t="s">
        <v>507</v>
      </c>
      <c r="D113" s="722" t="s">
        <v>2048</v>
      </c>
      <c r="E113" s="389" t="s">
        <v>92</v>
      </c>
      <c r="F113" s="392">
        <v>2</v>
      </c>
      <c r="G113" s="268"/>
      <c r="H113" s="390"/>
    </row>
    <row r="114" spans="1:8" s="303" customFormat="1">
      <c r="A114" s="311">
        <f t="shared" si="2"/>
        <v>79</v>
      </c>
      <c r="B114" s="599" t="s">
        <v>1947</v>
      </c>
      <c r="C114" s="302" t="s">
        <v>274</v>
      </c>
      <c r="D114" s="722" t="s">
        <v>2048</v>
      </c>
      <c r="E114" s="389" t="s">
        <v>92</v>
      </c>
      <c r="F114" s="392">
        <v>71</v>
      </c>
      <c r="G114" s="268"/>
      <c r="H114" s="390"/>
    </row>
    <row r="115" spans="1:8" s="303" customFormat="1" ht="25.5">
      <c r="A115" s="311">
        <f t="shared" si="2"/>
        <v>80</v>
      </c>
      <c r="B115" s="599" t="s">
        <v>1947</v>
      </c>
      <c r="C115" s="302" t="s">
        <v>508</v>
      </c>
      <c r="D115" s="722" t="s">
        <v>2048</v>
      </c>
      <c r="E115" s="389" t="s">
        <v>92</v>
      </c>
      <c r="F115" s="392">
        <v>12</v>
      </c>
      <c r="G115" s="268"/>
      <c r="H115" s="390"/>
    </row>
    <row r="116" spans="1:8" s="303" customFormat="1" ht="25.5">
      <c r="A116" s="311">
        <f t="shared" si="2"/>
        <v>81</v>
      </c>
      <c r="B116" s="599" t="s">
        <v>1947</v>
      </c>
      <c r="C116" s="302" t="s">
        <v>509</v>
      </c>
      <c r="D116" s="722" t="s">
        <v>2048</v>
      </c>
      <c r="E116" s="389" t="s">
        <v>92</v>
      </c>
      <c r="F116" s="392">
        <v>35</v>
      </c>
      <c r="G116" s="268"/>
      <c r="H116" s="390"/>
    </row>
    <row r="117" spans="1:8" s="303" customFormat="1" ht="25.5">
      <c r="A117" s="311">
        <f t="shared" si="2"/>
        <v>82</v>
      </c>
      <c r="B117" s="599" t="s">
        <v>1947</v>
      </c>
      <c r="C117" s="302" t="s">
        <v>510</v>
      </c>
      <c r="D117" s="722" t="s">
        <v>2048</v>
      </c>
      <c r="E117" s="389" t="s">
        <v>92</v>
      </c>
      <c r="F117" s="392">
        <v>1</v>
      </c>
      <c r="G117" s="268"/>
      <c r="H117" s="390"/>
    </row>
    <row r="118" spans="1:8" s="303" customFormat="1">
      <c r="A118" s="311">
        <f t="shared" si="2"/>
        <v>83</v>
      </c>
      <c r="B118" s="599" t="s">
        <v>1947</v>
      </c>
      <c r="C118" s="302" t="s">
        <v>275</v>
      </c>
      <c r="D118" s="722" t="s">
        <v>2048</v>
      </c>
      <c r="E118" s="389" t="s">
        <v>92</v>
      </c>
      <c r="F118" s="392">
        <v>71</v>
      </c>
      <c r="G118" s="268"/>
      <c r="H118" s="390"/>
    </row>
    <row r="119" spans="1:8" s="303" customFormat="1">
      <c r="A119" s="311">
        <f t="shared" si="2"/>
        <v>84</v>
      </c>
      <c r="B119" s="599" t="s">
        <v>1947</v>
      </c>
      <c r="C119" s="302" t="s">
        <v>109</v>
      </c>
      <c r="D119" s="722"/>
      <c r="E119" s="389" t="s">
        <v>94</v>
      </c>
      <c r="F119" s="392">
        <v>1</v>
      </c>
      <c r="G119" s="268"/>
      <c r="H119" s="390"/>
    </row>
    <row r="120" spans="1:8" s="303" customFormat="1">
      <c r="A120" s="311"/>
      <c r="B120" s="599" t="s">
        <v>1947</v>
      </c>
      <c r="C120" s="388" t="s">
        <v>276</v>
      </c>
      <c r="D120" s="388"/>
      <c r="E120" s="389"/>
      <c r="F120" s="392"/>
      <c r="G120" s="268"/>
      <c r="H120" s="390"/>
    </row>
    <row r="121" spans="1:8" s="303" customFormat="1" ht="25.5">
      <c r="A121" s="311">
        <f>A119+1</f>
        <v>85</v>
      </c>
      <c r="B121" s="599" t="s">
        <v>1947</v>
      </c>
      <c r="C121" s="302" t="s">
        <v>511</v>
      </c>
      <c r="D121" s="722" t="s">
        <v>2048</v>
      </c>
      <c r="E121" s="389" t="s">
        <v>92</v>
      </c>
      <c r="F121" s="392">
        <v>411</v>
      </c>
      <c r="G121" s="268"/>
      <c r="H121" s="390"/>
    </row>
    <row r="122" spans="1:8" s="303" customFormat="1">
      <c r="A122" s="311">
        <f t="shared" si="2"/>
        <v>86</v>
      </c>
      <c r="B122" s="599" t="s">
        <v>1947</v>
      </c>
      <c r="C122" s="302" t="s">
        <v>512</v>
      </c>
      <c r="D122" s="722" t="s">
        <v>2048</v>
      </c>
      <c r="E122" s="389" t="s">
        <v>92</v>
      </c>
      <c r="F122" s="392">
        <v>65</v>
      </c>
      <c r="G122" s="268"/>
      <c r="H122" s="390"/>
    </row>
    <row r="123" spans="1:8" s="303" customFormat="1">
      <c r="A123" s="311">
        <f t="shared" si="2"/>
        <v>87</v>
      </c>
      <c r="B123" s="599" t="s">
        <v>1947</v>
      </c>
      <c r="C123" s="302" t="s">
        <v>277</v>
      </c>
      <c r="D123" s="722" t="s">
        <v>2048</v>
      </c>
      <c r="E123" s="389" t="s">
        <v>92</v>
      </c>
      <c r="F123" s="392">
        <v>90</v>
      </c>
      <c r="G123" s="268"/>
      <c r="H123" s="390"/>
    </row>
    <row r="124" spans="1:8" s="303" customFormat="1">
      <c r="A124" s="311">
        <f t="shared" si="2"/>
        <v>88</v>
      </c>
      <c r="B124" s="599" t="s">
        <v>1947</v>
      </c>
      <c r="C124" s="302" t="s">
        <v>513</v>
      </c>
      <c r="D124" s="722" t="s">
        <v>2048</v>
      </c>
      <c r="E124" s="389" t="s">
        <v>92</v>
      </c>
      <c r="F124" s="392">
        <v>3</v>
      </c>
      <c r="G124" s="268"/>
      <c r="H124" s="390"/>
    </row>
    <row r="125" spans="1:8" s="303" customFormat="1">
      <c r="A125" s="311">
        <f t="shared" si="2"/>
        <v>89</v>
      </c>
      <c r="B125" s="599" t="s">
        <v>1947</v>
      </c>
      <c r="C125" s="302" t="s">
        <v>514</v>
      </c>
      <c r="D125" s="722" t="s">
        <v>2048</v>
      </c>
      <c r="E125" s="389" t="s">
        <v>92</v>
      </c>
      <c r="F125" s="392">
        <v>7</v>
      </c>
      <c r="G125" s="268"/>
      <c r="H125" s="390"/>
    </row>
    <row r="126" spans="1:8" s="303" customFormat="1" ht="25.5">
      <c r="A126" s="311">
        <f t="shared" si="2"/>
        <v>90</v>
      </c>
      <c r="B126" s="599" t="s">
        <v>1947</v>
      </c>
      <c r="C126" s="302" t="s">
        <v>515</v>
      </c>
      <c r="D126" s="722" t="s">
        <v>2048</v>
      </c>
      <c r="E126" s="389" t="s">
        <v>95</v>
      </c>
      <c r="F126" s="310">
        <v>85</v>
      </c>
      <c r="G126" s="268"/>
      <c r="H126" s="390"/>
    </row>
    <row r="127" spans="1:8" s="303" customFormat="1">
      <c r="A127" s="311">
        <f t="shared" si="2"/>
        <v>91</v>
      </c>
      <c r="B127" s="599" t="s">
        <v>1947</v>
      </c>
      <c r="C127" s="302" t="s">
        <v>516</v>
      </c>
      <c r="D127" s="722" t="s">
        <v>2048</v>
      </c>
      <c r="E127" s="389" t="s">
        <v>92</v>
      </c>
      <c r="F127" s="392">
        <v>20</v>
      </c>
      <c r="G127" s="268"/>
      <c r="H127" s="390"/>
    </row>
    <row r="128" spans="1:8" s="303" customFormat="1">
      <c r="A128" s="311">
        <f t="shared" ref="A128:A130" si="3">A127+1</f>
        <v>92</v>
      </c>
      <c r="B128" s="599" t="s">
        <v>1947</v>
      </c>
      <c r="C128" s="302" t="s">
        <v>517</v>
      </c>
      <c r="D128" s="722" t="s">
        <v>2048</v>
      </c>
      <c r="E128" s="389" t="s">
        <v>92</v>
      </c>
      <c r="F128" s="392">
        <v>13</v>
      </c>
      <c r="G128" s="268"/>
      <c r="H128" s="390"/>
    </row>
    <row r="129" spans="1:8" s="303" customFormat="1" ht="25.5">
      <c r="A129" s="311">
        <f t="shared" si="3"/>
        <v>93</v>
      </c>
      <c r="B129" s="599" t="s">
        <v>1947</v>
      </c>
      <c r="C129" s="302" t="s">
        <v>518</v>
      </c>
      <c r="D129" s="722" t="s">
        <v>2048</v>
      </c>
      <c r="E129" s="389" t="s">
        <v>92</v>
      </c>
      <c r="F129" s="392">
        <v>4</v>
      </c>
      <c r="G129" s="268"/>
      <c r="H129" s="390"/>
    </row>
    <row r="130" spans="1:8" s="303" customFormat="1">
      <c r="A130" s="311">
        <f t="shared" si="3"/>
        <v>94</v>
      </c>
      <c r="B130" s="599" t="s">
        <v>1947</v>
      </c>
      <c r="C130" s="302" t="s">
        <v>109</v>
      </c>
      <c r="D130" s="722"/>
      <c r="E130" s="389" t="s">
        <v>94</v>
      </c>
      <c r="F130" s="392">
        <v>1</v>
      </c>
      <c r="G130" s="268"/>
      <c r="H130" s="390"/>
    </row>
    <row r="131" spans="1:8" s="303" customFormat="1">
      <c r="A131" s="311"/>
      <c r="B131" s="599" t="s">
        <v>1947</v>
      </c>
      <c r="C131" s="388" t="s">
        <v>278</v>
      </c>
      <c r="D131" s="722"/>
      <c r="E131" s="389"/>
      <c r="F131" s="392"/>
      <c r="G131" s="268"/>
      <c r="H131" s="390"/>
    </row>
    <row r="132" spans="1:8" s="303" customFormat="1" ht="25.5">
      <c r="A132" s="311">
        <f>1+A130</f>
        <v>95</v>
      </c>
      <c r="B132" s="599" t="s">
        <v>1947</v>
      </c>
      <c r="C132" s="302" t="s">
        <v>279</v>
      </c>
      <c r="D132" s="722" t="s">
        <v>2048</v>
      </c>
      <c r="E132" s="389" t="s">
        <v>95</v>
      </c>
      <c r="F132" s="310">
        <v>40</v>
      </c>
      <c r="G132" s="268"/>
      <c r="H132" s="390"/>
    </row>
    <row r="133" spans="1:8" s="303" customFormat="1">
      <c r="A133" s="311">
        <f t="shared" ref="A133:A174" si="4">A132+1</f>
        <v>96</v>
      </c>
      <c r="B133" s="599" t="s">
        <v>1947</v>
      </c>
      <c r="C133" s="302" t="s">
        <v>280</v>
      </c>
      <c r="D133" s="722" t="s">
        <v>2048</v>
      </c>
      <c r="E133" s="389" t="s">
        <v>95</v>
      </c>
      <c r="F133" s="310">
        <v>13000</v>
      </c>
      <c r="G133" s="268"/>
      <c r="H133" s="390"/>
    </row>
    <row r="134" spans="1:8" s="303" customFormat="1">
      <c r="A134" s="311">
        <f t="shared" si="4"/>
        <v>97</v>
      </c>
      <c r="B134" s="599" t="s">
        <v>1947</v>
      </c>
      <c r="C134" s="302" t="s">
        <v>281</v>
      </c>
      <c r="D134" s="722" t="s">
        <v>2048</v>
      </c>
      <c r="E134" s="389" t="s">
        <v>95</v>
      </c>
      <c r="F134" s="310">
        <v>13000</v>
      </c>
      <c r="G134" s="268"/>
      <c r="H134" s="390"/>
    </row>
    <row r="135" spans="1:8" s="303" customFormat="1">
      <c r="A135" s="311">
        <f t="shared" si="4"/>
        <v>98</v>
      </c>
      <c r="B135" s="599" t="s">
        <v>1947</v>
      </c>
      <c r="C135" s="302" t="s">
        <v>284</v>
      </c>
      <c r="D135" s="722" t="s">
        <v>2048</v>
      </c>
      <c r="E135" s="389" t="s">
        <v>95</v>
      </c>
      <c r="F135" s="310">
        <v>22000</v>
      </c>
      <c r="G135" s="268"/>
      <c r="H135" s="390"/>
    </row>
    <row r="136" spans="1:8" s="303" customFormat="1">
      <c r="A136" s="311">
        <f t="shared" si="4"/>
        <v>99</v>
      </c>
      <c r="B136" s="599" t="s">
        <v>1947</v>
      </c>
      <c r="C136" s="302" t="s">
        <v>282</v>
      </c>
      <c r="D136" s="722" t="s">
        <v>2048</v>
      </c>
      <c r="E136" s="389" t="s">
        <v>95</v>
      </c>
      <c r="F136" s="310">
        <v>2000</v>
      </c>
      <c r="G136" s="268"/>
      <c r="H136" s="390"/>
    </row>
    <row r="137" spans="1:8" s="303" customFormat="1">
      <c r="A137" s="311">
        <f t="shared" si="4"/>
        <v>100</v>
      </c>
      <c r="B137" s="599" t="s">
        <v>1947</v>
      </c>
      <c r="C137" s="302" t="s">
        <v>286</v>
      </c>
      <c r="D137" s="722" t="s">
        <v>2048</v>
      </c>
      <c r="E137" s="389" t="s">
        <v>95</v>
      </c>
      <c r="F137" s="310">
        <v>2000</v>
      </c>
      <c r="G137" s="390"/>
      <c r="H137" s="390"/>
    </row>
    <row r="138" spans="1:8" s="303" customFormat="1">
      <c r="A138" s="311">
        <f t="shared" si="4"/>
        <v>101</v>
      </c>
      <c r="B138" s="599" t="s">
        <v>1947</v>
      </c>
      <c r="C138" s="302" t="s">
        <v>283</v>
      </c>
      <c r="D138" s="722" t="s">
        <v>2048</v>
      </c>
      <c r="E138" s="389" t="s">
        <v>95</v>
      </c>
      <c r="F138" s="310">
        <v>3000</v>
      </c>
      <c r="G138" s="390"/>
      <c r="H138" s="390"/>
    </row>
    <row r="139" spans="1:8" s="941" customFormat="1">
      <c r="A139" s="956">
        <f t="shared" si="4"/>
        <v>102</v>
      </c>
      <c r="B139" s="942" t="s">
        <v>1947</v>
      </c>
      <c r="C139" s="950" t="s">
        <v>285</v>
      </c>
      <c r="D139" s="742" t="s">
        <v>2048</v>
      </c>
      <c r="E139" s="951" t="s">
        <v>95</v>
      </c>
      <c r="F139" s="952">
        <v>4000</v>
      </c>
      <c r="G139" s="940"/>
      <c r="H139" s="957"/>
    </row>
    <row r="140" spans="1:8" s="941" customFormat="1">
      <c r="A140" s="956">
        <f t="shared" si="4"/>
        <v>103</v>
      </c>
      <c r="B140" s="942" t="s">
        <v>1947</v>
      </c>
      <c r="C140" s="950" t="s">
        <v>287</v>
      </c>
      <c r="D140" s="742" t="s">
        <v>2048</v>
      </c>
      <c r="E140" s="953" t="s">
        <v>95</v>
      </c>
      <c r="F140" s="953">
        <v>1300</v>
      </c>
      <c r="G140" s="940"/>
      <c r="H140" s="957"/>
    </row>
    <row r="141" spans="1:8" s="941" customFormat="1">
      <c r="A141" s="956">
        <f t="shared" si="4"/>
        <v>104</v>
      </c>
      <c r="B141" s="942" t="s">
        <v>1947</v>
      </c>
      <c r="C141" s="950" t="s">
        <v>2317</v>
      </c>
      <c r="D141" s="742" t="s">
        <v>2048</v>
      </c>
      <c r="E141" s="953" t="s">
        <v>95</v>
      </c>
      <c r="F141" s="953">
        <v>1500</v>
      </c>
      <c r="G141" s="940"/>
      <c r="H141" s="957"/>
    </row>
    <row r="142" spans="1:8" s="941" customFormat="1">
      <c r="A142" s="956">
        <f t="shared" si="4"/>
        <v>105</v>
      </c>
      <c r="B142" s="942" t="s">
        <v>1947</v>
      </c>
      <c r="C142" s="950" t="s">
        <v>2318</v>
      </c>
      <c r="D142" s="742" t="s">
        <v>2048</v>
      </c>
      <c r="E142" s="953" t="s">
        <v>95</v>
      </c>
      <c r="F142" s="953">
        <v>600</v>
      </c>
      <c r="G142" s="940"/>
      <c r="H142" s="957"/>
    </row>
    <row r="143" spans="1:8" s="941" customFormat="1">
      <c r="A143" s="956">
        <f t="shared" si="4"/>
        <v>106</v>
      </c>
      <c r="B143" s="942" t="s">
        <v>1947</v>
      </c>
      <c r="C143" s="950" t="s">
        <v>2319</v>
      </c>
      <c r="D143" s="742" t="s">
        <v>2048</v>
      </c>
      <c r="E143" s="953" t="s">
        <v>95</v>
      </c>
      <c r="F143" s="953">
        <v>700</v>
      </c>
      <c r="G143" s="939"/>
      <c r="H143" s="957"/>
    </row>
    <row r="144" spans="1:8" s="941" customFormat="1" ht="25.5">
      <c r="A144" s="956">
        <f t="shared" si="4"/>
        <v>107</v>
      </c>
      <c r="B144" s="942" t="s">
        <v>1947</v>
      </c>
      <c r="C144" s="954" t="s">
        <v>2320</v>
      </c>
      <c r="D144" s="742" t="s">
        <v>2048</v>
      </c>
      <c r="E144" s="955" t="s">
        <v>95</v>
      </c>
      <c r="F144" s="955">
        <v>30</v>
      </c>
      <c r="G144" s="940"/>
      <c r="H144" s="957"/>
    </row>
    <row r="145" spans="1:11" s="941" customFormat="1" ht="25.5">
      <c r="A145" s="956">
        <f t="shared" si="4"/>
        <v>108</v>
      </c>
      <c r="B145" s="942" t="s">
        <v>1947</v>
      </c>
      <c r="C145" s="954" t="s">
        <v>2321</v>
      </c>
      <c r="D145" s="742" t="s">
        <v>2048</v>
      </c>
      <c r="E145" s="955" t="s">
        <v>95</v>
      </c>
      <c r="F145" s="955">
        <v>30</v>
      </c>
      <c r="G145" s="940"/>
      <c r="H145" s="940"/>
    </row>
    <row r="146" spans="1:11" s="941" customFormat="1">
      <c r="A146" s="956">
        <f t="shared" si="4"/>
        <v>109</v>
      </c>
      <c r="B146" s="942" t="s">
        <v>1947</v>
      </c>
      <c r="C146" s="950" t="s">
        <v>2322</v>
      </c>
      <c r="D146" s="742" t="s">
        <v>2048</v>
      </c>
      <c r="E146" s="953" t="s">
        <v>95</v>
      </c>
      <c r="F146" s="953">
        <v>230</v>
      </c>
      <c r="G146" s="940"/>
      <c r="H146" s="940"/>
    </row>
    <row r="147" spans="1:11" s="303" customFormat="1">
      <c r="A147" s="931">
        <f>1+A146</f>
        <v>110</v>
      </c>
      <c r="B147" s="932" t="s">
        <v>1947</v>
      </c>
      <c r="C147" s="948" t="s">
        <v>288</v>
      </c>
      <c r="D147" s="933" t="s">
        <v>2048</v>
      </c>
      <c r="E147" s="934" t="s">
        <v>95</v>
      </c>
      <c r="F147" s="975">
        <v>1200</v>
      </c>
      <c r="G147" s="935"/>
      <c r="H147" s="390"/>
    </row>
    <row r="148" spans="1:11" s="303" customFormat="1" ht="25.5">
      <c r="A148" s="956">
        <f t="shared" si="4"/>
        <v>111</v>
      </c>
      <c r="B148" s="942" t="s">
        <v>1947</v>
      </c>
      <c r="C148" s="954" t="s">
        <v>2323</v>
      </c>
      <c r="D148" s="742" t="s">
        <v>2048</v>
      </c>
      <c r="E148" s="955" t="s">
        <v>95</v>
      </c>
      <c r="F148" s="958">
        <v>10</v>
      </c>
      <c r="G148" s="935"/>
      <c r="H148" s="936"/>
    </row>
    <row r="149" spans="1:11" s="303" customFormat="1">
      <c r="A149" s="956">
        <f t="shared" si="4"/>
        <v>112</v>
      </c>
      <c r="B149" s="942" t="s">
        <v>1947</v>
      </c>
      <c r="C149" s="954" t="s">
        <v>2324</v>
      </c>
      <c r="D149" s="742" t="s">
        <v>2048</v>
      </c>
      <c r="E149" s="955" t="s">
        <v>94</v>
      </c>
      <c r="F149" s="959">
        <v>2</v>
      </c>
      <c r="G149" s="935"/>
      <c r="H149" s="936"/>
    </row>
    <row r="150" spans="1:11" s="303" customFormat="1">
      <c r="A150" s="956">
        <f t="shared" si="4"/>
        <v>113</v>
      </c>
      <c r="B150" s="942" t="s">
        <v>1947</v>
      </c>
      <c r="C150" s="954" t="s">
        <v>2325</v>
      </c>
      <c r="D150" s="742" t="s">
        <v>2048</v>
      </c>
      <c r="E150" s="953" t="s">
        <v>92</v>
      </c>
      <c r="F150" s="959">
        <v>8</v>
      </c>
      <c r="G150" s="935"/>
      <c r="H150" s="936"/>
    </row>
    <row r="151" spans="1:11" s="303" customFormat="1">
      <c r="A151" s="931">
        <f>1+A150</f>
        <v>114</v>
      </c>
      <c r="B151" s="932" t="s">
        <v>1947</v>
      </c>
      <c r="C151" s="948" t="s">
        <v>289</v>
      </c>
      <c r="D151" s="933" t="s">
        <v>2048</v>
      </c>
      <c r="E151" s="934" t="s">
        <v>95</v>
      </c>
      <c r="F151" s="975">
        <v>2000</v>
      </c>
      <c r="G151" s="936"/>
      <c r="H151" s="390"/>
    </row>
    <row r="152" spans="1:11" s="303" customFormat="1">
      <c r="A152" s="938">
        <f t="shared" si="4"/>
        <v>115</v>
      </c>
      <c r="B152" s="757" t="s">
        <v>1947</v>
      </c>
      <c r="C152" s="949" t="s">
        <v>290</v>
      </c>
      <c r="D152" s="961" t="s">
        <v>2048</v>
      </c>
      <c r="E152" s="937" t="s">
        <v>95</v>
      </c>
      <c r="F152" s="960">
        <v>600</v>
      </c>
      <c r="G152" s="390"/>
      <c r="H152" s="390"/>
    </row>
    <row r="153" spans="1:11" s="303" customFormat="1">
      <c r="A153" s="311">
        <f t="shared" si="4"/>
        <v>116</v>
      </c>
      <c r="B153" s="599" t="s">
        <v>1947</v>
      </c>
      <c r="C153" s="302" t="s">
        <v>291</v>
      </c>
      <c r="D153" s="722" t="s">
        <v>2048</v>
      </c>
      <c r="E153" s="389" t="s">
        <v>95</v>
      </c>
      <c r="F153" s="310">
        <v>300</v>
      </c>
      <c r="G153" s="390"/>
      <c r="H153" s="390"/>
    </row>
    <row r="154" spans="1:11" s="303" customFormat="1">
      <c r="A154" s="931"/>
      <c r="B154" s="932"/>
      <c r="C154" s="949" t="s">
        <v>2326</v>
      </c>
      <c r="D154" s="742" t="s">
        <v>2048</v>
      </c>
      <c r="E154" s="937" t="s">
        <v>95</v>
      </c>
      <c r="F154" s="960">
        <v>20</v>
      </c>
      <c r="G154" s="936"/>
      <c r="H154" s="936"/>
    </row>
    <row r="155" spans="1:11" s="303" customFormat="1">
      <c r="A155" s="311">
        <f>A153+1</f>
        <v>117</v>
      </c>
      <c r="B155" s="599" t="s">
        <v>1947</v>
      </c>
      <c r="C155" s="302" t="s">
        <v>109</v>
      </c>
      <c r="D155" s="722" t="s">
        <v>2048</v>
      </c>
      <c r="E155" s="389" t="s">
        <v>94</v>
      </c>
      <c r="F155" s="392">
        <v>1</v>
      </c>
      <c r="G155" s="268"/>
      <c r="H155" s="390"/>
    </row>
    <row r="156" spans="1:11" s="303" customFormat="1">
      <c r="A156" s="311">
        <f t="shared" si="4"/>
        <v>118</v>
      </c>
      <c r="B156" s="599" t="s">
        <v>1947</v>
      </c>
      <c r="C156" s="302" t="s">
        <v>292</v>
      </c>
      <c r="D156" s="722" t="s">
        <v>2048</v>
      </c>
      <c r="E156" s="389" t="s">
        <v>95</v>
      </c>
      <c r="F156" s="310">
        <v>18000</v>
      </c>
      <c r="G156" s="390"/>
      <c r="H156" s="390"/>
      <c r="I156" s="1037"/>
      <c r="J156" s="1037"/>
      <c r="K156" s="1037"/>
    </row>
    <row r="157" spans="1:11" s="303" customFormat="1">
      <c r="A157" s="311">
        <f t="shared" si="4"/>
        <v>119</v>
      </c>
      <c r="B157" s="599" t="s">
        <v>1947</v>
      </c>
      <c r="C157" s="302" t="s">
        <v>293</v>
      </c>
      <c r="D157" s="722" t="s">
        <v>2048</v>
      </c>
      <c r="E157" s="389" t="s">
        <v>95</v>
      </c>
      <c r="F157" s="310">
        <v>4000</v>
      </c>
      <c r="G157" s="390"/>
      <c r="H157" s="390"/>
    </row>
    <row r="158" spans="1:11" s="303" customFormat="1">
      <c r="A158" s="311">
        <f t="shared" si="4"/>
        <v>120</v>
      </c>
      <c r="B158" s="599" t="s">
        <v>1947</v>
      </c>
      <c r="C158" s="302" t="s">
        <v>519</v>
      </c>
      <c r="D158" s="722" t="s">
        <v>2048</v>
      </c>
      <c r="E158" s="389" t="s">
        <v>95</v>
      </c>
      <c r="F158" s="310">
        <v>150</v>
      </c>
      <c r="G158" s="268"/>
      <c r="H158" s="390"/>
    </row>
    <row r="159" spans="1:11" s="303" customFormat="1" ht="39.75" customHeight="1">
      <c r="A159" s="311">
        <f t="shared" si="4"/>
        <v>121</v>
      </c>
      <c r="B159" s="599" t="s">
        <v>1947</v>
      </c>
      <c r="C159" s="302" t="s">
        <v>1992</v>
      </c>
      <c r="D159" s="722" t="s">
        <v>2048</v>
      </c>
      <c r="E159" s="389" t="s">
        <v>95</v>
      </c>
      <c r="F159" s="310">
        <v>200</v>
      </c>
      <c r="G159" s="268"/>
      <c r="H159" s="390"/>
    </row>
    <row r="160" spans="1:11" s="303" customFormat="1" ht="51">
      <c r="A160" s="311">
        <f t="shared" si="4"/>
        <v>122</v>
      </c>
      <c r="B160" s="599" t="s">
        <v>1947</v>
      </c>
      <c r="C160" s="302" t="s">
        <v>1993</v>
      </c>
      <c r="D160" s="722" t="s">
        <v>2048</v>
      </c>
      <c r="E160" s="389" t="s">
        <v>95</v>
      </c>
      <c r="F160" s="310">
        <v>300</v>
      </c>
      <c r="G160" s="390"/>
      <c r="H160" s="390"/>
    </row>
    <row r="161" spans="1:8" s="303" customFormat="1" ht="51">
      <c r="A161" s="311">
        <f t="shared" si="4"/>
        <v>123</v>
      </c>
      <c r="B161" s="599" t="s">
        <v>1947</v>
      </c>
      <c r="C161" s="302" t="s">
        <v>1994</v>
      </c>
      <c r="D161" s="722" t="s">
        <v>2048</v>
      </c>
      <c r="E161" s="389" t="s">
        <v>95</v>
      </c>
      <c r="F161" s="310">
        <v>50</v>
      </c>
      <c r="G161" s="390"/>
      <c r="H161" s="390"/>
    </row>
    <row r="162" spans="1:8" s="303" customFormat="1">
      <c r="A162" s="311">
        <f t="shared" si="4"/>
        <v>124</v>
      </c>
      <c r="B162" s="599" t="s">
        <v>1947</v>
      </c>
      <c r="C162" s="302" t="s">
        <v>294</v>
      </c>
      <c r="D162" s="722"/>
      <c r="E162" s="389" t="s">
        <v>94</v>
      </c>
      <c r="F162" s="392">
        <v>1</v>
      </c>
      <c r="G162" s="390"/>
      <c r="H162" s="390"/>
    </row>
    <row r="163" spans="1:8" s="303" customFormat="1">
      <c r="A163" s="311">
        <f t="shared" si="4"/>
        <v>125</v>
      </c>
      <c r="B163" s="599" t="s">
        <v>1947</v>
      </c>
      <c r="C163" s="302" t="s">
        <v>295</v>
      </c>
      <c r="D163" s="722"/>
      <c r="E163" s="389" t="s">
        <v>92</v>
      </c>
      <c r="F163" s="392">
        <v>10</v>
      </c>
      <c r="G163" s="390"/>
      <c r="H163" s="390"/>
    </row>
    <row r="164" spans="1:8" s="303" customFormat="1">
      <c r="A164" s="311">
        <f t="shared" si="4"/>
        <v>126</v>
      </c>
      <c r="B164" s="599" t="s">
        <v>1947</v>
      </c>
      <c r="C164" s="302" t="s">
        <v>296</v>
      </c>
      <c r="D164" s="722"/>
      <c r="E164" s="389" t="s">
        <v>94</v>
      </c>
      <c r="F164" s="392">
        <v>1</v>
      </c>
      <c r="G164" s="390"/>
      <c r="H164" s="390"/>
    </row>
    <row r="165" spans="1:8" s="303" customFormat="1">
      <c r="A165" s="311">
        <f t="shared" si="4"/>
        <v>127</v>
      </c>
      <c r="B165" s="599" t="s">
        <v>1947</v>
      </c>
      <c r="C165" s="302" t="s">
        <v>297</v>
      </c>
      <c r="D165" s="722"/>
      <c r="E165" s="389" t="s">
        <v>94</v>
      </c>
      <c r="F165" s="392">
        <v>1</v>
      </c>
      <c r="G165" s="390"/>
      <c r="H165" s="390"/>
    </row>
    <row r="166" spans="1:8" s="303" customFormat="1">
      <c r="A166" s="311">
        <f t="shared" si="4"/>
        <v>128</v>
      </c>
      <c r="B166" s="599" t="s">
        <v>1947</v>
      </c>
      <c r="C166" s="302" t="s">
        <v>109</v>
      </c>
      <c r="D166" s="722"/>
      <c r="E166" s="389" t="s">
        <v>94</v>
      </c>
      <c r="F166" s="392">
        <v>1</v>
      </c>
      <c r="G166" s="268"/>
      <c r="H166" s="390"/>
    </row>
    <row r="167" spans="1:8" s="303" customFormat="1">
      <c r="A167" s="311"/>
      <c r="B167" s="599"/>
      <c r="C167" s="388" t="s">
        <v>298</v>
      </c>
      <c r="D167" s="388"/>
      <c r="E167" s="389"/>
      <c r="F167" s="392"/>
      <c r="G167" s="268"/>
      <c r="H167" s="390"/>
    </row>
    <row r="168" spans="1:8" s="303" customFormat="1" ht="25.5">
      <c r="A168" s="311">
        <f>A166+1</f>
        <v>129</v>
      </c>
      <c r="B168" s="599" t="s">
        <v>1947</v>
      </c>
      <c r="C168" s="302" t="s">
        <v>520</v>
      </c>
      <c r="D168" s="722" t="s">
        <v>2048</v>
      </c>
      <c r="E168" s="389" t="s">
        <v>92</v>
      </c>
      <c r="F168" s="392">
        <v>1</v>
      </c>
      <c r="G168" s="390"/>
      <c r="H168" s="390"/>
    </row>
    <row r="169" spans="1:8" s="303" customFormat="1">
      <c r="A169" s="311">
        <f t="shared" si="4"/>
        <v>130</v>
      </c>
      <c r="B169" s="599" t="s">
        <v>1947</v>
      </c>
      <c r="C169" s="302" t="s">
        <v>521</v>
      </c>
      <c r="D169" s="722" t="s">
        <v>2048</v>
      </c>
      <c r="E169" s="389" t="s">
        <v>92</v>
      </c>
      <c r="F169" s="392">
        <v>2</v>
      </c>
      <c r="G169" s="268"/>
      <c r="H169" s="390"/>
    </row>
    <row r="170" spans="1:8" s="303" customFormat="1" ht="25.5">
      <c r="A170" s="311">
        <f t="shared" si="4"/>
        <v>131</v>
      </c>
      <c r="B170" s="599" t="s">
        <v>1947</v>
      </c>
      <c r="C170" s="302" t="s">
        <v>522</v>
      </c>
      <c r="D170" s="722" t="s">
        <v>2048</v>
      </c>
      <c r="E170" s="389" t="s">
        <v>92</v>
      </c>
      <c r="F170" s="392">
        <v>4</v>
      </c>
      <c r="G170" s="268"/>
      <c r="H170" s="390"/>
    </row>
    <row r="171" spans="1:8" s="303" customFormat="1" ht="25.5">
      <c r="A171" s="311">
        <f t="shared" si="4"/>
        <v>132</v>
      </c>
      <c r="B171" s="599" t="s">
        <v>1947</v>
      </c>
      <c r="C171" s="302" t="s">
        <v>523</v>
      </c>
      <c r="D171" s="722" t="s">
        <v>2048</v>
      </c>
      <c r="E171" s="389" t="s">
        <v>92</v>
      </c>
      <c r="F171" s="392">
        <v>8</v>
      </c>
      <c r="G171" s="268"/>
      <c r="H171" s="390"/>
    </row>
    <row r="172" spans="1:8" s="303" customFormat="1" ht="25.5">
      <c r="A172" s="311">
        <f t="shared" si="4"/>
        <v>133</v>
      </c>
      <c r="B172" s="599" t="s">
        <v>1947</v>
      </c>
      <c r="C172" s="302" t="s">
        <v>524</v>
      </c>
      <c r="D172" s="722" t="s">
        <v>2048</v>
      </c>
      <c r="E172" s="389" t="s">
        <v>92</v>
      </c>
      <c r="F172" s="392">
        <v>2</v>
      </c>
      <c r="G172" s="268"/>
      <c r="H172" s="390"/>
    </row>
    <row r="173" spans="1:8" s="303" customFormat="1">
      <c r="A173" s="311">
        <f t="shared" si="4"/>
        <v>134</v>
      </c>
      <c r="B173" s="599" t="s">
        <v>1947</v>
      </c>
      <c r="C173" s="302" t="s">
        <v>525</v>
      </c>
      <c r="D173" s="722"/>
      <c r="E173" s="389" t="s">
        <v>94</v>
      </c>
      <c r="F173" s="392">
        <v>1</v>
      </c>
      <c r="G173" s="268"/>
      <c r="H173" s="390"/>
    </row>
    <row r="174" spans="1:8" s="303" customFormat="1">
      <c r="A174" s="311">
        <f t="shared" si="4"/>
        <v>135</v>
      </c>
      <c r="B174" s="599" t="s">
        <v>1947</v>
      </c>
      <c r="C174" s="302" t="s">
        <v>109</v>
      </c>
      <c r="D174" s="722"/>
      <c r="E174" s="389" t="s">
        <v>94</v>
      </c>
      <c r="F174" s="392">
        <v>1</v>
      </c>
      <c r="G174" s="268"/>
      <c r="H174" s="390">
        <f>ROUND(F174*G174,2)</f>
        <v>0</v>
      </c>
    </row>
    <row r="175" spans="1:8" ht="15.75" thickBot="1">
      <c r="A175" s="35"/>
      <c r="B175" s="599"/>
      <c r="C175" s="73"/>
      <c r="D175" s="681"/>
      <c r="E175" s="74"/>
      <c r="F175" s="75"/>
      <c r="G175" s="76"/>
      <c r="H175" s="252"/>
    </row>
    <row r="176" spans="1:8" ht="15.75" thickTop="1">
      <c r="A176" s="77"/>
      <c r="B176" s="77"/>
      <c r="C176" s="77"/>
      <c r="D176" s="77"/>
      <c r="E176" s="79"/>
      <c r="F176" s="80"/>
      <c r="G176" s="82"/>
      <c r="H176" s="82"/>
    </row>
    <row r="177" spans="1:8">
      <c r="A177" s="1028" t="s">
        <v>1924</v>
      </c>
      <c r="B177" s="1029"/>
      <c r="C177" s="1029"/>
      <c r="D177" s="1029"/>
      <c r="E177" s="1029"/>
      <c r="F177" s="1029"/>
      <c r="G177" s="1029"/>
      <c r="H177" s="59">
        <f>SUM(H18:H176)</f>
        <v>0</v>
      </c>
    </row>
    <row r="178" spans="1:8" outlineLevel="1">
      <c r="A178" s="14"/>
      <c r="B178" s="14"/>
      <c r="C178" s="14"/>
      <c r="D178" s="14"/>
      <c r="E178" s="14"/>
      <c r="F178" s="14"/>
      <c r="G178" s="14"/>
      <c r="H178" s="14"/>
    </row>
    <row r="179" spans="1:8" outlineLevel="1">
      <c r="E179" s="14"/>
      <c r="F179" s="14"/>
      <c r="H179" s="86"/>
    </row>
    <row r="180" spans="1:8" outlineLevel="1">
      <c r="A180" s="44" t="str">
        <f>"Sastādīja: "&amp;KOPS1!$B$71</f>
        <v>Sastādīja: _________________ Olga  Jasāne /29.09.2017./</v>
      </c>
      <c r="E180" s="923"/>
      <c r="F180" s="87"/>
      <c r="G180" s="88"/>
    </row>
    <row r="181" spans="1:8" outlineLevel="1">
      <c r="B181" s="1021" t="s">
        <v>13</v>
      </c>
      <c r="C181" s="1021"/>
      <c r="D181" s="924"/>
      <c r="E181" s="14"/>
      <c r="F181" s="924"/>
      <c r="G181" s="924"/>
    </row>
    <row r="182" spans="1:8" outlineLevel="1">
      <c r="A182" s="14"/>
      <c r="B182" s="87"/>
      <c r="C182" s="922"/>
      <c r="D182" s="922"/>
      <c r="E182" s="14"/>
      <c r="F182" s="14"/>
    </row>
    <row r="183" spans="1:8">
      <c r="A183" s="923" t="str">
        <f>"Pārbaudīja: "&amp;KOPS1!$F$71</f>
        <v>Pārbaudīja: _________________ Aleksejs Providenko /29.09.2017./</v>
      </c>
      <c r="B183" s="528"/>
      <c r="C183" s="88"/>
      <c r="D183" s="88"/>
      <c r="E183" s="88"/>
      <c r="F183" s="88"/>
      <c r="G183" s="14"/>
      <c r="H183" s="14"/>
    </row>
    <row r="184" spans="1:8">
      <c r="A184" s="14"/>
      <c r="B184" s="922" t="s">
        <v>13</v>
      </c>
      <c r="C184" s="924"/>
      <c r="D184" s="924"/>
      <c r="E184" s="924"/>
      <c r="F184" s="924"/>
      <c r="G184" s="14"/>
      <c r="H184" s="14"/>
    </row>
    <row r="185" spans="1:8">
      <c r="A185" s="14" t="str">
        <f>"Sertifikāta Nr.: "&amp;KOPS1!$F$73</f>
        <v>Sertifikāta Nr.: 5-00770</v>
      </c>
      <c r="B185" s="929"/>
      <c r="E185" s="14"/>
      <c r="G185" s="14"/>
      <c r="H185" s="14"/>
    </row>
    <row r="186" spans="1:8">
      <c r="A186" s="14"/>
      <c r="B186" s="14"/>
      <c r="C186" s="14"/>
      <c r="D186" s="14"/>
      <c r="E186" s="14"/>
      <c r="F186" s="14"/>
      <c r="G186" s="14"/>
      <c r="H186" s="14"/>
    </row>
    <row r="187" spans="1:8">
      <c r="A187" s="14"/>
      <c r="B187" s="14"/>
      <c r="C187" s="14"/>
      <c r="D187" s="14"/>
      <c r="E187" s="14"/>
      <c r="F187" s="14"/>
      <c r="G187" s="14"/>
      <c r="H187" s="14"/>
    </row>
    <row r="188" spans="1:8">
      <c r="A188" s="14"/>
      <c r="B188" s="14"/>
      <c r="C188" s="14"/>
      <c r="D188" s="14"/>
      <c r="E188" s="14"/>
      <c r="F188" s="14"/>
      <c r="G188" s="14"/>
      <c r="H188" s="14"/>
    </row>
    <row r="189" spans="1:8">
      <c r="A189" s="14"/>
      <c r="B189" s="14"/>
      <c r="C189" s="14"/>
      <c r="D189" s="14"/>
      <c r="E189" s="14"/>
      <c r="F189" s="14"/>
      <c r="G189" s="14"/>
      <c r="H189" s="14"/>
    </row>
    <row r="190" spans="1:8">
      <c r="A190" s="14"/>
      <c r="B190" s="14"/>
      <c r="C190" s="14"/>
      <c r="D190" s="14"/>
      <c r="E190" s="14"/>
      <c r="F190" s="14"/>
      <c r="G190" s="14"/>
      <c r="H190" s="14"/>
    </row>
    <row r="191" spans="1:8">
      <c r="A191" s="14"/>
      <c r="B191" s="14"/>
      <c r="C191" s="14"/>
      <c r="D191" s="14"/>
      <c r="E191" s="14"/>
      <c r="F191" s="14"/>
      <c r="G191" s="14"/>
      <c r="H191" s="14"/>
    </row>
    <row r="192" spans="1:8">
      <c r="A192" s="14"/>
      <c r="B192" s="14"/>
      <c r="C192" s="14"/>
      <c r="D192" s="14"/>
      <c r="E192" s="14"/>
      <c r="F192" s="14"/>
      <c r="G192" s="14"/>
      <c r="H192" s="14"/>
    </row>
    <row r="193" spans="1:8">
      <c r="A193" s="14"/>
      <c r="B193" s="14"/>
      <c r="C193" s="14"/>
      <c r="D193" s="14"/>
      <c r="E193" s="14"/>
      <c r="F193" s="14"/>
      <c r="G193" s="14"/>
      <c r="H193" s="14"/>
    </row>
    <row r="194" spans="1:8">
      <c r="A194" s="14"/>
      <c r="B194" s="14"/>
      <c r="C194" s="14"/>
      <c r="D194" s="14"/>
      <c r="E194" s="14"/>
      <c r="F194" s="14"/>
      <c r="G194" s="14"/>
      <c r="H194" s="14"/>
    </row>
    <row r="195" spans="1:8">
      <c r="A195" s="14"/>
      <c r="B195" s="14"/>
      <c r="C195" s="14"/>
      <c r="D195" s="14"/>
      <c r="E195" s="14"/>
      <c r="F195" s="14"/>
      <c r="G195" s="14"/>
      <c r="H195" s="14"/>
    </row>
    <row r="196" spans="1:8">
      <c r="A196" s="14"/>
      <c r="B196" s="14"/>
      <c r="C196" s="14"/>
      <c r="D196" s="14"/>
      <c r="E196" s="14"/>
      <c r="F196" s="14"/>
      <c r="G196" s="14"/>
      <c r="H196" s="14"/>
    </row>
    <row r="197" spans="1:8">
      <c r="A197" s="14"/>
      <c r="B197" s="14"/>
      <c r="C197" s="14"/>
      <c r="D197" s="14"/>
      <c r="E197" s="14"/>
      <c r="F197" s="14"/>
      <c r="G197" s="14"/>
      <c r="H197" s="14"/>
    </row>
    <row r="198" spans="1:8">
      <c r="A198" s="14"/>
      <c r="B198" s="14"/>
      <c r="C198" s="14"/>
      <c r="D198" s="14"/>
      <c r="E198" s="14"/>
      <c r="F198" s="14"/>
      <c r="G198" s="14"/>
      <c r="H198" s="14"/>
    </row>
    <row r="199" spans="1:8">
      <c r="A199" s="14"/>
      <c r="B199" s="14"/>
      <c r="C199" s="14"/>
      <c r="D199" s="14"/>
      <c r="E199" s="14"/>
      <c r="F199" s="14"/>
      <c r="G199" s="14"/>
      <c r="H199" s="14"/>
    </row>
    <row r="200" spans="1:8">
      <c r="A200" s="14"/>
      <c r="B200" s="14"/>
      <c r="C200" s="14"/>
      <c r="D200" s="14"/>
      <c r="E200" s="14"/>
      <c r="F200" s="14"/>
      <c r="G200" s="14"/>
      <c r="H200" s="14"/>
    </row>
    <row r="201" spans="1:8">
      <c r="A201" s="14"/>
      <c r="B201" s="14"/>
      <c r="C201" s="14"/>
      <c r="D201" s="14"/>
      <c r="E201" s="14"/>
      <c r="F201" s="14"/>
      <c r="G201" s="14"/>
      <c r="H201" s="14"/>
    </row>
    <row r="202" spans="1:8">
      <c r="A202" s="14"/>
      <c r="B202" s="14"/>
      <c r="C202" s="14"/>
      <c r="D202" s="14"/>
      <c r="E202" s="14"/>
      <c r="F202" s="14"/>
      <c r="G202" s="14"/>
      <c r="H202" s="14"/>
    </row>
    <row r="203" spans="1:8">
      <c r="A203" s="14"/>
      <c r="B203" s="14"/>
      <c r="C203" s="14"/>
      <c r="D203" s="14"/>
      <c r="E203" s="14"/>
      <c r="F203" s="14"/>
      <c r="G203" s="14"/>
      <c r="H203" s="14"/>
    </row>
    <row r="204" spans="1:8">
      <c r="A204" s="14"/>
      <c r="B204" s="14"/>
      <c r="C204" s="14"/>
      <c r="D204" s="14"/>
      <c r="E204" s="14"/>
      <c r="F204" s="14"/>
      <c r="G204" s="14"/>
      <c r="H204" s="14"/>
    </row>
    <row r="205" spans="1:8">
      <c r="A205" s="14"/>
      <c r="B205" s="14"/>
      <c r="C205" s="14"/>
      <c r="D205" s="14"/>
      <c r="E205" s="14"/>
      <c r="F205" s="14"/>
      <c r="G205" s="14"/>
      <c r="H205" s="14"/>
    </row>
    <row r="206" spans="1:8">
      <c r="A206" s="14"/>
      <c r="B206" s="14"/>
      <c r="C206" s="14"/>
      <c r="D206" s="14"/>
      <c r="E206" s="14"/>
      <c r="F206" s="14"/>
      <c r="G206" s="14"/>
      <c r="H206" s="14"/>
    </row>
    <row r="207" spans="1:8">
      <c r="A207" s="14"/>
      <c r="B207" s="14"/>
      <c r="C207" s="14"/>
      <c r="D207" s="14"/>
      <c r="E207" s="14"/>
      <c r="F207" s="14"/>
      <c r="G207" s="14"/>
      <c r="H207" s="14"/>
    </row>
    <row r="208" spans="1:8">
      <c r="A208" s="14"/>
      <c r="B208" s="14"/>
      <c r="C208" s="14"/>
      <c r="D208" s="14"/>
      <c r="E208" s="14"/>
      <c r="F208" s="14"/>
      <c r="G208" s="14"/>
      <c r="H208" s="14"/>
    </row>
    <row r="209" spans="1:8">
      <c r="A209" s="14"/>
      <c r="B209" s="14"/>
      <c r="C209" s="14"/>
      <c r="D209" s="14"/>
      <c r="E209" s="14"/>
      <c r="F209" s="14"/>
      <c r="G209" s="14"/>
      <c r="H209" s="14"/>
    </row>
    <row r="210" spans="1:8">
      <c r="A210" s="14"/>
      <c r="B210" s="14"/>
      <c r="C210" s="14"/>
      <c r="D210" s="14"/>
      <c r="E210" s="14"/>
      <c r="F210" s="14"/>
      <c r="G210" s="14"/>
      <c r="H210" s="14"/>
    </row>
    <row r="211" spans="1:8">
      <c r="A211" s="14"/>
      <c r="B211" s="14"/>
      <c r="C211" s="14"/>
      <c r="D211" s="14"/>
      <c r="E211" s="14"/>
      <c r="F211" s="14"/>
      <c r="G211" s="14"/>
      <c r="H211" s="14"/>
    </row>
    <row r="212" spans="1:8">
      <c r="A212" s="14"/>
      <c r="B212" s="14"/>
      <c r="C212" s="14"/>
      <c r="D212" s="14"/>
      <c r="E212" s="14"/>
      <c r="F212" s="14"/>
      <c r="G212" s="14"/>
      <c r="H212" s="14"/>
    </row>
    <row r="213" spans="1:8">
      <c r="A213" s="14"/>
      <c r="B213" s="14"/>
      <c r="C213" s="14"/>
      <c r="D213" s="14"/>
      <c r="E213" s="14"/>
      <c r="F213" s="14"/>
      <c r="G213" s="14"/>
      <c r="H213" s="14"/>
    </row>
    <row r="214" spans="1:8">
      <c r="A214" s="14"/>
      <c r="B214" s="14"/>
      <c r="C214" s="14"/>
      <c r="D214" s="14"/>
      <c r="E214" s="14"/>
      <c r="F214" s="14"/>
      <c r="G214" s="14"/>
      <c r="H214" s="14"/>
    </row>
    <row r="215" spans="1:8">
      <c r="A215" s="14"/>
      <c r="B215" s="14"/>
      <c r="C215" s="14"/>
      <c r="D215" s="14"/>
      <c r="E215" s="14"/>
      <c r="F215" s="14"/>
      <c r="G215" s="14"/>
      <c r="H215" s="14"/>
    </row>
    <row r="216" spans="1:8">
      <c r="A216" s="14"/>
      <c r="B216" s="14"/>
      <c r="C216" s="14"/>
      <c r="D216" s="14"/>
      <c r="E216" s="14"/>
      <c r="F216" s="14"/>
      <c r="G216" s="14"/>
      <c r="H216" s="14"/>
    </row>
    <row r="217" spans="1:8">
      <c r="A217" s="14"/>
      <c r="B217" s="14"/>
      <c r="C217" s="14"/>
      <c r="D217" s="14"/>
      <c r="E217" s="14"/>
      <c r="F217" s="14"/>
      <c r="G217" s="14"/>
      <c r="H217" s="14"/>
    </row>
    <row r="218" spans="1:8">
      <c r="A218" s="14"/>
      <c r="B218" s="14"/>
      <c r="C218" s="14"/>
      <c r="D218" s="14"/>
      <c r="E218" s="14"/>
      <c r="F218" s="14"/>
      <c r="G218" s="14"/>
      <c r="H218" s="14"/>
    </row>
    <row r="219" spans="1:8">
      <c r="A219" s="14"/>
      <c r="B219" s="14"/>
      <c r="C219" s="14"/>
      <c r="D219" s="14"/>
      <c r="E219" s="14"/>
      <c r="F219" s="14"/>
      <c r="G219" s="14"/>
      <c r="H219" s="14"/>
    </row>
    <row r="220" spans="1:8">
      <c r="A220" s="14"/>
      <c r="B220" s="14"/>
      <c r="C220" s="14"/>
      <c r="D220" s="14"/>
      <c r="E220" s="14"/>
      <c r="F220" s="14"/>
      <c r="G220" s="14"/>
      <c r="H220" s="14"/>
    </row>
    <row r="221" spans="1:8">
      <c r="A221" s="14"/>
      <c r="B221" s="14"/>
      <c r="C221" s="14"/>
      <c r="D221" s="14"/>
      <c r="E221" s="14"/>
      <c r="F221" s="14"/>
      <c r="G221" s="14"/>
      <c r="H221" s="14"/>
    </row>
    <row r="222" spans="1:8">
      <c r="A222" s="14"/>
      <c r="B222" s="14"/>
      <c r="C222" s="14"/>
      <c r="D222" s="14"/>
      <c r="E222" s="14"/>
      <c r="F222" s="14"/>
      <c r="G222" s="14"/>
      <c r="H222" s="14"/>
    </row>
    <row r="223" spans="1:8">
      <c r="A223" s="14"/>
      <c r="B223" s="14"/>
      <c r="C223" s="14"/>
      <c r="D223" s="14"/>
      <c r="E223" s="14"/>
      <c r="F223" s="14"/>
      <c r="G223" s="14"/>
      <c r="H223" s="14"/>
    </row>
    <row r="224" spans="1:8">
      <c r="A224" s="14"/>
      <c r="B224" s="14"/>
      <c r="C224" s="14"/>
      <c r="D224" s="14"/>
      <c r="E224" s="14"/>
      <c r="F224" s="14"/>
      <c r="G224" s="14"/>
      <c r="H224" s="14"/>
    </row>
    <row r="225" spans="1:8">
      <c r="A225" s="14"/>
      <c r="B225" s="14"/>
      <c r="C225" s="14"/>
      <c r="D225" s="14"/>
      <c r="E225" s="14"/>
      <c r="F225" s="14"/>
      <c r="G225" s="14"/>
      <c r="H225" s="14"/>
    </row>
    <row r="226" spans="1:8">
      <c r="A226" s="14"/>
      <c r="B226" s="14"/>
      <c r="C226" s="14"/>
      <c r="D226" s="14"/>
      <c r="E226" s="14"/>
      <c r="F226" s="14"/>
      <c r="G226" s="14"/>
      <c r="H226" s="14"/>
    </row>
    <row r="227" spans="1:8">
      <c r="A227" s="14"/>
      <c r="B227" s="14"/>
      <c r="C227" s="14"/>
      <c r="D227" s="14"/>
      <c r="E227" s="14"/>
      <c r="F227" s="14"/>
      <c r="G227" s="14"/>
      <c r="H227" s="14"/>
    </row>
    <row r="228" spans="1:8">
      <c r="A228" s="14"/>
      <c r="B228" s="14"/>
      <c r="C228" s="14"/>
      <c r="D228" s="14"/>
      <c r="E228" s="14"/>
      <c r="F228" s="14"/>
      <c r="G228" s="14"/>
      <c r="H228" s="14"/>
    </row>
    <row r="229" spans="1:8">
      <c r="A229" s="14"/>
      <c r="B229" s="14"/>
      <c r="C229" s="14"/>
      <c r="D229" s="14"/>
      <c r="E229" s="14"/>
      <c r="F229" s="14"/>
      <c r="G229" s="14"/>
      <c r="H229" s="14"/>
    </row>
    <row r="230" spans="1:8">
      <c r="A230" s="14"/>
      <c r="B230" s="14"/>
      <c r="C230" s="14"/>
      <c r="D230" s="14"/>
      <c r="E230" s="14"/>
      <c r="F230" s="14"/>
      <c r="G230" s="14"/>
      <c r="H230" s="14"/>
    </row>
    <row r="231" spans="1:8">
      <c r="A231" s="14"/>
      <c r="B231" s="14"/>
      <c r="C231" s="14"/>
      <c r="D231" s="14"/>
      <c r="E231" s="14"/>
      <c r="F231" s="14"/>
      <c r="G231" s="14"/>
      <c r="H231" s="14"/>
    </row>
    <row r="232" spans="1:8">
      <c r="A232" s="14"/>
      <c r="B232" s="14"/>
      <c r="C232" s="14"/>
      <c r="D232" s="14"/>
      <c r="E232" s="14"/>
      <c r="F232" s="14"/>
      <c r="G232" s="14"/>
      <c r="H232" s="14"/>
    </row>
    <row r="233" spans="1:8">
      <c r="A233" s="14"/>
      <c r="B233" s="14"/>
      <c r="C233" s="14"/>
      <c r="D233" s="14"/>
      <c r="E233" s="14"/>
      <c r="F233" s="14"/>
      <c r="G233" s="14"/>
      <c r="H233" s="14"/>
    </row>
    <row r="234" spans="1:8">
      <c r="A234" s="14"/>
      <c r="B234" s="14"/>
      <c r="C234" s="14"/>
      <c r="D234" s="14"/>
      <c r="E234" s="14"/>
      <c r="F234" s="14"/>
      <c r="G234" s="14"/>
      <c r="H234" s="14"/>
    </row>
    <row r="235" spans="1:8">
      <c r="A235" s="14"/>
      <c r="B235" s="14"/>
      <c r="C235" s="14"/>
      <c r="D235" s="14"/>
      <c r="E235" s="14"/>
      <c r="F235" s="14"/>
      <c r="G235" s="14"/>
      <c r="H235" s="14"/>
    </row>
    <row r="236" spans="1:8">
      <c r="A236" s="14"/>
      <c r="B236" s="14"/>
      <c r="C236" s="14"/>
      <c r="D236" s="14"/>
      <c r="E236" s="14"/>
      <c r="F236" s="14"/>
      <c r="G236" s="14"/>
      <c r="H236" s="14"/>
    </row>
    <row r="237" spans="1:8">
      <c r="A237" s="14"/>
      <c r="B237" s="14"/>
      <c r="C237" s="14"/>
      <c r="D237" s="14"/>
      <c r="E237" s="14"/>
      <c r="F237" s="14"/>
      <c r="G237" s="14"/>
      <c r="H237" s="14"/>
    </row>
    <row r="238" spans="1:8">
      <c r="A238" s="14"/>
      <c r="B238" s="14"/>
      <c r="C238" s="14"/>
      <c r="D238" s="14"/>
      <c r="E238" s="14"/>
      <c r="F238" s="14"/>
      <c r="G238" s="14"/>
      <c r="H238" s="14"/>
    </row>
    <row r="239" spans="1:8">
      <c r="A239" s="14"/>
      <c r="B239" s="14"/>
      <c r="C239" s="14"/>
      <c r="D239" s="14"/>
      <c r="E239" s="14"/>
      <c r="F239" s="14"/>
      <c r="G239" s="14"/>
      <c r="H239" s="14"/>
    </row>
    <row r="240" spans="1:8">
      <c r="A240" s="14"/>
      <c r="B240" s="14"/>
      <c r="C240" s="14"/>
      <c r="D240" s="14"/>
      <c r="E240" s="14"/>
      <c r="F240" s="14"/>
      <c r="G240" s="14"/>
      <c r="H240" s="14"/>
    </row>
    <row r="241" spans="1:8">
      <c r="A241" s="14"/>
      <c r="B241" s="14"/>
      <c r="C241" s="14"/>
      <c r="D241" s="14"/>
      <c r="E241" s="14"/>
      <c r="F241" s="14"/>
      <c r="G241" s="14"/>
      <c r="H241" s="14"/>
    </row>
    <row r="242" spans="1:8">
      <c r="A242" s="14"/>
      <c r="B242" s="14"/>
      <c r="C242" s="14"/>
      <c r="D242" s="14"/>
      <c r="E242" s="14"/>
      <c r="F242" s="14"/>
      <c r="G242" s="14"/>
      <c r="H242" s="14"/>
    </row>
    <row r="243" spans="1:8">
      <c r="A243" s="14"/>
      <c r="B243" s="14"/>
      <c r="C243" s="14"/>
      <c r="D243" s="14"/>
      <c r="E243" s="14"/>
      <c r="F243" s="14"/>
      <c r="G243" s="14"/>
      <c r="H243" s="14"/>
    </row>
    <row r="244" spans="1:8">
      <c r="A244" s="14"/>
      <c r="B244" s="14"/>
      <c r="C244" s="14"/>
      <c r="D244" s="14"/>
      <c r="E244" s="14"/>
      <c r="F244" s="14"/>
      <c r="G244" s="14"/>
      <c r="H244" s="14"/>
    </row>
    <row r="245" spans="1:8">
      <c r="A245" s="14"/>
      <c r="B245" s="14"/>
      <c r="C245" s="14"/>
      <c r="D245" s="14"/>
      <c r="E245" s="14"/>
      <c r="F245" s="14"/>
      <c r="G245" s="14"/>
      <c r="H245" s="14"/>
    </row>
    <row r="246" spans="1:8">
      <c r="A246" s="14"/>
      <c r="B246" s="14"/>
      <c r="C246" s="14"/>
      <c r="D246" s="14"/>
      <c r="E246" s="14"/>
      <c r="F246" s="14"/>
      <c r="G246" s="14"/>
      <c r="H246" s="14"/>
    </row>
    <row r="247" spans="1:8">
      <c r="A247" s="14"/>
      <c r="B247" s="14"/>
      <c r="C247" s="14"/>
      <c r="D247" s="14"/>
      <c r="E247" s="14"/>
      <c r="F247" s="14"/>
      <c r="G247" s="14"/>
      <c r="H247" s="14"/>
    </row>
    <row r="248" spans="1:8">
      <c r="A248" s="14"/>
      <c r="B248" s="14"/>
      <c r="C248" s="14"/>
      <c r="D248" s="14"/>
      <c r="E248" s="14"/>
      <c r="F248" s="14"/>
      <c r="G248" s="14"/>
      <c r="H248" s="14"/>
    </row>
    <row r="249" spans="1:8">
      <c r="A249" s="14"/>
      <c r="B249" s="14"/>
      <c r="C249" s="14"/>
      <c r="D249" s="14"/>
      <c r="E249" s="14"/>
      <c r="F249" s="14"/>
      <c r="G249" s="14"/>
      <c r="H249" s="14"/>
    </row>
    <row r="250" spans="1:8">
      <c r="A250" s="14"/>
      <c r="B250" s="14"/>
      <c r="C250" s="14"/>
      <c r="D250" s="14"/>
      <c r="E250" s="14"/>
      <c r="F250" s="14"/>
      <c r="G250" s="14"/>
      <c r="H250" s="14"/>
    </row>
    <row r="251" spans="1:8">
      <c r="A251" s="14"/>
      <c r="B251" s="14"/>
      <c r="C251" s="14"/>
      <c r="D251" s="14"/>
      <c r="E251" s="14"/>
      <c r="F251" s="14"/>
      <c r="G251" s="14"/>
      <c r="H251" s="14"/>
    </row>
    <row r="252" spans="1:8">
      <c r="A252" s="14"/>
      <c r="B252" s="14"/>
      <c r="C252" s="14"/>
      <c r="D252" s="14"/>
      <c r="E252" s="14"/>
      <c r="F252" s="14"/>
      <c r="G252" s="14"/>
      <c r="H252" s="14"/>
    </row>
    <row r="253" spans="1:8">
      <c r="A253" s="14"/>
      <c r="B253" s="14"/>
      <c r="C253" s="14"/>
      <c r="D253" s="14"/>
      <c r="E253" s="14"/>
      <c r="F253" s="14"/>
      <c r="G253" s="14"/>
      <c r="H253" s="14"/>
    </row>
    <row r="254" spans="1:8">
      <c r="A254" s="14"/>
      <c r="B254" s="14"/>
      <c r="C254" s="14"/>
      <c r="D254" s="14"/>
      <c r="E254" s="14"/>
      <c r="F254" s="14"/>
      <c r="G254" s="14"/>
      <c r="H254" s="14"/>
    </row>
    <row r="255" spans="1:8">
      <c r="A255" s="14"/>
      <c r="B255" s="14"/>
      <c r="C255" s="14"/>
      <c r="D255" s="14"/>
      <c r="E255" s="14"/>
      <c r="F255" s="14"/>
      <c r="G255" s="14"/>
      <c r="H255" s="14"/>
    </row>
    <row r="256" spans="1:8">
      <c r="A256" s="14"/>
      <c r="B256" s="14"/>
      <c r="C256" s="14"/>
      <c r="D256" s="14"/>
      <c r="E256" s="14"/>
      <c r="F256" s="14"/>
      <c r="G256" s="14"/>
      <c r="H256" s="14"/>
    </row>
    <row r="257" spans="1:8">
      <c r="A257" s="14"/>
      <c r="B257" s="14"/>
      <c r="C257" s="14"/>
      <c r="D257" s="14"/>
      <c r="E257" s="14"/>
      <c r="F257" s="14"/>
      <c r="G257" s="14"/>
      <c r="H257" s="14"/>
    </row>
    <row r="258" spans="1:8">
      <c r="A258" s="14"/>
      <c r="B258" s="14"/>
      <c r="C258" s="14"/>
      <c r="D258" s="14"/>
      <c r="E258" s="14"/>
      <c r="F258" s="14"/>
      <c r="G258" s="14"/>
      <c r="H258" s="14"/>
    </row>
    <row r="259" spans="1:8">
      <c r="A259" s="14"/>
      <c r="B259" s="14"/>
      <c r="C259" s="14"/>
      <c r="D259" s="14"/>
      <c r="E259" s="14"/>
      <c r="F259" s="14"/>
      <c r="G259" s="14"/>
      <c r="H259" s="14"/>
    </row>
    <row r="260" spans="1:8">
      <c r="A260" s="14"/>
      <c r="B260" s="14"/>
      <c r="C260" s="14"/>
      <c r="D260" s="14"/>
      <c r="E260" s="14"/>
      <c r="F260" s="14"/>
      <c r="G260" s="14"/>
      <c r="H260" s="14"/>
    </row>
    <row r="261" spans="1:8">
      <c r="A261" s="14"/>
      <c r="B261" s="14"/>
      <c r="C261" s="14"/>
      <c r="D261" s="14"/>
      <c r="E261" s="14"/>
      <c r="F261" s="14"/>
      <c r="G261" s="14"/>
      <c r="H261" s="14"/>
    </row>
    <row r="262" spans="1:8">
      <c r="A262" s="14"/>
      <c r="B262" s="14"/>
      <c r="C262" s="14"/>
      <c r="D262" s="14"/>
      <c r="E262" s="14"/>
      <c r="F262" s="14"/>
      <c r="G262" s="14"/>
      <c r="H262" s="14"/>
    </row>
    <row r="263" spans="1:8">
      <c r="A263" s="14"/>
      <c r="B263" s="14"/>
      <c r="C263" s="14"/>
      <c r="D263" s="14"/>
      <c r="E263" s="14"/>
      <c r="F263" s="14"/>
      <c r="G263" s="14"/>
      <c r="H263" s="14"/>
    </row>
    <row r="264" spans="1:8">
      <c r="A264" s="14"/>
      <c r="B264" s="14"/>
      <c r="C264" s="14"/>
      <c r="D264" s="14"/>
      <c r="E264" s="14"/>
      <c r="F264" s="14"/>
      <c r="G264" s="14"/>
      <c r="H264" s="14"/>
    </row>
    <row r="265" spans="1:8">
      <c r="A265" s="14"/>
      <c r="B265" s="14"/>
      <c r="C265" s="14"/>
      <c r="D265" s="14"/>
      <c r="E265" s="14"/>
      <c r="F265" s="14"/>
      <c r="G265" s="14"/>
      <c r="H265" s="14"/>
    </row>
    <row r="266" spans="1:8">
      <c r="A266" s="14"/>
      <c r="B266" s="14"/>
      <c r="C266" s="14"/>
      <c r="D266" s="14"/>
      <c r="E266" s="14"/>
      <c r="F266" s="14"/>
      <c r="G266" s="14"/>
      <c r="H266" s="14"/>
    </row>
    <row r="267" spans="1:8">
      <c r="A267" s="14"/>
      <c r="B267" s="14"/>
      <c r="C267" s="14"/>
      <c r="D267" s="14"/>
      <c r="E267" s="14"/>
      <c r="F267" s="14"/>
      <c r="G267" s="14"/>
      <c r="H267" s="14"/>
    </row>
    <row r="268" spans="1:8">
      <c r="A268" s="14"/>
      <c r="B268" s="14"/>
      <c r="C268" s="14"/>
      <c r="D268" s="14"/>
      <c r="E268" s="14"/>
      <c r="F268" s="14"/>
      <c r="G268" s="14"/>
      <c r="H268" s="14"/>
    </row>
    <row r="269" spans="1:8">
      <c r="A269" s="14"/>
      <c r="B269" s="14"/>
      <c r="C269" s="14"/>
      <c r="D269" s="14"/>
      <c r="E269" s="14"/>
      <c r="F269" s="14"/>
      <c r="G269" s="14"/>
      <c r="H269" s="14"/>
    </row>
    <row r="270" spans="1:8">
      <c r="A270" s="14"/>
      <c r="B270" s="14"/>
      <c r="C270" s="14"/>
      <c r="D270" s="14"/>
      <c r="E270" s="14"/>
      <c r="F270" s="14"/>
      <c r="G270" s="14"/>
      <c r="H270" s="14"/>
    </row>
    <row r="271" spans="1:8">
      <c r="A271" s="14"/>
      <c r="B271" s="14"/>
      <c r="C271" s="14"/>
      <c r="D271" s="14"/>
      <c r="E271" s="14"/>
      <c r="F271" s="14"/>
      <c r="G271" s="14"/>
      <c r="H271" s="14"/>
    </row>
    <row r="272" spans="1:8">
      <c r="A272" s="14"/>
      <c r="B272" s="14"/>
      <c r="C272" s="14"/>
      <c r="D272" s="14"/>
      <c r="E272" s="14"/>
      <c r="F272" s="14"/>
      <c r="G272" s="14"/>
      <c r="H272" s="14"/>
    </row>
    <row r="273" spans="1:8">
      <c r="A273" s="14"/>
      <c r="B273" s="14"/>
      <c r="C273" s="14"/>
      <c r="D273" s="14"/>
      <c r="E273" s="14"/>
      <c r="F273" s="14"/>
      <c r="G273" s="14"/>
      <c r="H273" s="14"/>
    </row>
    <row r="274" spans="1:8">
      <c r="A274" s="14"/>
      <c r="B274" s="14"/>
      <c r="C274" s="14"/>
      <c r="D274" s="14"/>
      <c r="E274" s="14"/>
      <c r="F274" s="14"/>
      <c r="G274" s="14"/>
      <c r="H274" s="14"/>
    </row>
    <row r="275" spans="1:8">
      <c r="A275" s="14"/>
      <c r="B275" s="14"/>
      <c r="C275" s="14"/>
      <c r="D275" s="14"/>
      <c r="E275" s="14"/>
      <c r="F275" s="14"/>
      <c r="G275" s="14"/>
      <c r="H275" s="14"/>
    </row>
    <row r="276" spans="1:8">
      <c r="A276" s="14"/>
      <c r="B276" s="14"/>
      <c r="C276" s="14"/>
      <c r="D276" s="14"/>
      <c r="E276" s="14"/>
      <c r="F276" s="14"/>
      <c r="G276" s="14"/>
      <c r="H276" s="14"/>
    </row>
    <row r="277" spans="1:8">
      <c r="A277" s="14"/>
      <c r="B277" s="14"/>
      <c r="C277" s="14"/>
      <c r="D277" s="14"/>
      <c r="E277" s="14"/>
      <c r="F277" s="14"/>
      <c r="G277" s="14"/>
      <c r="H277" s="14"/>
    </row>
    <row r="278" spans="1:8">
      <c r="A278" s="14"/>
      <c r="B278" s="14"/>
      <c r="C278" s="14"/>
      <c r="D278" s="14"/>
      <c r="E278" s="14"/>
      <c r="F278" s="14"/>
      <c r="G278" s="14"/>
      <c r="H278" s="14"/>
    </row>
    <row r="279" spans="1:8">
      <c r="A279" s="14"/>
      <c r="B279" s="14"/>
      <c r="C279" s="14"/>
      <c r="D279" s="14"/>
      <c r="E279" s="14"/>
      <c r="F279" s="14"/>
      <c r="G279" s="14"/>
      <c r="H279" s="14"/>
    </row>
    <row r="280" spans="1:8">
      <c r="A280" s="14"/>
      <c r="B280" s="14"/>
      <c r="C280" s="14"/>
      <c r="D280" s="14"/>
      <c r="E280" s="14"/>
      <c r="F280" s="14"/>
      <c r="G280" s="14"/>
      <c r="H280" s="14"/>
    </row>
    <row r="281" spans="1:8">
      <c r="A281" s="14"/>
      <c r="B281" s="14"/>
      <c r="C281" s="14"/>
      <c r="D281" s="14"/>
      <c r="E281" s="14"/>
      <c r="F281" s="14"/>
      <c r="G281" s="14"/>
      <c r="H281" s="14"/>
    </row>
    <row r="282" spans="1:8">
      <c r="A282" s="14"/>
      <c r="B282" s="14"/>
      <c r="C282" s="14"/>
      <c r="D282" s="14"/>
      <c r="E282" s="14"/>
      <c r="F282" s="14"/>
      <c r="G282" s="14"/>
      <c r="H282" s="14"/>
    </row>
    <row r="283" spans="1:8">
      <c r="A283" s="14"/>
      <c r="B283" s="14"/>
      <c r="C283" s="14"/>
      <c r="D283" s="14"/>
      <c r="E283" s="14"/>
      <c r="F283" s="14"/>
      <c r="G283" s="14"/>
      <c r="H283" s="14"/>
    </row>
    <row r="284" spans="1:8">
      <c r="A284" s="14"/>
      <c r="B284" s="14"/>
      <c r="C284" s="14"/>
      <c r="D284" s="14"/>
      <c r="E284" s="14"/>
      <c r="F284" s="14"/>
      <c r="G284" s="14"/>
      <c r="H284" s="14"/>
    </row>
    <row r="285" spans="1:8">
      <c r="A285" s="14"/>
      <c r="B285" s="14"/>
      <c r="C285" s="14"/>
      <c r="D285" s="14"/>
      <c r="E285" s="14"/>
      <c r="F285" s="14"/>
      <c r="G285" s="14"/>
      <c r="H285" s="14"/>
    </row>
    <row r="286" spans="1:8">
      <c r="A286" s="14"/>
      <c r="B286" s="14"/>
      <c r="C286" s="14"/>
      <c r="D286" s="14"/>
      <c r="E286" s="14"/>
      <c r="F286" s="14"/>
      <c r="G286" s="14"/>
      <c r="H286" s="14"/>
    </row>
    <row r="287" spans="1:8">
      <c r="A287" s="14"/>
      <c r="B287" s="14"/>
      <c r="C287" s="14"/>
      <c r="D287" s="14"/>
      <c r="E287" s="14"/>
      <c r="F287" s="14"/>
      <c r="G287" s="14"/>
      <c r="H287" s="14"/>
    </row>
    <row r="288" spans="1:8">
      <c r="A288" s="14"/>
      <c r="B288" s="14"/>
      <c r="C288" s="14"/>
      <c r="D288" s="14"/>
      <c r="E288" s="14"/>
      <c r="F288" s="14"/>
      <c r="G288" s="14"/>
      <c r="H288" s="14"/>
    </row>
    <row r="289" spans="1:8">
      <c r="A289" s="14"/>
      <c r="B289" s="14"/>
      <c r="C289" s="14"/>
      <c r="D289" s="14"/>
      <c r="E289" s="14"/>
      <c r="F289" s="14"/>
      <c r="G289" s="14"/>
      <c r="H289" s="14"/>
    </row>
    <row r="290" spans="1:8">
      <c r="A290" s="14"/>
      <c r="B290" s="14"/>
      <c r="C290" s="14"/>
      <c r="D290" s="14"/>
      <c r="E290" s="14"/>
      <c r="F290" s="14"/>
      <c r="G290" s="14"/>
      <c r="H290" s="14"/>
    </row>
    <row r="291" spans="1:8">
      <c r="A291" s="14"/>
      <c r="B291" s="14"/>
      <c r="C291" s="14"/>
      <c r="D291" s="14"/>
      <c r="E291" s="14"/>
      <c r="F291" s="14"/>
      <c r="G291" s="14"/>
      <c r="H291" s="14"/>
    </row>
    <row r="292" spans="1:8">
      <c r="A292" s="14"/>
      <c r="B292" s="14"/>
      <c r="C292" s="14"/>
      <c r="D292" s="14"/>
      <c r="E292" s="14"/>
      <c r="F292" s="14"/>
      <c r="G292" s="14"/>
      <c r="H292" s="14"/>
    </row>
    <row r="293" spans="1:8">
      <c r="A293" s="14"/>
      <c r="B293" s="14"/>
      <c r="C293" s="14"/>
      <c r="D293" s="14"/>
      <c r="E293" s="14"/>
      <c r="F293" s="14"/>
      <c r="G293" s="14"/>
      <c r="H293" s="14"/>
    </row>
    <row r="294" spans="1:8">
      <c r="A294" s="14"/>
      <c r="B294" s="14"/>
      <c r="C294" s="14"/>
      <c r="D294" s="14"/>
      <c r="E294" s="14"/>
      <c r="F294" s="14"/>
      <c r="G294" s="14"/>
      <c r="H294" s="14"/>
    </row>
    <row r="295" spans="1:8">
      <c r="A295" s="14"/>
      <c r="B295" s="14"/>
      <c r="C295" s="14"/>
      <c r="D295" s="14"/>
      <c r="E295" s="14"/>
      <c r="F295" s="14"/>
      <c r="G295" s="14"/>
      <c r="H295" s="14"/>
    </row>
    <row r="296" spans="1:8">
      <c r="A296" s="14"/>
      <c r="B296" s="14"/>
      <c r="C296" s="14"/>
      <c r="D296" s="14"/>
      <c r="E296" s="14"/>
      <c r="F296" s="14"/>
      <c r="G296" s="14"/>
      <c r="H296" s="14"/>
    </row>
    <row r="297" spans="1:8">
      <c r="A297" s="14"/>
      <c r="B297" s="14"/>
      <c r="C297" s="14"/>
      <c r="D297" s="14"/>
      <c r="E297" s="14"/>
      <c r="F297" s="14"/>
      <c r="G297" s="14"/>
      <c r="H297" s="14"/>
    </row>
    <row r="298" spans="1:8">
      <c r="A298" s="14"/>
      <c r="B298" s="14"/>
      <c r="C298" s="14"/>
      <c r="D298" s="14"/>
      <c r="E298" s="14"/>
      <c r="F298" s="14"/>
      <c r="G298" s="14"/>
      <c r="H298" s="14"/>
    </row>
    <row r="299" spans="1:8">
      <c r="A299" s="14"/>
      <c r="B299" s="14"/>
      <c r="C299" s="14"/>
      <c r="D299" s="14"/>
      <c r="E299" s="14"/>
      <c r="F299" s="14"/>
      <c r="G299" s="14"/>
      <c r="H299" s="14"/>
    </row>
    <row r="300" spans="1:8">
      <c r="A300" s="14"/>
      <c r="B300" s="14"/>
      <c r="C300" s="14"/>
      <c r="D300" s="14"/>
      <c r="E300" s="14"/>
      <c r="F300" s="14"/>
      <c r="G300" s="14"/>
      <c r="H300" s="14"/>
    </row>
    <row r="301" spans="1:8">
      <c r="A301" s="14"/>
      <c r="B301" s="14"/>
      <c r="C301" s="14"/>
      <c r="D301" s="14"/>
      <c r="E301" s="14"/>
      <c r="F301" s="14"/>
      <c r="G301" s="14"/>
      <c r="H301" s="14"/>
    </row>
    <row r="302" spans="1:8">
      <c r="A302" s="14"/>
      <c r="B302" s="14"/>
      <c r="C302" s="14"/>
      <c r="D302" s="14"/>
      <c r="E302" s="14"/>
      <c r="F302" s="14"/>
      <c r="G302" s="14"/>
      <c r="H302" s="14"/>
    </row>
    <row r="303" spans="1:8">
      <c r="A303" s="14"/>
      <c r="B303" s="14"/>
      <c r="C303" s="14"/>
      <c r="D303" s="14"/>
      <c r="E303" s="14"/>
      <c r="F303" s="14"/>
      <c r="G303" s="14"/>
      <c r="H303" s="14"/>
    </row>
    <row r="304" spans="1:8">
      <c r="A304" s="14"/>
      <c r="B304" s="14"/>
      <c r="C304" s="14"/>
      <c r="D304" s="14"/>
      <c r="E304" s="14"/>
      <c r="F304" s="14"/>
      <c r="G304" s="14"/>
      <c r="H304" s="14"/>
    </row>
    <row r="305" spans="1:8">
      <c r="A305" s="14"/>
      <c r="B305" s="14"/>
      <c r="C305" s="14"/>
      <c r="D305" s="14"/>
      <c r="E305" s="14"/>
      <c r="F305" s="14"/>
      <c r="G305" s="14"/>
      <c r="H305" s="14"/>
    </row>
    <row r="306" spans="1:8">
      <c r="A306" s="14"/>
      <c r="B306" s="14"/>
      <c r="C306" s="14"/>
      <c r="D306" s="14"/>
      <c r="E306" s="14"/>
      <c r="F306" s="14"/>
      <c r="G306" s="14"/>
      <c r="H306" s="14"/>
    </row>
    <row r="307" spans="1:8">
      <c r="A307" s="14"/>
      <c r="B307" s="14"/>
      <c r="C307" s="14"/>
      <c r="D307" s="14"/>
      <c r="E307" s="14"/>
      <c r="F307" s="14"/>
      <c r="G307" s="14"/>
      <c r="H307" s="14"/>
    </row>
    <row r="308" spans="1:8">
      <c r="A308" s="14"/>
      <c r="B308" s="14"/>
      <c r="C308" s="14"/>
      <c r="D308" s="14"/>
      <c r="E308" s="14"/>
      <c r="F308" s="14"/>
      <c r="G308" s="14"/>
      <c r="H308" s="14"/>
    </row>
    <row r="309" spans="1:8">
      <c r="A309" s="14"/>
      <c r="B309" s="14"/>
      <c r="C309" s="14"/>
      <c r="D309" s="14"/>
      <c r="E309" s="14"/>
      <c r="F309" s="14"/>
      <c r="G309" s="14"/>
      <c r="H309" s="14"/>
    </row>
    <row r="310" spans="1:8">
      <c r="A310" s="14"/>
      <c r="B310" s="14"/>
      <c r="C310" s="14"/>
      <c r="D310" s="14"/>
      <c r="E310" s="14"/>
      <c r="F310" s="14"/>
      <c r="G310" s="14"/>
      <c r="H310" s="14"/>
    </row>
    <row r="311" spans="1:8">
      <c r="A311" s="14"/>
      <c r="B311" s="14"/>
      <c r="C311" s="14"/>
      <c r="D311" s="14"/>
      <c r="E311" s="14"/>
      <c r="F311" s="14"/>
      <c r="G311" s="14"/>
      <c r="H311" s="14"/>
    </row>
    <row r="312" spans="1:8">
      <c r="A312" s="14"/>
      <c r="B312" s="14"/>
      <c r="C312" s="14"/>
      <c r="D312" s="14"/>
      <c r="E312" s="14"/>
      <c r="F312" s="14"/>
      <c r="G312" s="14"/>
      <c r="H312" s="14"/>
    </row>
    <row r="313" spans="1:8">
      <c r="A313" s="14"/>
      <c r="B313" s="14"/>
      <c r="C313" s="14"/>
      <c r="D313" s="14"/>
      <c r="E313" s="14"/>
      <c r="F313" s="14"/>
      <c r="G313" s="14"/>
      <c r="H313" s="14"/>
    </row>
    <row r="314" spans="1:8">
      <c r="A314" s="14"/>
      <c r="B314" s="14"/>
      <c r="C314" s="14"/>
      <c r="D314" s="14"/>
      <c r="E314" s="14"/>
      <c r="F314" s="14"/>
      <c r="G314" s="14"/>
      <c r="H314" s="14"/>
    </row>
    <row r="315" spans="1:8">
      <c r="A315" s="14"/>
      <c r="B315" s="14"/>
      <c r="C315" s="14"/>
      <c r="D315" s="14"/>
      <c r="E315" s="14"/>
      <c r="F315" s="14"/>
      <c r="G315" s="14"/>
      <c r="H315" s="14"/>
    </row>
    <row r="316" spans="1:8">
      <c r="A316" s="14"/>
      <c r="B316" s="14"/>
      <c r="C316" s="14"/>
      <c r="D316" s="14"/>
      <c r="E316" s="14"/>
      <c r="F316" s="14"/>
      <c r="G316" s="14"/>
      <c r="H316" s="14"/>
    </row>
    <row r="317" spans="1:8">
      <c r="A317" s="14"/>
      <c r="B317" s="14"/>
      <c r="C317" s="14"/>
      <c r="D317" s="14"/>
      <c r="E317" s="14"/>
      <c r="F317" s="14"/>
      <c r="G317" s="14"/>
      <c r="H317" s="14"/>
    </row>
    <row r="318" spans="1:8">
      <c r="A318" s="14"/>
      <c r="B318" s="14"/>
      <c r="C318" s="14"/>
      <c r="D318" s="14"/>
      <c r="E318" s="14"/>
      <c r="F318" s="14"/>
      <c r="G318" s="14"/>
      <c r="H318" s="14"/>
    </row>
    <row r="319" spans="1:8">
      <c r="A319" s="14"/>
      <c r="B319" s="14"/>
      <c r="C319" s="14"/>
      <c r="D319" s="14"/>
      <c r="E319" s="14"/>
      <c r="F319" s="14"/>
      <c r="G319" s="14"/>
      <c r="H319" s="14"/>
    </row>
    <row r="320" spans="1:8">
      <c r="A320" s="14"/>
      <c r="B320" s="14"/>
      <c r="C320" s="14"/>
      <c r="D320" s="14"/>
      <c r="E320" s="14"/>
      <c r="F320" s="14"/>
      <c r="G320" s="14"/>
      <c r="H320" s="14"/>
    </row>
    <row r="321" spans="1:8">
      <c r="A321" s="14"/>
      <c r="B321" s="14"/>
      <c r="C321" s="14"/>
      <c r="D321" s="14"/>
      <c r="E321" s="14"/>
      <c r="F321" s="14"/>
      <c r="G321" s="14"/>
      <c r="H321" s="14"/>
    </row>
    <row r="322" spans="1:8">
      <c r="A322" s="14"/>
      <c r="B322" s="14"/>
      <c r="C322" s="14"/>
      <c r="D322" s="14"/>
      <c r="E322" s="14"/>
      <c r="F322" s="14"/>
      <c r="G322" s="14"/>
      <c r="H322" s="14"/>
    </row>
    <row r="323" spans="1:8">
      <c r="A323" s="14"/>
      <c r="B323" s="14"/>
      <c r="C323" s="14"/>
      <c r="D323" s="14"/>
      <c r="E323" s="14"/>
      <c r="F323" s="14"/>
      <c r="G323" s="14"/>
      <c r="H323" s="14"/>
    </row>
    <row r="324" spans="1:8">
      <c r="A324" s="14"/>
      <c r="B324" s="14"/>
      <c r="C324" s="14"/>
      <c r="D324" s="14"/>
      <c r="E324" s="14"/>
      <c r="F324" s="14"/>
      <c r="G324" s="14"/>
      <c r="H324" s="14"/>
    </row>
    <row r="325" spans="1:8">
      <c r="A325" s="14"/>
      <c r="B325" s="14"/>
      <c r="C325" s="14"/>
      <c r="D325" s="14"/>
      <c r="E325" s="14"/>
      <c r="F325" s="14"/>
      <c r="G325" s="14"/>
      <c r="H325" s="14"/>
    </row>
    <row r="326" spans="1:8">
      <c r="A326" s="14"/>
      <c r="B326" s="14"/>
      <c r="C326" s="14"/>
      <c r="D326" s="14"/>
      <c r="E326" s="14"/>
      <c r="F326" s="14"/>
      <c r="G326" s="14"/>
      <c r="H326" s="14"/>
    </row>
    <row r="327" spans="1:8">
      <c r="A327" s="14"/>
      <c r="B327" s="14"/>
      <c r="C327" s="14"/>
      <c r="D327" s="14"/>
      <c r="E327" s="14"/>
      <c r="F327" s="14"/>
      <c r="G327" s="14"/>
      <c r="H327" s="14"/>
    </row>
    <row r="328" spans="1:8">
      <c r="A328" s="14"/>
      <c r="B328" s="14"/>
      <c r="C328" s="14"/>
      <c r="D328" s="14"/>
      <c r="E328" s="14"/>
      <c r="F328" s="14"/>
      <c r="G328" s="14"/>
      <c r="H328" s="14"/>
    </row>
    <row r="329" spans="1:8">
      <c r="A329" s="14"/>
      <c r="B329" s="14"/>
      <c r="C329" s="14"/>
      <c r="D329" s="14"/>
      <c r="E329" s="14"/>
      <c r="F329" s="14"/>
      <c r="G329" s="14"/>
      <c r="H329" s="14"/>
    </row>
    <row r="330" spans="1:8">
      <c r="A330" s="14"/>
      <c r="B330" s="14"/>
      <c r="C330" s="14"/>
      <c r="D330" s="14"/>
      <c r="E330" s="14"/>
      <c r="F330" s="14"/>
      <c r="G330" s="14"/>
      <c r="H330" s="14"/>
    </row>
    <row r="331" spans="1:8">
      <c r="A331" s="14"/>
      <c r="B331" s="14"/>
      <c r="C331" s="14"/>
      <c r="D331" s="14"/>
      <c r="E331" s="14"/>
      <c r="F331" s="14"/>
      <c r="G331" s="14"/>
      <c r="H331" s="14"/>
    </row>
    <row r="332" spans="1:8">
      <c r="A332" s="14"/>
      <c r="B332" s="14"/>
      <c r="C332" s="14"/>
      <c r="D332" s="14"/>
      <c r="E332" s="14"/>
      <c r="F332" s="14"/>
      <c r="G332" s="14"/>
      <c r="H332" s="14"/>
    </row>
    <row r="333" spans="1:8">
      <c r="A333" s="14"/>
      <c r="B333" s="14"/>
      <c r="C333" s="14"/>
      <c r="D333" s="14"/>
      <c r="E333" s="14"/>
      <c r="F333" s="14"/>
      <c r="G333" s="14"/>
      <c r="H333" s="14"/>
    </row>
    <row r="334" spans="1:8">
      <c r="A334" s="14"/>
      <c r="B334" s="14"/>
      <c r="C334" s="14"/>
      <c r="D334" s="14"/>
      <c r="E334" s="14"/>
      <c r="F334" s="14"/>
      <c r="G334" s="14"/>
      <c r="H334" s="14"/>
    </row>
    <row r="335" spans="1:8">
      <c r="A335" s="14"/>
      <c r="B335" s="14"/>
      <c r="C335" s="14"/>
      <c r="D335" s="14"/>
      <c r="E335" s="14"/>
      <c r="F335" s="14"/>
      <c r="G335" s="14"/>
      <c r="H335" s="14"/>
    </row>
    <row r="336" spans="1:8">
      <c r="A336" s="14"/>
      <c r="B336" s="14"/>
      <c r="C336" s="14"/>
      <c r="D336" s="14"/>
      <c r="E336" s="14"/>
      <c r="F336" s="14"/>
      <c r="G336" s="14"/>
      <c r="H336" s="14"/>
    </row>
    <row r="337" spans="1:8">
      <c r="A337" s="14"/>
      <c r="B337" s="14"/>
      <c r="C337" s="14"/>
      <c r="D337" s="14"/>
      <c r="E337" s="14"/>
      <c r="F337" s="14"/>
      <c r="G337" s="14"/>
      <c r="H337" s="14"/>
    </row>
    <row r="338" spans="1:8">
      <c r="A338" s="14"/>
      <c r="B338" s="14"/>
      <c r="C338" s="14"/>
      <c r="D338" s="14"/>
      <c r="E338" s="14"/>
      <c r="F338" s="14"/>
      <c r="G338" s="14"/>
      <c r="H338" s="14"/>
    </row>
    <row r="339" spans="1:8">
      <c r="A339" s="14"/>
      <c r="B339" s="14"/>
      <c r="C339" s="14"/>
      <c r="D339" s="14"/>
      <c r="E339" s="14"/>
      <c r="F339" s="14"/>
      <c r="G339" s="14"/>
      <c r="H339" s="14"/>
    </row>
    <row r="340" spans="1:8">
      <c r="A340" s="14"/>
      <c r="B340" s="14"/>
      <c r="C340" s="14"/>
      <c r="D340" s="14"/>
      <c r="E340" s="14"/>
      <c r="F340" s="14"/>
      <c r="G340" s="14"/>
      <c r="H340" s="14"/>
    </row>
    <row r="341" spans="1:8">
      <c r="A341" s="14"/>
      <c r="B341" s="14"/>
      <c r="C341" s="14"/>
      <c r="D341" s="14"/>
      <c r="E341" s="14"/>
      <c r="F341" s="14"/>
      <c r="G341" s="14"/>
      <c r="H341" s="14"/>
    </row>
    <row r="342" spans="1:8">
      <c r="A342" s="14"/>
      <c r="B342" s="14"/>
      <c r="C342" s="14"/>
      <c r="D342" s="14"/>
      <c r="E342" s="14"/>
      <c r="F342" s="14"/>
      <c r="G342" s="14"/>
      <c r="H342" s="14"/>
    </row>
    <row r="343" spans="1:8">
      <c r="A343" s="14"/>
      <c r="B343" s="14"/>
      <c r="C343" s="14"/>
      <c r="D343" s="14"/>
      <c r="E343" s="14"/>
      <c r="F343" s="14"/>
      <c r="G343" s="14"/>
      <c r="H343" s="14"/>
    </row>
    <row r="344" spans="1:8">
      <c r="A344" s="14"/>
      <c r="B344" s="14"/>
      <c r="C344" s="14"/>
      <c r="D344" s="14"/>
      <c r="E344" s="14"/>
      <c r="F344" s="14"/>
      <c r="G344" s="14"/>
      <c r="H344" s="14"/>
    </row>
    <row r="345" spans="1:8">
      <c r="A345" s="14"/>
      <c r="B345" s="14"/>
      <c r="C345" s="14"/>
      <c r="D345" s="14"/>
      <c r="E345" s="14"/>
      <c r="F345" s="14"/>
      <c r="G345" s="14"/>
      <c r="H345" s="14"/>
    </row>
    <row r="346" spans="1:8">
      <c r="A346" s="14"/>
      <c r="B346" s="14"/>
      <c r="C346" s="14"/>
      <c r="D346" s="14"/>
      <c r="E346" s="14"/>
      <c r="F346" s="14"/>
      <c r="G346" s="14"/>
      <c r="H346" s="14"/>
    </row>
    <row r="347" spans="1:8">
      <c r="A347" s="14"/>
      <c r="B347" s="14"/>
      <c r="C347" s="14"/>
      <c r="D347" s="14"/>
      <c r="E347" s="14"/>
      <c r="F347" s="14"/>
      <c r="G347" s="14"/>
      <c r="H347" s="14"/>
    </row>
    <row r="348" spans="1:8">
      <c r="A348" s="14"/>
      <c r="B348" s="14"/>
      <c r="C348" s="14"/>
      <c r="D348" s="14"/>
      <c r="E348" s="14"/>
      <c r="F348" s="14"/>
      <c r="G348" s="14"/>
      <c r="H348" s="14"/>
    </row>
    <row r="349" spans="1:8">
      <c r="A349" s="14"/>
      <c r="B349" s="14"/>
      <c r="C349" s="14"/>
      <c r="D349" s="14"/>
      <c r="E349" s="14"/>
      <c r="F349" s="14"/>
      <c r="G349" s="14"/>
      <c r="H349" s="14"/>
    </row>
    <row r="350" spans="1:8">
      <c r="A350" s="14"/>
      <c r="B350" s="14"/>
      <c r="C350" s="14"/>
      <c r="D350" s="14"/>
      <c r="E350" s="14"/>
      <c r="F350" s="14"/>
      <c r="G350" s="14"/>
      <c r="H350" s="14"/>
    </row>
    <row r="351" spans="1:8">
      <c r="A351" s="14"/>
      <c r="B351" s="14"/>
      <c r="C351" s="14"/>
      <c r="D351" s="14"/>
      <c r="E351" s="14"/>
      <c r="F351" s="14"/>
      <c r="G351" s="14"/>
      <c r="H351" s="14"/>
    </row>
    <row r="352" spans="1:8">
      <c r="A352" s="14"/>
      <c r="B352" s="14"/>
      <c r="C352" s="14"/>
      <c r="D352" s="14"/>
      <c r="E352" s="14"/>
      <c r="F352" s="14"/>
      <c r="G352" s="14"/>
      <c r="H352" s="14"/>
    </row>
    <row r="353" spans="1:8">
      <c r="A353" s="14"/>
      <c r="B353" s="14"/>
      <c r="C353" s="14"/>
      <c r="D353" s="14"/>
      <c r="E353" s="14"/>
      <c r="F353" s="14"/>
      <c r="G353" s="14"/>
      <c r="H353" s="14"/>
    </row>
    <row r="354" spans="1:8">
      <c r="A354" s="14"/>
      <c r="B354" s="14"/>
      <c r="C354" s="14"/>
      <c r="D354" s="14"/>
      <c r="E354" s="14"/>
      <c r="F354" s="14"/>
      <c r="G354" s="14"/>
      <c r="H354" s="14"/>
    </row>
    <row r="355" spans="1:8">
      <c r="A355" s="14"/>
      <c r="B355" s="14"/>
      <c r="C355" s="14"/>
      <c r="D355" s="14"/>
      <c r="E355" s="14"/>
      <c r="F355" s="14"/>
      <c r="G355" s="14"/>
      <c r="H355" s="14"/>
    </row>
    <row r="356" spans="1:8">
      <c r="A356" s="14"/>
      <c r="B356" s="14"/>
      <c r="C356" s="14"/>
      <c r="D356" s="14"/>
      <c r="E356" s="14"/>
      <c r="F356" s="14"/>
      <c r="G356" s="14"/>
      <c r="H356" s="14"/>
    </row>
    <row r="357" spans="1:8">
      <c r="A357" s="14"/>
      <c r="B357" s="14"/>
      <c r="C357" s="14"/>
      <c r="D357" s="14"/>
      <c r="E357" s="14"/>
      <c r="F357" s="14"/>
      <c r="G357" s="14"/>
      <c r="H357" s="14"/>
    </row>
    <row r="358" spans="1:8">
      <c r="A358" s="14"/>
      <c r="B358" s="14"/>
      <c r="C358" s="14"/>
      <c r="D358" s="14"/>
      <c r="E358" s="14"/>
      <c r="F358" s="14"/>
      <c r="G358" s="14"/>
      <c r="H358" s="14"/>
    </row>
    <row r="359" spans="1:8">
      <c r="A359" s="14"/>
      <c r="B359" s="14"/>
      <c r="C359" s="14"/>
      <c r="D359" s="14"/>
      <c r="E359" s="14"/>
      <c r="F359" s="14"/>
      <c r="G359" s="14"/>
      <c r="H359" s="14"/>
    </row>
    <row r="360" spans="1:8">
      <c r="A360" s="14"/>
      <c r="B360" s="14"/>
      <c r="C360" s="14"/>
      <c r="D360" s="14"/>
      <c r="E360" s="14"/>
      <c r="F360" s="14"/>
      <c r="G360" s="14"/>
      <c r="H360" s="14"/>
    </row>
    <row r="361" spans="1:8">
      <c r="A361" s="14"/>
      <c r="B361" s="14"/>
      <c r="C361" s="14"/>
      <c r="D361" s="14"/>
      <c r="E361" s="14"/>
      <c r="F361" s="14"/>
      <c r="G361" s="14"/>
      <c r="H361" s="14"/>
    </row>
    <row r="362" spans="1:8">
      <c r="A362" s="14"/>
      <c r="B362" s="14"/>
      <c r="C362" s="14"/>
      <c r="D362" s="14"/>
      <c r="E362" s="14"/>
      <c r="F362" s="14"/>
      <c r="G362" s="14"/>
      <c r="H362" s="14"/>
    </row>
    <row r="363" spans="1:8">
      <c r="A363" s="14"/>
      <c r="B363" s="14"/>
      <c r="C363" s="14"/>
      <c r="D363" s="14"/>
      <c r="E363" s="14"/>
      <c r="F363" s="14"/>
      <c r="G363" s="14"/>
      <c r="H363" s="14"/>
    </row>
    <row r="364" spans="1:8">
      <c r="A364" s="14"/>
      <c r="B364" s="14"/>
      <c r="C364" s="14"/>
      <c r="D364" s="14"/>
      <c r="E364" s="14"/>
      <c r="F364" s="14"/>
      <c r="G364" s="14"/>
      <c r="H364" s="14"/>
    </row>
    <row r="365" spans="1:8">
      <c r="A365" s="14"/>
      <c r="B365" s="14"/>
      <c r="C365" s="14"/>
      <c r="D365" s="14"/>
      <c r="E365" s="14"/>
      <c r="F365" s="14"/>
      <c r="G365" s="14"/>
      <c r="H365" s="14"/>
    </row>
    <row r="366" spans="1:8">
      <c r="A366" s="14"/>
      <c r="B366" s="14"/>
      <c r="C366" s="14"/>
      <c r="D366" s="14"/>
      <c r="E366" s="14"/>
      <c r="F366" s="14"/>
      <c r="G366" s="14"/>
      <c r="H366" s="14"/>
    </row>
    <row r="367" spans="1:8">
      <c r="A367" s="14"/>
      <c r="B367" s="14"/>
      <c r="C367" s="14"/>
      <c r="D367" s="14"/>
      <c r="E367" s="14"/>
      <c r="F367" s="14"/>
      <c r="G367" s="14"/>
      <c r="H367" s="14"/>
    </row>
    <row r="368" spans="1:8">
      <c r="A368" s="14"/>
      <c r="B368" s="14"/>
      <c r="C368" s="14"/>
      <c r="D368" s="14"/>
      <c r="E368" s="14"/>
      <c r="F368" s="14"/>
      <c r="G368" s="14"/>
      <c r="H368" s="14"/>
    </row>
    <row r="369" spans="1:8">
      <c r="A369" s="14"/>
      <c r="B369" s="14"/>
      <c r="C369" s="14"/>
      <c r="D369" s="14"/>
      <c r="E369" s="14"/>
      <c r="F369" s="14"/>
      <c r="G369" s="14"/>
      <c r="H369" s="14"/>
    </row>
    <row r="370" spans="1:8">
      <c r="A370" s="14"/>
      <c r="B370" s="14"/>
      <c r="C370" s="14"/>
      <c r="D370" s="14"/>
      <c r="E370" s="14"/>
      <c r="F370" s="14"/>
      <c r="G370" s="14"/>
      <c r="H370" s="14"/>
    </row>
    <row r="371" spans="1:8">
      <c r="A371" s="14"/>
      <c r="B371" s="14"/>
      <c r="C371" s="14"/>
      <c r="D371" s="14"/>
      <c r="E371" s="14"/>
      <c r="F371" s="14"/>
      <c r="G371" s="14"/>
      <c r="H371" s="14"/>
    </row>
    <row r="372" spans="1:8">
      <c r="A372" s="14"/>
      <c r="B372" s="14"/>
      <c r="C372" s="14"/>
      <c r="D372" s="14"/>
      <c r="E372" s="14"/>
      <c r="F372" s="14"/>
      <c r="G372" s="14"/>
      <c r="H372" s="14"/>
    </row>
    <row r="373" spans="1:8">
      <c r="A373" s="14"/>
      <c r="B373" s="14"/>
      <c r="C373" s="14"/>
      <c r="D373" s="14"/>
      <c r="E373" s="14"/>
      <c r="F373" s="14"/>
      <c r="G373" s="14"/>
      <c r="H373" s="14"/>
    </row>
    <row r="374" spans="1:8">
      <c r="A374" s="14"/>
      <c r="B374" s="14"/>
      <c r="C374" s="14"/>
      <c r="D374" s="14"/>
      <c r="E374" s="14"/>
      <c r="F374" s="14"/>
      <c r="G374" s="14"/>
      <c r="H374" s="14"/>
    </row>
    <row r="375" spans="1:8">
      <c r="A375" s="14"/>
      <c r="B375" s="14"/>
      <c r="C375" s="14"/>
      <c r="D375" s="14"/>
      <c r="E375" s="14"/>
      <c r="F375" s="14"/>
      <c r="G375" s="14"/>
      <c r="H375" s="14"/>
    </row>
    <row r="376" spans="1:8">
      <c r="A376" s="14"/>
      <c r="B376" s="14"/>
      <c r="C376" s="14"/>
      <c r="D376" s="14"/>
      <c r="E376" s="14"/>
      <c r="F376" s="14"/>
      <c r="G376" s="14"/>
      <c r="H376" s="14"/>
    </row>
    <row r="377" spans="1:8">
      <c r="A377" s="14"/>
      <c r="B377" s="14"/>
      <c r="C377" s="14"/>
      <c r="D377" s="14"/>
      <c r="E377" s="14"/>
      <c r="F377" s="14"/>
      <c r="G377" s="14"/>
      <c r="H377" s="14"/>
    </row>
    <row r="378" spans="1:8">
      <c r="A378" s="14"/>
      <c r="B378" s="14"/>
      <c r="C378" s="14"/>
      <c r="D378" s="14"/>
      <c r="E378" s="14"/>
      <c r="F378" s="14"/>
      <c r="G378" s="14"/>
      <c r="H378" s="14"/>
    </row>
    <row r="379" spans="1:8">
      <c r="A379" s="14"/>
      <c r="B379" s="14"/>
      <c r="C379" s="14"/>
      <c r="D379" s="14"/>
      <c r="E379" s="14"/>
      <c r="F379" s="14"/>
      <c r="G379" s="14"/>
      <c r="H379" s="14"/>
    </row>
    <row r="380" spans="1:8">
      <c r="A380" s="14"/>
      <c r="B380" s="14"/>
      <c r="C380" s="14"/>
      <c r="D380" s="14"/>
      <c r="E380" s="14"/>
      <c r="F380" s="14"/>
      <c r="G380" s="14"/>
      <c r="H380" s="14"/>
    </row>
    <row r="381" spans="1:8">
      <c r="A381" s="14"/>
      <c r="B381" s="14"/>
      <c r="C381" s="14"/>
      <c r="D381" s="14"/>
      <c r="E381" s="14"/>
      <c r="F381" s="14"/>
      <c r="G381" s="14"/>
      <c r="H381" s="14"/>
    </row>
    <row r="382" spans="1:8">
      <c r="A382" s="14"/>
      <c r="B382" s="14"/>
      <c r="C382" s="14"/>
      <c r="D382" s="14"/>
      <c r="E382" s="14"/>
      <c r="F382" s="14"/>
      <c r="G382" s="14"/>
      <c r="H382" s="14"/>
    </row>
    <row r="383" spans="1:8">
      <c r="A383" s="14"/>
      <c r="B383" s="14"/>
      <c r="C383" s="14"/>
      <c r="D383" s="14"/>
      <c r="E383" s="14"/>
      <c r="F383" s="14"/>
      <c r="G383" s="14"/>
      <c r="H383" s="14"/>
    </row>
    <row r="384" spans="1:8">
      <c r="A384" s="14"/>
      <c r="B384" s="14"/>
      <c r="C384" s="14"/>
      <c r="D384" s="14"/>
      <c r="E384" s="14"/>
      <c r="F384" s="14"/>
      <c r="G384" s="14"/>
      <c r="H384" s="14"/>
    </row>
  </sheetData>
  <mergeCells count="19">
    <mergeCell ref="B181:C181"/>
    <mergeCell ref="A1:H1"/>
    <mergeCell ref="A4:H4"/>
    <mergeCell ref="A3:H3"/>
    <mergeCell ref="A177:G177"/>
    <mergeCell ref="C6:H6"/>
    <mergeCell ref="C7:H7"/>
    <mergeCell ref="C8:H8"/>
    <mergeCell ref="C9:H9"/>
    <mergeCell ref="A13:E13"/>
    <mergeCell ref="G15:G16"/>
    <mergeCell ref="H15:H16"/>
    <mergeCell ref="I156:K156"/>
    <mergeCell ref="A15:A16"/>
    <mergeCell ref="B15:B16"/>
    <mergeCell ref="C15:C16"/>
    <mergeCell ref="E15:E16"/>
    <mergeCell ref="F15:F16"/>
    <mergeCell ref="D15:D16"/>
  </mergeCells>
  <printOptions horizontalCentered="1"/>
  <pageMargins left="1.1811023622047245" right="0.59055118110236227" top="0.78740157480314965" bottom="0.78740157480314965" header="0.31496062992125984" footer="0.39370078740157483"/>
  <pageSetup paperSize="9" scale="55" fitToHeight="0" orientation="portrait" blackAndWhite="1" r:id="rId1"/>
  <headerFooter>
    <oddFooter>&amp;R&amp;"Times New Roman,Regular"&amp;10&amp;P. lpp. no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pageSetUpPr fitToPage="1"/>
  </sheetPr>
  <dimension ref="A1:E219"/>
  <sheetViews>
    <sheetView showZeros="0" topLeftCell="A15" zoomScaleNormal="100" workbookViewId="0">
      <selection activeCell="I40" sqref="I40"/>
    </sheetView>
  </sheetViews>
  <sheetFormatPr defaultColWidth="9.140625" defaultRowHeight="15" outlineLevelCol="1"/>
  <cols>
    <col min="1" max="1" width="16" style="44" customWidth="1"/>
    <col min="2" max="2" width="47.7109375" style="44" customWidth="1"/>
    <col min="3" max="3" width="8" style="44" hidden="1" customWidth="1" outlineLevel="1"/>
    <col min="4" max="4" width="20.7109375" style="44" customWidth="1" collapsed="1"/>
    <col min="5" max="16384" width="9.140625" style="44"/>
  </cols>
  <sheetData>
    <row r="1" spans="1:4">
      <c r="D1" s="140" t="s">
        <v>18</v>
      </c>
    </row>
    <row r="2" spans="1:4">
      <c r="D2" s="140"/>
    </row>
    <row r="3" spans="1:4">
      <c r="D3" s="141" t="s">
        <v>77</v>
      </c>
    </row>
    <row r="4" spans="1:4">
      <c r="D4" s="142" t="s">
        <v>19</v>
      </c>
    </row>
    <row r="5" spans="1:4">
      <c r="D5" s="637"/>
    </row>
    <row r="7" spans="1:4">
      <c r="D7" s="140" t="s">
        <v>20</v>
      </c>
    </row>
    <row r="8" spans="1:4">
      <c r="D8" s="140"/>
    </row>
    <row r="9" spans="1:4">
      <c r="D9" s="140" t="s">
        <v>235</v>
      </c>
    </row>
    <row r="10" spans="1:4">
      <c r="D10" s="140"/>
    </row>
    <row r="12" spans="1:4" ht="20.25">
      <c r="A12" s="985" t="s">
        <v>1913</v>
      </c>
      <c r="B12" s="985"/>
      <c r="C12" s="985"/>
      <c r="D12" s="985"/>
    </row>
    <row r="14" spans="1:4">
      <c r="A14" s="14"/>
      <c r="B14" s="14"/>
      <c r="C14" s="14"/>
      <c r="D14" s="14"/>
    </row>
    <row r="15" spans="1:4">
      <c r="A15" s="14"/>
      <c r="B15" s="14"/>
      <c r="C15" s="14"/>
      <c r="D15" s="14"/>
    </row>
    <row r="16" spans="1:4">
      <c r="A16" s="14" t="s">
        <v>1</v>
      </c>
      <c r="B16" s="986" t="s">
        <v>1918</v>
      </c>
      <c r="C16" s="986"/>
      <c r="D16" s="986"/>
    </row>
    <row r="17" spans="1:4">
      <c r="A17" s="14" t="s">
        <v>2</v>
      </c>
      <c r="B17" s="986" t="s">
        <v>195</v>
      </c>
      <c r="C17" s="986"/>
      <c r="D17" s="986"/>
    </row>
    <row r="18" spans="1:4">
      <c r="A18" s="14" t="s">
        <v>1934</v>
      </c>
      <c r="B18" s="986" t="str">
        <f>KOPS1!C8</f>
        <v>Attekas iela 16, Ādaži, Ādažu novads</v>
      </c>
      <c r="C18" s="986"/>
      <c r="D18" s="986"/>
    </row>
    <row r="19" spans="1:4">
      <c r="A19" s="14" t="s">
        <v>4</v>
      </c>
      <c r="B19" s="986" t="str">
        <f>KOPS1!C9</f>
        <v>16-26</v>
      </c>
      <c r="C19" s="986"/>
      <c r="D19" s="986"/>
    </row>
    <row r="20" spans="1:4">
      <c r="A20" s="14"/>
      <c r="B20" s="14"/>
      <c r="C20" s="14"/>
      <c r="D20" s="14"/>
    </row>
    <row r="21" spans="1:4">
      <c r="A21" s="14"/>
      <c r="B21" s="14"/>
      <c r="C21" s="14"/>
      <c r="D21" s="14"/>
    </row>
    <row r="22" spans="1:4">
      <c r="A22" s="14"/>
      <c r="B22" s="14"/>
      <c r="C22" s="14"/>
      <c r="D22" s="143" t="str">
        <f>'KOPT (PASŪTĪTĀJA) 1'!D19</f>
        <v>Tāme sastādīta 2017.gada 29. septembrī</v>
      </c>
    </row>
    <row r="24" spans="1:4" ht="25.5">
      <c r="A24" s="635" t="s">
        <v>5</v>
      </c>
      <c r="B24" s="635" t="s">
        <v>21</v>
      </c>
      <c r="C24" s="636"/>
      <c r="D24" s="636" t="s">
        <v>22</v>
      </c>
    </row>
    <row r="25" spans="1:4" ht="15.75" thickBot="1">
      <c r="A25" s="128"/>
      <c r="B25" s="129"/>
      <c r="C25" s="129"/>
      <c r="D25" s="131"/>
    </row>
    <row r="26" spans="1:4" ht="15.75" thickTop="1">
      <c r="A26" s="412">
        <f>1</f>
        <v>1</v>
      </c>
      <c r="B26" s="440" t="str">
        <f>KOPS1!C6</f>
        <v>Jauna skolas ēka Ādažos I.kārta</v>
      </c>
      <c r="C26" s="438" t="s">
        <v>1914</v>
      </c>
      <c r="D26" s="411">
        <f>'KOPT (PASŪTĪTĀJA) 1'!D23</f>
        <v>0</v>
      </c>
    </row>
    <row r="27" spans="1:4">
      <c r="A27" s="412">
        <f>1+A26</f>
        <v>2</v>
      </c>
      <c r="B27" s="440" t="s">
        <v>2023</v>
      </c>
      <c r="C27" s="438" t="s">
        <v>1915</v>
      </c>
      <c r="D27" s="411"/>
    </row>
    <row r="28" spans="1:4">
      <c r="A28" s="412">
        <f t="shared" ref="A28" si="0">1+A27</f>
        <v>3</v>
      </c>
      <c r="B28" s="440" t="s">
        <v>1961</v>
      </c>
      <c r="C28" s="438" t="s">
        <v>1916</v>
      </c>
      <c r="D28" s="411"/>
    </row>
    <row r="29" spans="1:4" ht="15.75" thickBot="1">
      <c r="A29" s="412"/>
      <c r="B29" s="440"/>
      <c r="C29" s="438"/>
      <c r="D29" s="411"/>
    </row>
    <row r="30" spans="1:4" ht="15.75" hidden="1" thickBot="1">
      <c r="A30" s="412">
        <f>A29+1</f>
        <v>1</v>
      </c>
      <c r="B30" s="440"/>
      <c r="C30" s="438"/>
      <c r="D30" s="411"/>
    </row>
    <row r="31" spans="1:4" ht="15.75" hidden="1" thickBot="1">
      <c r="A31" s="412">
        <f>A30+1</f>
        <v>2</v>
      </c>
      <c r="B31" s="440"/>
      <c r="C31" s="438"/>
      <c r="D31" s="411"/>
    </row>
    <row r="32" spans="1:4" ht="15.75" thickTop="1">
      <c r="A32" s="77"/>
      <c r="B32" s="135"/>
      <c r="C32" s="135"/>
      <c r="D32" s="82"/>
    </row>
    <row r="33" spans="1:5">
      <c r="A33" s="983" t="s">
        <v>9</v>
      </c>
      <c r="B33" s="984"/>
      <c r="C33" s="627"/>
      <c r="D33" s="521">
        <f>SUM(D26:D32)</f>
        <v>0</v>
      </c>
    </row>
    <row r="34" spans="1:5">
      <c r="A34" s="14"/>
      <c r="B34" s="14"/>
      <c r="C34" s="14"/>
      <c r="D34" s="14"/>
    </row>
    <row r="35" spans="1:5">
      <c r="A35" s="991" t="s">
        <v>2046</v>
      </c>
      <c r="B35" s="992"/>
      <c r="C35" s="522">
        <v>0.21</v>
      </c>
      <c r="D35" s="411">
        <f>ROUND(D33*C35,2)</f>
        <v>0</v>
      </c>
    </row>
    <row r="36" spans="1:5">
      <c r="A36" s="145"/>
      <c r="B36" s="145"/>
      <c r="C36" s="145"/>
      <c r="D36" s="132"/>
    </row>
    <row r="37" spans="1:5">
      <c r="A37" s="14"/>
      <c r="B37" s="14"/>
      <c r="C37" s="14"/>
      <c r="D37" s="14"/>
    </row>
    <row r="38" spans="1:5">
      <c r="A38" s="14" t="s">
        <v>10</v>
      </c>
      <c r="B38" s="639" t="str">
        <f>KOPS1!$B$71</f>
        <v>_________________ Olga  Jasāne /29.09.2017./</v>
      </c>
      <c r="C38" s="639"/>
    </row>
    <row r="39" spans="1:5">
      <c r="A39" s="14"/>
      <c r="B39" s="640" t="s">
        <v>13</v>
      </c>
      <c r="C39" s="640"/>
      <c r="D39" s="14"/>
      <c r="E39" s="625"/>
    </row>
    <row r="40" spans="1:5">
      <c r="A40" s="14"/>
      <c r="B40" s="637"/>
      <c r="C40" s="637"/>
      <c r="D40" s="14"/>
    </row>
    <row r="41" spans="1:5">
      <c r="A41" s="14" t="s">
        <v>12</v>
      </c>
      <c r="B41" s="639" t="str">
        <f>KOPS1!$B$73</f>
        <v>20-5021</v>
      </c>
      <c r="C41" s="639"/>
      <c r="D41" s="14"/>
    </row>
    <row r="42" spans="1:5">
      <c r="A42" s="14"/>
      <c r="B42" s="14"/>
      <c r="C42" s="14"/>
      <c r="D42" s="14"/>
    </row>
    <row r="43" spans="1:5">
      <c r="A43" s="14"/>
      <c r="B43" s="14"/>
      <c r="C43" s="14"/>
      <c r="D43" s="14"/>
    </row>
    <row r="44" spans="1:5">
      <c r="A44" s="14"/>
      <c r="B44" s="14"/>
      <c r="C44" s="14"/>
      <c r="D44" s="14"/>
    </row>
    <row r="45" spans="1:5">
      <c r="A45" s="14"/>
      <c r="B45" s="14"/>
      <c r="C45" s="14"/>
      <c r="D45" s="14"/>
    </row>
    <row r="46" spans="1:5">
      <c r="A46" s="14"/>
      <c r="B46" s="14"/>
      <c r="C46" s="14"/>
      <c r="D46" s="14"/>
    </row>
    <row r="47" spans="1:5">
      <c r="A47" s="14"/>
      <c r="B47" s="14"/>
      <c r="C47" s="14"/>
      <c r="D47" s="14"/>
    </row>
    <row r="48" spans="1:5">
      <c r="A48" s="14"/>
      <c r="B48" s="14"/>
      <c r="C48" s="14"/>
      <c r="D48" s="14"/>
    </row>
    <row r="49" spans="1:4">
      <c r="A49" s="14"/>
      <c r="B49" s="14"/>
      <c r="C49" s="14"/>
      <c r="D49" s="14"/>
    </row>
    <row r="50" spans="1:4">
      <c r="A50" s="14"/>
      <c r="B50" s="14"/>
      <c r="C50" s="14"/>
      <c r="D50" s="14"/>
    </row>
    <row r="51" spans="1:4">
      <c r="A51" s="14"/>
      <c r="B51" s="14"/>
      <c r="C51" s="14"/>
      <c r="D51" s="14"/>
    </row>
    <row r="52" spans="1:4">
      <c r="A52" s="14"/>
      <c r="B52" s="14"/>
      <c r="C52" s="14"/>
      <c r="D52" s="14"/>
    </row>
    <row r="53" spans="1:4">
      <c r="A53" s="14"/>
      <c r="B53" s="14"/>
      <c r="C53" s="14"/>
      <c r="D53" s="14"/>
    </row>
    <row r="54" spans="1:4">
      <c r="A54" s="14"/>
      <c r="B54" s="14"/>
      <c r="C54" s="14"/>
      <c r="D54" s="14"/>
    </row>
    <row r="55" spans="1:4">
      <c r="A55" s="14"/>
      <c r="B55" s="14"/>
      <c r="C55" s="14"/>
      <c r="D55" s="14"/>
    </row>
    <row r="56" spans="1:4">
      <c r="A56" s="14"/>
      <c r="B56" s="14"/>
      <c r="C56" s="14"/>
      <c r="D56" s="14"/>
    </row>
    <row r="57" spans="1:4">
      <c r="A57" s="14"/>
      <c r="B57" s="14"/>
      <c r="C57" s="14"/>
      <c r="D57" s="14"/>
    </row>
    <row r="58" spans="1:4">
      <c r="A58" s="14"/>
      <c r="B58" s="14"/>
      <c r="C58" s="14"/>
      <c r="D58" s="14"/>
    </row>
    <row r="59" spans="1:4">
      <c r="A59" s="14"/>
      <c r="B59" s="14"/>
      <c r="C59" s="14"/>
      <c r="D59" s="14"/>
    </row>
    <row r="60" spans="1:4">
      <c r="A60" s="14"/>
      <c r="B60" s="14"/>
      <c r="C60" s="14"/>
      <c r="D60" s="14"/>
    </row>
    <row r="61" spans="1:4">
      <c r="A61" s="14"/>
      <c r="B61" s="14"/>
      <c r="C61" s="14"/>
      <c r="D61" s="14"/>
    </row>
    <row r="62" spans="1:4">
      <c r="A62" s="14"/>
      <c r="B62" s="14"/>
      <c r="C62" s="14"/>
      <c r="D62" s="14"/>
    </row>
    <row r="63" spans="1:4">
      <c r="A63" s="14"/>
      <c r="B63" s="14"/>
      <c r="C63" s="14"/>
      <c r="D63" s="14"/>
    </row>
    <row r="64" spans="1:4">
      <c r="A64" s="14"/>
      <c r="B64" s="14"/>
      <c r="C64" s="14"/>
      <c r="D64" s="14"/>
    </row>
    <row r="65" spans="1:4">
      <c r="A65" s="14"/>
      <c r="B65" s="14"/>
      <c r="C65" s="14"/>
      <c r="D65" s="14"/>
    </row>
    <row r="66" spans="1:4">
      <c r="A66" s="14"/>
      <c r="B66" s="14"/>
      <c r="C66" s="14"/>
      <c r="D66" s="14"/>
    </row>
    <row r="67" spans="1:4">
      <c r="A67" s="14"/>
      <c r="B67" s="14"/>
      <c r="C67" s="14"/>
      <c r="D67" s="14"/>
    </row>
    <row r="68" spans="1:4">
      <c r="A68" s="14"/>
      <c r="B68" s="14"/>
      <c r="C68" s="14"/>
      <c r="D68" s="14"/>
    </row>
    <row r="69" spans="1:4">
      <c r="A69" s="14"/>
      <c r="B69" s="14"/>
      <c r="C69" s="14"/>
      <c r="D69" s="14"/>
    </row>
    <row r="70" spans="1:4">
      <c r="A70" s="14"/>
      <c r="B70" s="14"/>
      <c r="C70" s="14"/>
      <c r="D70" s="14"/>
    </row>
    <row r="71" spans="1:4">
      <c r="A71" s="14"/>
      <c r="B71" s="14"/>
      <c r="C71" s="14"/>
      <c r="D71" s="14"/>
    </row>
    <row r="72" spans="1:4">
      <c r="A72" s="14"/>
      <c r="B72" s="14"/>
      <c r="C72" s="14"/>
      <c r="D72" s="14"/>
    </row>
    <row r="73" spans="1:4">
      <c r="A73" s="14"/>
      <c r="B73" s="14"/>
      <c r="C73" s="14"/>
      <c r="D73" s="14"/>
    </row>
    <row r="74" spans="1:4">
      <c r="A74" s="14"/>
      <c r="B74" s="14"/>
      <c r="C74" s="14"/>
      <c r="D74" s="14"/>
    </row>
    <row r="75" spans="1:4">
      <c r="A75" s="14"/>
      <c r="B75" s="14"/>
      <c r="C75" s="14"/>
      <c r="D75" s="14"/>
    </row>
    <row r="76" spans="1:4">
      <c r="A76" s="14"/>
      <c r="B76" s="14"/>
      <c r="C76" s="14"/>
      <c r="D76" s="14"/>
    </row>
    <row r="77" spans="1:4">
      <c r="A77" s="14"/>
      <c r="B77" s="14"/>
      <c r="C77" s="14"/>
      <c r="D77" s="14"/>
    </row>
    <row r="78" spans="1:4">
      <c r="A78" s="14"/>
      <c r="B78" s="14"/>
      <c r="C78" s="14"/>
      <c r="D78" s="14"/>
    </row>
    <row r="79" spans="1:4">
      <c r="A79" s="14"/>
      <c r="B79" s="14"/>
      <c r="C79" s="14"/>
      <c r="D79" s="14"/>
    </row>
    <row r="80" spans="1:4">
      <c r="A80" s="14"/>
      <c r="B80" s="14"/>
      <c r="C80" s="14"/>
      <c r="D80" s="14"/>
    </row>
    <row r="81" spans="1:4">
      <c r="A81" s="14"/>
      <c r="B81" s="14"/>
      <c r="C81" s="14"/>
      <c r="D81" s="14"/>
    </row>
    <row r="82" spans="1:4">
      <c r="A82" s="14"/>
      <c r="B82" s="14"/>
      <c r="C82" s="14"/>
      <c r="D82" s="14"/>
    </row>
    <row r="83" spans="1:4">
      <c r="A83" s="14"/>
      <c r="B83" s="14"/>
      <c r="C83" s="14"/>
      <c r="D83" s="14"/>
    </row>
    <row r="84" spans="1:4">
      <c r="A84" s="14"/>
      <c r="B84" s="14"/>
      <c r="C84" s="14"/>
      <c r="D84" s="14"/>
    </row>
    <row r="85" spans="1:4">
      <c r="A85" s="14"/>
      <c r="B85" s="14"/>
      <c r="C85" s="14"/>
      <c r="D85" s="14"/>
    </row>
    <row r="86" spans="1:4">
      <c r="A86" s="14"/>
      <c r="B86" s="14"/>
      <c r="C86" s="14"/>
      <c r="D86" s="14"/>
    </row>
    <row r="87" spans="1:4">
      <c r="A87" s="14"/>
      <c r="B87" s="14"/>
      <c r="C87" s="14"/>
      <c r="D87" s="14"/>
    </row>
    <row r="88" spans="1:4">
      <c r="A88" s="14"/>
      <c r="B88" s="14"/>
      <c r="C88" s="14"/>
      <c r="D88" s="14"/>
    </row>
    <row r="89" spans="1:4">
      <c r="A89" s="14"/>
      <c r="B89" s="14"/>
      <c r="C89" s="14"/>
      <c r="D89" s="14"/>
    </row>
    <row r="90" spans="1:4">
      <c r="A90" s="14"/>
      <c r="B90" s="14"/>
      <c r="C90" s="14"/>
      <c r="D90" s="14"/>
    </row>
    <row r="91" spans="1:4">
      <c r="A91" s="14"/>
      <c r="B91" s="14"/>
      <c r="C91" s="14"/>
      <c r="D91" s="14"/>
    </row>
    <row r="92" spans="1:4">
      <c r="A92" s="14"/>
      <c r="B92" s="14"/>
      <c r="C92" s="14"/>
      <c r="D92" s="14"/>
    </row>
    <row r="93" spans="1:4">
      <c r="A93" s="14"/>
      <c r="B93" s="14"/>
      <c r="C93" s="14"/>
      <c r="D93" s="14"/>
    </row>
    <row r="94" spans="1:4">
      <c r="A94" s="14"/>
      <c r="B94" s="14"/>
      <c r="C94" s="14"/>
      <c r="D94" s="14"/>
    </row>
    <row r="95" spans="1:4">
      <c r="A95" s="14"/>
      <c r="B95" s="14"/>
      <c r="C95" s="14"/>
      <c r="D95" s="14"/>
    </row>
    <row r="96" spans="1:4">
      <c r="A96" s="14"/>
      <c r="B96" s="14"/>
      <c r="C96" s="14"/>
      <c r="D96" s="14"/>
    </row>
    <row r="97" spans="1:4">
      <c r="A97" s="14"/>
      <c r="B97" s="14"/>
      <c r="C97" s="14"/>
      <c r="D97" s="14"/>
    </row>
    <row r="98" spans="1:4">
      <c r="A98" s="14"/>
      <c r="B98" s="14"/>
      <c r="C98" s="14"/>
      <c r="D98" s="14"/>
    </row>
    <row r="99" spans="1:4">
      <c r="A99" s="14"/>
      <c r="B99" s="14"/>
      <c r="C99" s="14"/>
      <c r="D99" s="14"/>
    </row>
    <row r="100" spans="1:4">
      <c r="A100" s="14"/>
      <c r="B100" s="14"/>
      <c r="C100" s="14"/>
      <c r="D100" s="14"/>
    </row>
    <row r="101" spans="1:4">
      <c r="A101" s="14"/>
      <c r="B101" s="14"/>
      <c r="C101" s="14"/>
      <c r="D101" s="14"/>
    </row>
    <row r="102" spans="1:4">
      <c r="A102" s="14"/>
      <c r="B102" s="14"/>
      <c r="C102" s="14"/>
      <c r="D102" s="14"/>
    </row>
    <row r="103" spans="1:4">
      <c r="A103" s="14"/>
      <c r="B103" s="14"/>
      <c r="C103" s="14"/>
      <c r="D103" s="14"/>
    </row>
    <row r="104" spans="1:4">
      <c r="A104" s="14"/>
      <c r="B104" s="14"/>
      <c r="C104" s="14"/>
      <c r="D104" s="14"/>
    </row>
    <row r="105" spans="1:4">
      <c r="A105" s="14"/>
      <c r="B105" s="14"/>
      <c r="C105" s="14"/>
      <c r="D105" s="14"/>
    </row>
    <row r="106" spans="1:4">
      <c r="A106" s="14"/>
      <c r="B106" s="14"/>
      <c r="C106" s="14"/>
      <c r="D106" s="14"/>
    </row>
    <row r="107" spans="1:4">
      <c r="A107" s="14"/>
      <c r="B107" s="14"/>
      <c r="C107" s="14"/>
      <c r="D107" s="14"/>
    </row>
    <row r="108" spans="1:4">
      <c r="A108" s="14"/>
      <c r="B108" s="14"/>
      <c r="C108" s="14"/>
      <c r="D108" s="14"/>
    </row>
    <row r="109" spans="1:4">
      <c r="A109" s="14"/>
      <c r="B109" s="14"/>
      <c r="C109" s="14"/>
      <c r="D109" s="14"/>
    </row>
    <row r="110" spans="1:4">
      <c r="A110" s="14"/>
      <c r="B110" s="14"/>
      <c r="C110" s="14"/>
      <c r="D110" s="14"/>
    </row>
    <row r="111" spans="1:4">
      <c r="A111" s="14"/>
      <c r="B111" s="14"/>
      <c r="C111" s="14"/>
      <c r="D111" s="14"/>
    </row>
    <row r="112" spans="1:4">
      <c r="A112" s="14"/>
      <c r="B112" s="14"/>
      <c r="C112" s="14"/>
      <c r="D112" s="14"/>
    </row>
    <row r="113" spans="1:4">
      <c r="A113" s="14"/>
      <c r="B113" s="14"/>
      <c r="C113" s="14"/>
      <c r="D113" s="14"/>
    </row>
    <row r="114" spans="1:4">
      <c r="A114" s="14"/>
      <c r="B114" s="14"/>
      <c r="C114" s="14"/>
      <c r="D114" s="14"/>
    </row>
    <row r="115" spans="1:4">
      <c r="A115" s="14"/>
      <c r="B115" s="14"/>
      <c r="C115" s="14"/>
      <c r="D115" s="14"/>
    </row>
    <row r="116" spans="1:4">
      <c r="A116" s="14"/>
      <c r="B116" s="14"/>
      <c r="C116" s="14"/>
      <c r="D116" s="14"/>
    </row>
    <row r="117" spans="1:4">
      <c r="A117" s="14"/>
      <c r="B117" s="14"/>
      <c r="C117" s="14"/>
      <c r="D117" s="14"/>
    </row>
    <row r="118" spans="1:4">
      <c r="A118" s="14"/>
      <c r="B118" s="14"/>
      <c r="C118" s="14"/>
      <c r="D118" s="14"/>
    </row>
    <row r="119" spans="1:4">
      <c r="A119" s="14"/>
      <c r="B119" s="14"/>
      <c r="C119" s="14"/>
      <c r="D119" s="14"/>
    </row>
    <row r="120" spans="1:4">
      <c r="A120" s="14"/>
      <c r="B120" s="14"/>
      <c r="C120" s="14"/>
      <c r="D120" s="14"/>
    </row>
    <row r="121" spans="1:4">
      <c r="A121" s="14"/>
      <c r="B121" s="14"/>
      <c r="C121" s="14"/>
      <c r="D121" s="14"/>
    </row>
    <row r="122" spans="1:4">
      <c r="A122" s="14"/>
      <c r="B122" s="14"/>
      <c r="C122" s="14"/>
      <c r="D122" s="14"/>
    </row>
    <row r="123" spans="1:4">
      <c r="A123" s="14"/>
      <c r="B123" s="14"/>
      <c r="C123" s="14"/>
      <c r="D123" s="14"/>
    </row>
    <row r="124" spans="1:4">
      <c r="A124" s="14"/>
      <c r="B124" s="14"/>
      <c r="C124" s="14"/>
      <c r="D124" s="14"/>
    </row>
    <row r="125" spans="1:4">
      <c r="A125" s="14"/>
      <c r="B125" s="14"/>
      <c r="C125" s="14"/>
      <c r="D125" s="14"/>
    </row>
    <row r="126" spans="1:4">
      <c r="A126" s="14"/>
      <c r="B126" s="14"/>
      <c r="C126" s="14"/>
      <c r="D126" s="14"/>
    </row>
    <row r="127" spans="1:4">
      <c r="A127" s="14"/>
      <c r="B127" s="14"/>
      <c r="C127" s="14"/>
      <c r="D127" s="14"/>
    </row>
    <row r="128" spans="1:4">
      <c r="A128" s="14"/>
      <c r="B128" s="14"/>
      <c r="C128" s="14"/>
      <c r="D128" s="14"/>
    </row>
    <row r="129" spans="1:4">
      <c r="A129" s="14"/>
      <c r="B129" s="14"/>
      <c r="C129" s="14"/>
      <c r="D129" s="14"/>
    </row>
    <row r="130" spans="1:4">
      <c r="A130" s="14"/>
      <c r="B130" s="14"/>
      <c r="C130" s="14"/>
      <c r="D130" s="14"/>
    </row>
    <row r="131" spans="1:4">
      <c r="A131" s="14"/>
      <c r="B131" s="14"/>
      <c r="C131" s="14"/>
      <c r="D131" s="14"/>
    </row>
    <row r="132" spans="1:4">
      <c r="A132" s="14"/>
      <c r="B132" s="14"/>
      <c r="C132" s="14"/>
      <c r="D132" s="14"/>
    </row>
    <row r="133" spans="1:4">
      <c r="A133" s="14"/>
      <c r="B133" s="14"/>
      <c r="C133" s="14"/>
      <c r="D133" s="14"/>
    </row>
    <row r="134" spans="1:4">
      <c r="A134" s="14"/>
      <c r="B134" s="14"/>
      <c r="C134" s="14"/>
      <c r="D134" s="14"/>
    </row>
    <row r="135" spans="1:4">
      <c r="A135" s="14"/>
      <c r="B135" s="14"/>
      <c r="C135" s="14"/>
      <c r="D135" s="14"/>
    </row>
    <row r="136" spans="1:4">
      <c r="A136" s="14"/>
      <c r="B136" s="14"/>
      <c r="C136" s="14"/>
      <c r="D136" s="14"/>
    </row>
    <row r="137" spans="1:4">
      <c r="A137" s="14"/>
      <c r="B137" s="14"/>
      <c r="C137" s="14"/>
      <c r="D137" s="14"/>
    </row>
    <row r="138" spans="1:4">
      <c r="A138" s="14"/>
      <c r="B138" s="14"/>
      <c r="C138" s="14"/>
      <c r="D138" s="14"/>
    </row>
    <row r="139" spans="1:4">
      <c r="A139" s="14"/>
      <c r="B139" s="14"/>
      <c r="C139" s="14"/>
      <c r="D139" s="14"/>
    </row>
    <row r="140" spans="1:4">
      <c r="A140" s="14"/>
      <c r="B140" s="14"/>
      <c r="C140" s="14"/>
      <c r="D140" s="14"/>
    </row>
    <row r="141" spans="1:4">
      <c r="A141" s="14"/>
      <c r="B141" s="14"/>
      <c r="C141" s="14"/>
      <c r="D141" s="14"/>
    </row>
    <row r="142" spans="1:4">
      <c r="A142" s="14"/>
      <c r="B142" s="14"/>
      <c r="C142" s="14"/>
      <c r="D142" s="14"/>
    </row>
    <row r="143" spans="1:4">
      <c r="A143" s="14"/>
      <c r="B143" s="14"/>
      <c r="C143" s="14"/>
      <c r="D143" s="14"/>
    </row>
    <row r="144" spans="1:4">
      <c r="A144" s="14"/>
      <c r="B144" s="14"/>
      <c r="C144" s="14"/>
      <c r="D144" s="14"/>
    </row>
    <row r="145" spans="1:4">
      <c r="A145" s="14"/>
      <c r="B145" s="14"/>
      <c r="C145" s="14"/>
      <c r="D145" s="14"/>
    </row>
    <row r="146" spans="1:4">
      <c r="A146" s="14"/>
      <c r="B146" s="14"/>
      <c r="C146" s="14"/>
      <c r="D146" s="14"/>
    </row>
    <row r="147" spans="1:4">
      <c r="A147" s="14"/>
      <c r="B147" s="14"/>
      <c r="C147" s="14"/>
      <c r="D147" s="14"/>
    </row>
    <row r="148" spans="1:4">
      <c r="A148" s="14"/>
      <c r="B148" s="14"/>
      <c r="C148" s="14"/>
      <c r="D148" s="14"/>
    </row>
    <row r="149" spans="1:4">
      <c r="A149" s="14"/>
      <c r="B149" s="14"/>
      <c r="C149" s="14"/>
      <c r="D149" s="14"/>
    </row>
    <row r="150" spans="1:4">
      <c r="A150" s="14"/>
      <c r="B150" s="14"/>
      <c r="C150" s="14"/>
      <c r="D150" s="14"/>
    </row>
    <row r="151" spans="1:4">
      <c r="A151" s="14"/>
      <c r="B151" s="14"/>
      <c r="C151" s="14"/>
      <c r="D151" s="14"/>
    </row>
    <row r="152" spans="1:4">
      <c r="A152" s="14"/>
      <c r="B152" s="14"/>
      <c r="C152" s="14"/>
      <c r="D152" s="14"/>
    </row>
    <row r="153" spans="1:4">
      <c r="A153" s="14"/>
      <c r="B153" s="14"/>
      <c r="C153" s="14"/>
      <c r="D153" s="14"/>
    </row>
    <row r="154" spans="1:4">
      <c r="A154" s="14"/>
      <c r="B154" s="14"/>
      <c r="C154" s="14"/>
      <c r="D154" s="14"/>
    </row>
    <row r="155" spans="1:4">
      <c r="A155" s="14"/>
      <c r="B155" s="14"/>
      <c r="C155" s="14"/>
      <c r="D155" s="14"/>
    </row>
    <row r="156" spans="1:4">
      <c r="A156" s="14"/>
      <c r="B156" s="14"/>
      <c r="C156" s="14"/>
      <c r="D156" s="14"/>
    </row>
    <row r="157" spans="1:4">
      <c r="A157" s="14"/>
      <c r="B157" s="14"/>
      <c r="C157" s="14"/>
      <c r="D157" s="14"/>
    </row>
    <row r="158" spans="1:4">
      <c r="A158" s="14"/>
      <c r="B158" s="14"/>
      <c r="C158" s="14"/>
      <c r="D158" s="14"/>
    </row>
    <row r="159" spans="1:4">
      <c r="A159" s="14"/>
      <c r="B159" s="14"/>
      <c r="C159" s="14"/>
      <c r="D159" s="14"/>
    </row>
    <row r="160" spans="1:4">
      <c r="A160" s="14"/>
      <c r="B160" s="14"/>
      <c r="C160" s="14"/>
      <c r="D160" s="14"/>
    </row>
    <row r="161" spans="1:4">
      <c r="A161" s="14"/>
      <c r="B161" s="14"/>
      <c r="C161" s="14"/>
      <c r="D161" s="14"/>
    </row>
    <row r="162" spans="1:4">
      <c r="A162" s="14"/>
      <c r="B162" s="14"/>
      <c r="C162" s="14"/>
      <c r="D162" s="14"/>
    </row>
    <row r="163" spans="1:4">
      <c r="A163" s="14"/>
      <c r="B163" s="14"/>
      <c r="C163" s="14"/>
      <c r="D163" s="14"/>
    </row>
    <row r="164" spans="1:4">
      <c r="A164" s="14"/>
      <c r="B164" s="14"/>
      <c r="C164" s="14"/>
      <c r="D164" s="14"/>
    </row>
    <row r="165" spans="1:4">
      <c r="A165" s="14"/>
      <c r="B165" s="14"/>
      <c r="C165" s="14"/>
      <c r="D165" s="14"/>
    </row>
    <row r="166" spans="1:4">
      <c r="A166" s="14"/>
      <c r="B166" s="14"/>
      <c r="C166" s="14"/>
      <c r="D166" s="14"/>
    </row>
    <row r="167" spans="1:4">
      <c r="A167" s="14"/>
      <c r="B167" s="14"/>
      <c r="C167" s="14"/>
      <c r="D167" s="14"/>
    </row>
    <row r="168" spans="1:4">
      <c r="A168" s="14"/>
      <c r="B168" s="14"/>
      <c r="C168" s="14"/>
      <c r="D168" s="14"/>
    </row>
    <row r="169" spans="1:4">
      <c r="A169" s="14"/>
      <c r="B169" s="14"/>
      <c r="C169" s="14"/>
      <c r="D169" s="14"/>
    </row>
    <row r="170" spans="1:4">
      <c r="A170" s="14"/>
      <c r="B170" s="14"/>
      <c r="C170" s="14"/>
      <c r="D170" s="14"/>
    </row>
    <row r="171" spans="1:4">
      <c r="A171" s="14"/>
      <c r="B171" s="14"/>
      <c r="C171" s="14"/>
      <c r="D171" s="14"/>
    </row>
    <row r="172" spans="1:4">
      <c r="A172" s="14"/>
      <c r="B172" s="14"/>
      <c r="C172" s="14"/>
      <c r="D172" s="14"/>
    </row>
    <row r="173" spans="1:4">
      <c r="A173" s="14"/>
      <c r="B173" s="14"/>
      <c r="C173" s="14"/>
      <c r="D173" s="14"/>
    </row>
    <row r="174" spans="1:4">
      <c r="A174" s="14"/>
      <c r="B174" s="14"/>
      <c r="C174" s="14"/>
      <c r="D174" s="14"/>
    </row>
    <row r="175" spans="1:4">
      <c r="A175" s="14"/>
      <c r="B175" s="14"/>
      <c r="C175" s="14"/>
      <c r="D175" s="14"/>
    </row>
    <row r="176" spans="1:4">
      <c r="A176" s="14"/>
      <c r="B176" s="14"/>
      <c r="C176" s="14"/>
      <c r="D176" s="14"/>
    </row>
    <row r="177" spans="1:4">
      <c r="A177" s="14"/>
      <c r="B177" s="14"/>
      <c r="C177" s="14"/>
      <c r="D177" s="14"/>
    </row>
    <row r="178" spans="1:4">
      <c r="A178" s="14"/>
      <c r="B178" s="14"/>
      <c r="C178" s="14"/>
      <c r="D178" s="14"/>
    </row>
    <row r="179" spans="1:4">
      <c r="A179" s="14"/>
      <c r="B179" s="14"/>
      <c r="C179" s="14"/>
      <c r="D179" s="14"/>
    </row>
    <row r="180" spans="1:4">
      <c r="A180" s="14"/>
      <c r="B180" s="14"/>
      <c r="C180" s="14"/>
      <c r="D180" s="14"/>
    </row>
    <row r="181" spans="1:4">
      <c r="A181" s="14"/>
      <c r="B181" s="14"/>
      <c r="C181" s="14"/>
      <c r="D181" s="14"/>
    </row>
    <row r="182" spans="1:4">
      <c r="A182" s="14"/>
      <c r="B182" s="14"/>
      <c r="C182" s="14"/>
      <c r="D182" s="14"/>
    </row>
    <row r="183" spans="1:4">
      <c r="A183" s="14"/>
      <c r="B183" s="14"/>
      <c r="C183" s="14"/>
      <c r="D183" s="14"/>
    </row>
    <row r="184" spans="1:4">
      <c r="A184" s="14"/>
      <c r="B184" s="14"/>
      <c r="C184" s="14"/>
      <c r="D184" s="14"/>
    </row>
    <row r="185" spans="1:4">
      <c r="A185" s="14"/>
      <c r="B185" s="14"/>
      <c r="C185" s="14"/>
      <c r="D185" s="14"/>
    </row>
    <row r="186" spans="1:4">
      <c r="A186" s="14"/>
      <c r="B186" s="14"/>
      <c r="C186" s="14"/>
      <c r="D186" s="14"/>
    </row>
    <row r="187" spans="1:4">
      <c r="A187" s="14"/>
      <c r="B187" s="14"/>
      <c r="C187" s="14"/>
      <c r="D187" s="14"/>
    </row>
    <row r="188" spans="1:4">
      <c r="A188" s="14"/>
      <c r="B188" s="14"/>
      <c r="C188" s="14"/>
      <c r="D188" s="14"/>
    </row>
    <row r="189" spans="1:4">
      <c r="A189" s="14"/>
      <c r="B189" s="14"/>
      <c r="C189" s="14"/>
      <c r="D189" s="14"/>
    </row>
    <row r="190" spans="1:4">
      <c r="A190" s="14"/>
      <c r="B190" s="14"/>
      <c r="C190" s="14"/>
      <c r="D190" s="14"/>
    </row>
    <row r="191" spans="1:4">
      <c r="A191" s="14"/>
      <c r="B191" s="14"/>
      <c r="C191" s="14"/>
      <c r="D191" s="14"/>
    </row>
    <row r="192" spans="1:4">
      <c r="A192" s="14"/>
      <c r="B192" s="14"/>
      <c r="C192" s="14"/>
      <c r="D192" s="14"/>
    </row>
    <row r="193" spans="1:4">
      <c r="A193" s="14"/>
      <c r="B193" s="14"/>
      <c r="C193" s="14"/>
      <c r="D193" s="14"/>
    </row>
    <row r="194" spans="1:4">
      <c r="A194" s="14"/>
      <c r="B194" s="14"/>
      <c r="C194" s="14"/>
      <c r="D194" s="14"/>
    </row>
    <row r="195" spans="1:4">
      <c r="A195" s="14"/>
      <c r="B195" s="14"/>
      <c r="C195" s="14"/>
      <c r="D195" s="14"/>
    </row>
    <row r="196" spans="1:4">
      <c r="A196" s="14"/>
      <c r="B196" s="14"/>
      <c r="C196" s="14"/>
      <c r="D196" s="14"/>
    </row>
    <row r="197" spans="1:4">
      <c r="A197" s="14"/>
      <c r="B197" s="14"/>
      <c r="C197" s="14"/>
      <c r="D197" s="14"/>
    </row>
    <row r="198" spans="1:4">
      <c r="A198" s="14"/>
      <c r="B198" s="14"/>
      <c r="C198" s="14"/>
      <c r="D198" s="14"/>
    </row>
    <row r="199" spans="1:4">
      <c r="A199" s="14"/>
      <c r="B199" s="14"/>
      <c r="C199" s="14"/>
      <c r="D199" s="14"/>
    </row>
    <row r="200" spans="1:4">
      <c r="A200" s="14"/>
      <c r="B200" s="14"/>
      <c r="C200" s="14"/>
      <c r="D200" s="14"/>
    </row>
    <row r="201" spans="1:4">
      <c r="A201" s="14"/>
      <c r="B201" s="14"/>
      <c r="C201" s="14"/>
      <c r="D201" s="14"/>
    </row>
    <row r="202" spans="1:4">
      <c r="A202" s="14"/>
      <c r="B202" s="14"/>
      <c r="C202" s="14"/>
      <c r="D202" s="14"/>
    </row>
    <row r="203" spans="1:4">
      <c r="A203" s="14"/>
      <c r="B203" s="14"/>
      <c r="C203" s="14"/>
      <c r="D203" s="14"/>
    </row>
    <row r="204" spans="1:4">
      <c r="A204" s="14"/>
      <c r="B204" s="14"/>
      <c r="C204" s="14"/>
      <c r="D204" s="14"/>
    </row>
    <row r="205" spans="1:4">
      <c r="A205" s="14"/>
      <c r="B205" s="14"/>
      <c r="C205" s="14"/>
      <c r="D205" s="14"/>
    </row>
    <row r="206" spans="1:4">
      <c r="A206" s="14"/>
      <c r="B206" s="14"/>
      <c r="C206" s="14"/>
      <c r="D206" s="14"/>
    </row>
    <row r="207" spans="1:4">
      <c r="A207" s="14"/>
      <c r="B207" s="14"/>
      <c r="C207" s="14"/>
      <c r="D207" s="14"/>
    </row>
    <row r="208" spans="1:4">
      <c r="A208" s="14"/>
      <c r="B208" s="14"/>
      <c r="C208" s="14"/>
      <c r="D208" s="14"/>
    </row>
    <row r="209" spans="1:4">
      <c r="A209" s="14"/>
      <c r="B209" s="14"/>
      <c r="C209" s="14"/>
      <c r="D209" s="14"/>
    </row>
    <row r="210" spans="1:4">
      <c r="A210" s="14"/>
      <c r="B210" s="14"/>
      <c r="C210" s="14"/>
      <c r="D210" s="14"/>
    </row>
    <row r="211" spans="1:4">
      <c r="A211" s="14"/>
      <c r="B211" s="14"/>
      <c r="C211" s="14"/>
      <c r="D211" s="14"/>
    </row>
    <row r="212" spans="1:4">
      <c r="A212" s="14"/>
      <c r="B212" s="14"/>
      <c r="C212" s="14"/>
      <c r="D212" s="14"/>
    </row>
    <row r="213" spans="1:4">
      <c r="A213" s="14"/>
      <c r="B213" s="14"/>
      <c r="C213" s="14"/>
      <c r="D213" s="14"/>
    </row>
    <row r="214" spans="1:4">
      <c r="A214" s="14"/>
      <c r="B214" s="14"/>
      <c r="C214" s="14"/>
      <c r="D214" s="14"/>
    </row>
    <row r="215" spans="1:4">
      <c r="A215" s="14"/>
      <c r="B215" s="14"/>
      <c r="C215" s="14"/>
      <c r="D215" s="14"/>
    </row>
    <row r="216" spans="1:4">
      <c r="A216" s="14"/>
      <c r="B216" s="14"/>
      <c r="C216" s="14"/>
      <c r="D216" s="14"/>
    </row>
    <row r="217" spans="1:4">
      <c r="A217" s="14"/>
      <c r="B217" s="14"/>
      <c r="C217" s="14"/>
      <c r="D217" s="14"/>
    </row>
    <row r="218" spans="1:4">
      <c r="A218" s="14"/>
      <c r="B218" s="14"/>
      <c r="C218" s="14"/>
      <c r="D218" s="14"/>
    </row>
    <row r="219" spans="1:4">
      <c r="A219" s="14"/>
      <c r="B219" s="14"/>
      <c r="C219" s="14"/>
      <c r="D219" s="14"/>
    </row>
  </sheetData>
  <mergeCells count="7">
    <mergeCell ref="A35:B35"/>
    <mergeCell ref="A12:D12"/>
    <mergeCell ref="B16:D16"/>
    <mergeCell ref="B17:D17"/>
    <mergeCell ref="B18:D18"/>
    <mergeCell ref="B19:D19"/>
    <mergeCell ref="A33:B33"/>
  </mergeCells>
  <pageMargins left="1.1811023622047245" right="0.59055118110236227" top="0.78740157480314965" bottom="0.78740157480314965" header="0.31496062992125984" footer="0.39370078740157483"/>
  <pageSetup paperSize="9" scale="88" fitToHeight="0" orientation="portrait" blackAndWhite="1" r:id="rId1"/>
  <headerFooter>
    <oddFooter>&amp;R&amp;"Times New Roman,Regular"&amp;10&amp;P. lpp. no &amp;N</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I290"/>
  <sheetViews>
    <sheetView showZeros="0" topLeftCell="A64" zoomScale="90" zoomScaleNormal="90" workbookViewId="0">
      <selection activeCell="L89" sqref="L89"/>
    </sheetView>
  </sheetViews>
  <sheetFormatPr defaultColWidth="9.140625" defaultRowHeight="15" outlineLevelRow="1"/>
  <cols>
    <col min="1" max="2" width="8.7109375" style="44" customWidth="1"/>
    <col min="3" max="3" width="43.42578125" style="44" customWidth="1"/>
    <col min="4" max="4" width="17.28515625" style="44" customWidth="1"/>
    <col min="5" max="5" width="26.85546875" style="44" customWidth="1"/>
    <col min="6" max="6" width="10.5703125" style="44" customWidth="1"/>
    <col min="7" max="7" width="9.7109375" style="44" customWidth="1"/>
    <col min="8" max="8" width="17.7109375" style="44" customWidth="1"/>
    <col min="9" max="9" width="16.7109375" style="44" customWidth="1"/>
    <col min="10" max="16384" width="9.140625" style="44"/>
  </cols>
  <sheetData>
    <row r="1" spans="1:9" ht="20.25">
      <c r="A1" s="985" t="str">
        <f>"Lokālā tāme Nr. "&amp;KOPS1!B36</f>
        <v>Lokālā tāme Nr. 2-2</v>
      </c>
      <c r="B1" s="985"/>
      <c r="C1" s="985"/>
      <c r="D1" s="985"/>
      <c r="E1" s="985"/>
      <c r="F1" s="985"/>
      <c r="G1" s="985"/>
      <c r="H1" s="985"/>
      <c r="I1" s="985"/>
    </row>
    <row r="3" spans="1:9" ht="20.25">
      <c r="A3" s="1026" t="str">
        <f>KOPS1!C36</f>
        <v>Apkure</v>
      </c>
      <c r="B3" s="1026"/>
      <c r="C3" s="1026"/>
      <c r="D3" s="1026"/>
      <c r="E3" s="1027"/>
      <c r="F3" s="1026"/>
      <c r="G3" s="1026"/>
      <c r="H3" s="1026"/>
      <c r="I3" s="1026"/>
    </row>
    <row r="4" spans="1:9">
      <c r="A4" s="1017" t="s">
        <v>0</v>
      </c>
      <c r="B4" s="1017"/>
      <c r="C4" s="1017"/>
      <c r="D4" s="1017"/>
      <c r="E4" s="1017"/>
      <c r="F4" s="1017"/>
      <c r="G4" s="1017"/>
      <c r="H4" s="1017"/>
      <c r="I4" s="1017"/>
    </row>
    <row r="5" spans="1:9">
      <c r="A5" s="14"/>
      <c r="B5" s="14"/>
      <c r="C5" s="14"/>
      <c r="D5" s="14"/>
      <c r="E5" s="14"/>
      <c r="F5" s="14"/>
      <c r="G5" s="14"/>
      <c r="H5" s="14"/>
      <c r="I5" s="14"/>
    </row>
    <row r="6" spans="1:9">
      <c r="A6" s="14" t="s">
        <v>1</v>
      </c>
      <c r="B6" s="14"/>
      <c r="C6" s="995" t="str">
        <f>KOPS1!C6</f>
        <v>Jauna skolas ēka Ādažos I.kārta</v>
      </c>
      <c r="D6" s="995"/>
      <c r="E6" s="986"/>
      <c r="F6" s="995"/>
      <c r="G6" s="995"/>
      <c r="H6" s="995"/>
      <c r="I6" s="995"/>
    </row>
    <row r="7" spans="1:9">
      <c r="A7" s="14" t="s">
        <v>2</v>
      </c>
      <c r="B7" s="14"/>
      <c r="C7" s="995" t="str">
        <f>KOPS1!C7</f>
        <v>Jauna skolas ēka Ādažos</v>
      </c>
      <c r="D7" s="995"/>
      <c r="E7" s="986"/>
      <c r="F7" s="995"/>
      <c r="G7" s="995"/>
      <c r="H7" s="995"/>
      <c r="I7" s="995"/>
    </row>
    <row r="8" spans="1:9">
      <c r="A8" s="14" t="s">
        <v>3</v>
      </c>
      <c r="B8" s="14"/>
      <c r="C8" s="995" t="str">
        <f>KOPS1!C8</f>
        <v>Attekas iela 16, Ādaži, Ādažu novads</v>
      </c>
      <c r="D8" s="995"/>
      <c r="E8" s="986"/>
      <c r="F8" s="995"/>
      <c r="G8" s="995"/>
      <c r="H8" s="995"/>
      <c r="I8" s="995"/>
    </row>
    <row r="9" spans="1:9">
      <c r="A9" s="14" t="s">
        <v>4</v>
      </c>
      <c r="B9" s="14"/>
      <c r="C9" s="995" t="str">
        <f>KOPS1!C9</f>
        <v>16-26</v>
      </c>
      <c r="D9" s="995"/>
      <c r="E9" s="986"/>
      <c r="F9" s="995"/>
      <c r="G9" s="995"/>
      <c r="H9" s="995"/>
      <c r="I9" s="995"/>
    </row>
    <row r="10" spans="1:9">
      <c r="A10" s="14"/>
      <c r="B10" s="14"/>
      <c r="C10" s="14"/>
      <c r="D10" s="14"/>
      <c r="E10" s="14"/>
      <c r="F10" s="14"/>
      <c r="G10" s="14"/>
      <c r="H10" s="14"/>
    </row>
    <row r="11" spans="1:9">
      <c r="A11" s="14" t="s">
        <v>242</v>
      </c>
      <c r="B11" s="14"/>
      <c r="C11" s="14"/>
      <c r="D11" s="14"/>
      <c r="E11" s="14"/>
      <c r="F11" s="14"/>
      <c r="G11" s="14"/>
      <c r="H11" s="14"/>
    </row>
    <row r="12" spans="1:9">
      <c r="A12" s="14" t="s">
        <v>2039</v>
      </c>
      <c r="B12" s="14"/>
      <c r="C12" s="14"/>
      <c r="D12" s="14"/>
      <c r="E12" s="14"/>
      <c r="F12" s="14"/>
      <c r="G12" s="14"/>
      <c r="H12" s="14"/>
      <c r="I12" s="14"/>
    </row>
    <row r="13" spans="1:9">
      <c r="A13" s="1019" t="str">
        <f>KOPS1!F14</f>
        <v>Tāme sastādīta 2017.gada 29. septembrī</v>
      </c>
      <c r="B13" s="1019"/>
      <c r="C13" s="1019"/>
      <c r="D13" s="1019"/>
      <c r="E13" s="923"/>
      <c r="F13" s="14"/>
      <c r="G13" s="14"/>
      <c r="H13" s="14"/>
    </row>
    <row r="15" spans="1:9" ht="15" customHeight="1">
      <c r="A15" s="1007" t="s">
        <v>5</v>
      </c>
      <c r="B15" s="1007" t="s">
        <v>6</v>
      </c>
      <c r="C15" s="1050" t="s">
        <v>1931</v>
      </c>
      <c r="D15" s="1051"/>
      <c r="E15" s="1032" t="s">
        <v>1628</v>
      </c>
      <c r="F15" s="1013" t="s">
        <v>7</v>
      </c>
      <c r="G15" s="1011" t="s">
        <v>8</v>
      </c>
      <c r="H15" s="1024" t="s">
        <v>2040</v>
      </c>
      <c r="I15" s="1024" t="s">
        <v>2041</v>
      </c>
    </row>
    <row r="16" spans="1:9">
      <c r="A16" s="1007"/>
      <c r="B16" s="1007"/>
      <c r="C16" s="1052"/>
      <c r="D16" s="1053"/>
      <c r="E16" s="1025"/>
      <c r="F16" s="1013"/>
      <c r="G16" s="1012"/>
      <c r="H16" s="1025"/>
      <c r="I16" s="1025"/>
    </row>
    <row r="17" spans="1:9" ht="15.75" thickBot="1">
      <c r="A17" s="66">
        <v>1</v>
      </c>
      <c r="B17" s="66">
        <v>2</v>
      </c>
      <c r="C17" s="1044" t="s">
        <v>80</v>
      </c>
      <c r="D17" s="1045"/>
      <c r="E17" s="927"/>
      <c r="F17" s="66" t="s">
        <v>81</v>
      </c>
      <c r="G17" s="68">
        <v>5</v>
      </c>
      <c r="H17" s="68">
        <v>6</v>
      </c>
      <c r="I17" s="68">
        <v>7</v>
      </c>
    </row>
    <row r="18" spans="1:9" ht="15.75" thickTop="1">
      <c r="A18" s="99"/>
      <c r="B18" s="99"/>
      <c r="C18" s="1046" t="s">
        <v>460</v>
      </c>
      <c r="D18" s="1047"/>
      <c r="E18" s="928"/>
      <c r="F18" s="99"/>
      <c r="G18" s="100"/>
      <c r="H18" s="100"/>
      <c r="I18" s="100"/>
    </row>
    <row r="19" spans="1:9">
      <c r="A19" s="60"/>
      <c r="B19" s="13"/>
      <c r="C19" s="1048" t="s">
        <v>1524</v>
      </c>
      <c r="D19" s="1049"/>
      <c r="E19" s="727"/>
      <c r="F19" s="70"/>
      <c r="G19" s="71"/>
      <c r="H19" s="54"/>
      <c r="I19" s="54"/>
    </row>
    <row r="20" spans="1:9">
      <c r="A20" s="35">
        <v>1</v>
      </c>
      <c r="B20" s="599" t="s">
        <v>1951</v>
      </c>
      <c r="C20" s="91" t="s">
        <v>1525</v>
      </c>
      <c r="D20" s="31" t="s">
        <v>1526</v>
      </c>
      <c r="E20" s="722" t="s">
        <v>2048</v>
      </c>
      <c r="F20" s="92" t="s">
        <v>94</v>
      </c>
      <c r="G20" s="795">
        <v>20</v>
      </c>
      <c r="H20" s="34"/>
      <c r="I20" s="34"/>
    </row>
    <row r="21" spans="1:9">
      <c r="A21" s="35">
        <f t="shared" ref="A21:A77" si="0">A20+1</f>
        <v>2</v>
      </c>
      <c r="B21" s="599" t="s">
        <v>1951</v>
      </c>
      <c r="C21" s="91" t="s">
        <v>1525</v>
      </c>
      <c r="D21" s="31" t="s">
        <v>1527</v>
      </c>
      <c r="E21" s="722" t="s">
        <v>2048</v>
      </c>
      <c r="F21" s="92" t="s">
        <v>94</v>
      </c>
      <c r="G21" s="795">
        <v>27</v>
      </c>
      <c r="H21" s="34"/>
      <c r="I21" s="34"/>
    </row>
    <row r="22" spans="1:9">
      <c r="A22" s="35">
        <f t="shared" si="0"/>
        <v>3</v>
      </c>
      <c r="B22" s="599" t="s">
        <v>1951</v>
      </c>
      <c r="C22" s="91" t="s">
        <v>1525</v>
      </c>
      <c r="D22" s="31" t="s">
        <v>1528</v>
      </c>
      <c r="E22" s="722" t="s">
        <v>2048</v>
      </c>
      <c r="F22" s="92" t="s">
        <v>94</v>
      </c>
      <c r="G22" s="795">
        <v>5</v>
      </c>
      <c r="H22" s="34"/>
      <c r="I22" s="34"/>
    </row>
    <row r="23" spans="1:9">
      <c r="A23" s="35">
        <f t="shared" si="0"/>
        <v>4</v>
      </c>
      <c r="B23" s="599" t="s">
        <v>1951</v>
      </c>
      <c r="C23" s="91" t="s">
        <v>1525</v>
      </c>
      <c r="D23" s="31" t="s">
        <v>1529</v>
      </c>
      <c r="E23" s="722" t="s">
        <v>2048</v>
      </c>
      <c r="F23" s="92" t="s">
        <v>94</v>
      </c>
      <c r="G23" s="93">
        <v>7</v>
      </c>
      <c r="H23" s="34"/>
      <c r="I23" s="34"/>
    </row>
    <row r="24" spans="1:9">
      <c r="A24" s="35">
        <f t="shared" si="0"/>
        <v>5</v>
      </c>
      <c r="B24" s="599" t="s">
        <v>1951</v>
      </c>
      <c r="C24" s="91" t="s">
        <v>1525</v>
      </c>
      <c r="D24" s="31" t="s">
        <v>1530</v>
      </c>
      <c r="E24" s="722" t="s">
        <v>2048</v>
      </c>
      <c r="F24" s="92" t="s">
        <v>94</v>
      </c>
      <c r="G24" s="796">
        <v>8</v>
      </c>
      <c r="H24" s="34"/>
      <c r="I24" s="34"/>
    </row>
    <row r="25" spans="1:9" ht="51">
      <c r="A25" s="35">
        <f t="shared" si="0"/>
        <v>6</v>
      </c>
      <c r="B25" s="599" t="s">
        <v>1951</v>
      </c>
      <c r="C25" s="91" t="s">
        <v>1531</v>
      </c>
      <c r="D25" s="31" t="s">
        <v>1532</v>
      </c>
      <c r="E25" s="722" t="s">
        <v>2048</v>
      </c>
      <c r="F25" s="92" t="s">
        <v>94</v>
      </c>
      <c r="G25" s="795">
        <v>8</v>
      </c>
      <c r="H25" s="34"/>
      <c r="I25" s="34"/>
    </row>
    <row r="26" spans="1:9" ht="51">
      <c r="A26" s="35">
        <f t="shared" si="0"/>
        <v>7</v>
      </c>
      <c r="B26" s="599" t="s">
        <v>1951</v>
      </c>
      <c r="C26" s="91" t="s">
        <v>1531</v>
      </c>
      <c r="D26" s="31" t="s">
        <v>1533</v>
      </c>
      <c r="E26" s="722" t="s">
        <v>2048</v>
      </c>
      <c r="F26" s="92" t="s">
        <v>94</v>
      </c>
      <c r="G26" s="93">
        <v>1</v>
      </c>
      <c r="H26" s="34"/>
      <c r="I26" s="34"/>
    </row>
    <row r="27" spans="1:9">
      <c r="A27" s="35">
        <f t="shared" si="0"/>
        <v>8</v>
      </c>
      <c r="B27" s="599" t="s">
        <v>1951</v>
      </c>
      <c r="C27" s="91" t="s">
        <v>1525</v>
      </c>
      <c r="D27" s="31" t="s">
        <v>1534</v>
      </c>
      <c r="E27" s="722" t="s">
        <v>2048</v>
      </c>
      <c r="F27" s="92" t="s">
        <v>94</v>
      </c>
      <c r="G27" s="93">
        <v>14</v>
      </c>
      <c r="H27" s="34"/>
      <c r="I27" s="34"/>
    </row>
    <row r="28" spans="1:9">
      <c r="A28" s="35">
        <f t="shared" si="0"/>
        <v>9</v>
      </c>
      <c r="B28" s="599" t="s">
        <v>1951</v>
      </c>
      <c r="C28" s="91" t="s">
        <v>1525</v>
      </c>
      <c r="D28" s="31" t="s">
        <v>1535</v>
      </c>
      <c r="E28" s="722" t="s">
        <v>2048</v>
      </c>
      <c r="F28" s="92" t="s">
        <v>94</v>
      </c>
      <c r="G28" s="795">
        <v>16</v>
      </c>
      <c r="H28" s="34"/>
      <c r="I28" s="34"/>
    </row>
    <row r="29" spans="1:9" ht="51">
      <c r="A29" s="35">
        <f t="shared" si="0"/>
        <v>10</v>
      </c>
      <c r="B29" s="599" t="s">
        <v>1951</v>
      </c>
      <c r="C29" s="91" t="s">
        <v>1531</v>
      </c>
      <c r="D29" s="31" t="s">
        <v>1536</v>
      </c>
      <c r="E29" s="722" t="s">
        <v>2048</v>
      </c>
      <c r="F29" s="92" t="s">
        <v>94</v>
      </c>
      <c r="G29" s="796">
        <v>1</v>
      </c>
      <c r="H29" s="34"/>
      <c r="I29" s="34"/>
    </row>
    <row r="30" spans="1:9" ht="51">
      <c r="A30" s="35">
        <f t="shared" si="0"/>
        <v>11</v>
      </c>
      <c r="B30" s="599" t="s">
        <v>1951</v>
      </c>
      <c r="C30" s="91" t="s">
        <v>1531</v>
      </c>
      <c r="D30" s="31" t="s">
        <v>1537</v>
      </c>
      <c r="E30" s="722" t="s">
        <v>2048</v>
      </c>
      <c r="F30" s="92" t="s">
        <v>94</v>
      </c>
      <c r="G30" s="93">
        <v>2</v>
      </c>
      <c r="H30" s="34"/>
      <c r="I30" s="34"/>
    </row>
    <row r="31" spans="1:9">
      <c r="A31" s="35">
        <f t="shared" si="0"/>
        <v>12</v>
      </c>
      <c r="B31" s="599" t="s">
        <v>1951</v>
      </c>
      <c r="C31" s="91" t="s">
        <v>1525</v>
      </c>
      <c r="D31" s="31" t="s">
        <v>1538</v>
      </c>
      <c r="E31" s="722" t="s">
        <v>2048</v>
      </c>
      <c r="F31" s="92" t="s">
        <v>94</v>
      </c>
      <c r="G31" s="93">
        <v>6</v>
      </c>
      <c r="H31" s="34"/>
      <c r="I31" s="34"/>
    </row>
    <row r="32" spans="1:9">
      <c r="A32" s="35">
        <f t="shared" si="0"/>
        <v>13</v>
      </c>
      <c r="B32" s="599" t="s">
        <v>1951</v>
      </c>
      <c r="C32" s="91" t="s">
        <v>1525</v>
      </c>
      <c r="D32" s="31" t="s">
        <v>1539</v>
      </c>
      <c r="E32" s="722" t="s">
        <v>2048</v>
      </c>
      <c r="F32" s="92" t="s">
        <v>94</v>
      </c>
      <c r="G32" s="795">
        <v>46</v>
      </c>
      <c r="H32" s="34"/>
      <c r="I32" s="34"/>
    </row>
    <row r="33" spans="1:9">
      <c r="A33" s="35">
        <f t="shared" si="0"/>
        <v>14</v>
      </c>
      <c r="B33" s="599" t="s">
        <v>1951</v>
      </c>
      <c r="C33" s="91" t="s">
        <v>1525</v>
      </c>
      <c r="D33" s="31" t="s">
        <v>1540</v>
      </c>
      <c r="E33" s="722" t="s">
        <v>2048</v>
      </c>
      <c r="F33" s="92" t="s">
        <v>94</v>
      </c>
      <c r="G33" s="795">
        <v>5</v>
      </c>
      <c r="H33" s="34"/>
      <c r="I33" s="34"/>
    </row>
    <row r="34" spans="1:9">
      <c r="A34" s="35">
        <f t="shared" si="0"/>
        <v>15</v>
      </c>
      <c r="B34" s="599" t="s">
        <v>1951</v>
      </c>
      <c r="C34" s="91" t="s">
        <v>1525</v>
      </c>
      <c r="D34" s="31" t="s">
        <v>1541</v>
      </c>
      <c r="E34" s="722" t="s">
        <v>2048</v>
      </c>
      <c r="F34" s="92" t="s">
        <v>94</v>
      </c>
      <c r="G34" s="93">
        <v>1</v>
      </c>
      <c r="H34" s="34"/>
      <c r="I34" s="34"/>
    </row>
    <row r="35" spans="1:9">
      <c r="A35" s="35">
        <f t="shared" si="0"/>
        <v>16</v>
      </c>
      <c r="B35" s="599" t="s">
        <v>1951</v>
      </c>
      <c r="C35" s="91" t="s">
        <v>1525</v>
      </c>
      <c r="D35" s="31" t="s">
        <v>1542</v>
      </c>
      <c r="E35" s="722" t="s">
        <v>2048</v>
      </c>
      <c r="F35" s="92" t="s">
        <v>94</v>
      </c>
      <c r="G35" s="93">
        <v>1</v>
      </c>
      <c r="H35" s="34"/>
      <c r="I35" s="34"/>
    </row>
    <row r="36" spans="1:9">
      <c r="A36" s="35">
        <f t="shared" si="0"/>
        <v>17</v>
      </c>
      <c r="B36" s="599" t="s">
        <v>1951</v>
      </c>
      <c r="C36" s="69" t="s">
        <v>1525</v>
      </c>
      <c r="D36" s="31" t="s">
        <v>1543</v>
      </c>
      <c r="E36" s="722" t="s">
        <v>2048</v>
      </c>
      <c r="F36" s="92" t="s">
        <v>94</v>
      </c>
      <c r="G36" s="93">
        <v>5</v>
      </c>
      <c r="H36" s="34"/>
      <c r="I36" s="34"/>
    </row>
    <row r="37" spans="1:9">
      <c r="A37" s="35">
        <f t="shared" si="0"/>
        <v>18</v>
      </c>
      <c r="B37" s="599" t="s">
        <v>1951</v>
      </c>
      <c r="C37" s="91" t="s">
        <v>1525</v>
      </c>
      <c r="D37" s="31" t="s">
        <v>1544</v>
      </c>
      <c r="E37" s="722" t="s">
        <v>2048</v>
      </c>
      <c r="F37" s="92" t="s">
        <v>94</v>
      </c>
      <c r="G37" s="93">
        <v>1</v>
      </c>
      <c r="H37" s="34"/>
      <c r="I37" s="34"/>
    </row>
    <row r="38" spans="1:9">
      <c r="A38" s="35">
        <f t="shared" si="0"/>
        <v>19</v>
      </c>
      <c r="B38" s="599" t="s">
        <v>1951</v>
      </c>
      <c r="C38" s="91" t="s">
        <v>1525</v>
      </c>
      <c r="D38" s="31" t="s">
        <v>1545</v>
      </c>
      <c r="E38" s="722" t="s">
        <v>2048</v>
      </c>
      <c r="F38" s="92" t="s">
        <v>94</v>
      </c>
      <c r="G38" s="93">
        <v>2</v>
      </c>
      <c r="H38" s="34"/>
      <c r="I38" s="34"/>
    </row>
    <row r="39" spans="1:9">
      <c r="A39" s="35">
        <f t="shared" si="0"/>
        <v>20</v>
      </c>
      <c r="B39" s="599" t="s">
        <v>1951</v>
      </c>
      <c r="C39" s="91" t="s">
        <v>1525</v>
      </c>
      <c r="D39" s="31" t="s">
        <v>1546</v>
      </c>
      <c r="E39" s="722" t="s">
        <v>2048</v>
      </c>
      <c r="F39" s="92" t="s">
        <v>94</v>
      </c>
      <c r="G39" s="93">
        <v>1</v>
      </c>
      <c r="H39" s="34"/>
      <c r="I39" s="34"/>
    </row>
    <row r="40" spans="1:9" ht="51">
      <c r="A40" s="35">
        <f t="shared" si="0"/>
        <v>21</v>
      </c>
      <c r="B40" s="599" t="s">
        <v>1951</v>
      </c>
      <c r="C40" s="91" t="s">
        <v>1531</v>
      </c>
      <c r="D40" s="31" t="s">
        <v>1547</v>
      </c>
      <c r="E40" s="722" t="s">
        <v>2048</v>
      </c>
      <c r="F40" s="92" t="s">
        <v>94</v>
      </c>
      <c r="G40" s="93">
        <v>5</v>
      </c>
      <c r="H40" s="34"/>
      <c r="I40" s="34"/>
    </row>
    <row r="41" spans="1:9">
      <c r="A41" s="35">
        <f t="shared" si="0"/>
        <v>22</v>
      </c>
      <c r="B41" s="599" t="s">
        <v>1951</v>
      </c>
      <c r="C41" s="91" t="s">
        <v>1525</v>
      </c>
      <c r="D41" s="31" t="s">
        <v>1548</v>
      </c>
      <c r="E41" s="722" t="s">
        <v>2048</v>
      </c>
      <c r="F41" s="92" t="s">
        <v>94</v>
      </c>
      <c r="G41" s="796">
        <v>2</v>
      </c>
      <c r="H41" s="34"/>
      <c r="I41" s="34"/>
    </row>
    <row r="42" spans="1:9">
      <c r="A42" s="35">
        <f t="shared" si="0"/>
        <v>23</v>
      </c>
      <c r="B42" s="599" t="s">
        <v>1951</v>
      </c>
      <c r="C42" s="91" t="s">
        <v>1525</v>
      </c>
      <c r="D42" s="31" t="s">
        <v>1549</v>
      </c>
      <c r="E42" s="722" t="s">
        <v>2048</v>
      </c>
      <c r="F42" s="92" t="s">
        <v>94</v>
      </c>
      <c r="G42" s="93">
        <v>2</v>
      </c>
      <c r="H42" s="34"/>
      <c r="I42" s="34"/>
    </row>
    <row r="43" spans="1:9">
      <c r="A43" s="35">
        <f t="shared" si="0"/>
        <v>24</v>
      </c>
      <c r="B43" s="599" t="s">
        <v>1951</v>
      </c>
      <c r="C43" s="91" t="s">
        <v>1525</v>
      </c>
      <c r="D43" s="31" t="s">
        <v>1550</v>
      </c>
      <c r="E43" s="722" t="s">
        <v>2048</v>
      </c>
      <c r="F43" s="92" t="s">
        <v>94</v>
      </c>
      <c r="G43" s="93">
        <v>1</v>
      </c>
      <c r="H43" s="34"/>
      <c r="I43" s="34"/>
    </row>
    <row r="44" spans="1:9">
      <c r="A44" s="35">
        <f t="shared" si="0"/>
        <v>25</v>
      </c>
      <c r="B44" s="599" t="s">
        <v>1951</v>
      </c>
      <c r="C44" s="91" t="s">
        <v>1525</v>
      </c>
      <c r="D44" s="31" t="s">
        <v>1551</v>
      </c>
      <c r="E44" s="722" t="s">
        <v>2048</v>
      </c>
      <c r="F44" s="92" t="s">
        <v>94</v>
      </c>
      <c r="G44" s="93">
        <v>1</v>
      </c>
      <c r="H44" s="34"/>
      <c r="I44" s="34"/>
    </row>
    <row r="45" spans="1:9" ht="51">
      <c r="A45" s="35">
        <f t="shared" si="0"/>
        <v>26</v>
      </c>
      <c r="B45" s="599" t="s">
        <v>1951</v>
      </c>
      <c r="C45" s="91" t="s">
        <v>1531</v>
      </c>
      <c r="D45" s="31" t="s">
        <v>1552</v>
      </c>
      <c r="E45" s="722" t="s">
        <v>2048</v>
      </c>
      <c r="F45" s="92" t="s">
        <v>94</v>
      </c>
      <c r="G45" s="796">
        <v>1</v>
      </c>
      <c r="H45" s="34"/>
      <c r="I45" s="34"/>
    </row>
    <row r="46" spans="1:9">
      <c r="A46" s="35">
        <f t="shared" si="0"/>
        <v>27</v>
      </c>
      <c r="B46" s="599" t="s">
        <v>1951</v>
      </c>
      <c r="C46" s="91" t="s">
        <v>1525</v>
      </c>
      <c r="D46" s="31" t="s">
        <v>1553</v>
      </c>
      <c r="E46" s="722" t="s">
        <v>2048</v>
      </c>
      <c r="F46" s="92" t="s">
        <v>94</v>
      </c>
      <c r="G46" s="93">
        <v>1</v>
      </c>
      <c r="H46" s="34"/>
      <c r="I46" s="34"/>
    </row>
    <row r="47" spans="1:9">
      <c r="A47" s="35">
        <f t="shared" si="0"/>
        <v>28</v>
      </c>
      <c r="B47" s="599" t="s">
        <v>1951</v>
      </c>
      <c r="C47" s="238" t="s">
        <v>1525</v>
      </c>
      <c r="D47" s="31" t="s">
        <v>1554</v>
      </c>
      <c r="E47" s="722" t="s">
        <v>2048</v>
      </c>
      <c r="F47" s="92" t="s">
        <v>94</v>
      </c>
      <c r="G47" s="93">
        <v>1</v>
      </c>
      <c r="H47" s="34"/>
      <c r="I47" s="34"/>
    </row>
    <row r="48" spans="1:9" ht="51">
      <c r="A48" s="35">
        <f t="shared" si="0"/>
        <v>29</v>
      </c>
      <c r="B48" s="599" t="s">
        <v>1951</v>
      </c>
      <c r="C48" s="91" t="s">
        <v>1531</v>
      </c>
      <c r="D48" s="31" t="s">
        <v>1555</v>
      </c>
      <c r="E48" s="722" t="s">
        <v>2048</v>
      </c>
      <c r="F48" s="92" t="s">
        <v>94</v>
      </c>
      <c r="G48" s="93">
        <v>1</v>
      </c>
      <c r="H48" s="34"/>
      <c r="I48" s="34"/>
    </row>
    <row r="49" spans="1:9" ht="51">
      <c r="A49" s="35">
        <f t="shared" si="0"/>
        <v>30</v>
      </c>
      <c r="B49" s="599" t="s">
        <v>1951</v>
      </c>
      <c r="C49" s="91" t="s">
        <v>2199</v>
      </c>
      <c r="D49" s="31" t="s">
        <v>1556</v>
      </c>
      <c r="E49" s="722" t="s">
        <v>2048</v>
      </c>
      <c r="F49" s="92" t="s">
        <v>94</v>
      </c>
      <c r="G49" s="796">
        <v>2</v>
      </c>
      <c r="H49" s="34"/>
      <c r="I49" s="34"/>
    </row>
    <row r="50" spans="1:9" ht="51">
      <c r="A50" s="35">
        <f t="shared" si="0"/>
        <v>31</v>
      </c>
      <c r="B50" s="599" t="s">
        <v>1951</v>
      </c>
      <c r="C50" s="91" t="s">
        <v>1531</v>
      </c>
      <c r="D50" s="31" t="s">
        <v>1557</v>
      </c>
      <c r="E50" s="722" t="s">
        <v>2048</v>
      </c>
      <c r="F50" s="92" t="s">
        <v>94</v>
      </c>
      <c r="G50" s="93">
        <v>1</v>
      </c>
      <c r="H50" s="34"/>
      <c r="I50" s="34"/>
    </row>
    <row r="51" spans="1:9" ht="51">
      <c r="A51" s="35">
        <f t="shared" si="0"/>
        <v>32</v>
      </c>
      <c r="B51" s="599" t="s">
        <v>1951</v>
      </c>
      <c r="C51" s="91" t="s">
        <v>1531</v>
      </c>
      <c r="D51" s="31" t="s">
        <v>1557</v>
      </c>
      <c r="E51" s="722" t="s">
        <v>2048</v>
      </c>
      <c r="F51" s="92" t="s">
        <v>94</v>
      </c>
      <c r="G51" s="796">
        <v>1</v>
      </c>
      <c r="H51" s="34"/>
      <c r="I51" s="34"/>
    </row>
    <row r="52" spans="1:9" ht="51">
      <c r="A52" s="35">
        <f t="shared" si="0"/>
        <v>33</v>
      </c>
      <c r="B52" s="599" t="s">
        <v>1951</v>
      </c>
      <c r="C52" s="91" t="s">
        <v>1531</v>
      </c>
      <c r="D52" s="31" t="s">
        <v>1558</v>
      </c>
      <c r="E52" s="722" t="s">
        <v>2048</v>
      </c>
      <c r="F52" s="92" t="s">
        <v>94</v>
      </c>
      <c r="G52" s="795">
        <v>3</v>
      </c>
      <c r="H52" s="34"/>
      <c r="I52" s="34"/>
    </row>
    <row r="53" spans="1:9" s="807" customFormat="1" ht="14.25">
      <c r="A53" s="801" t="s">
        <v>2196</v>
      </c>
      <c r="B53" s="802" t="s">
        <v>1951</v>
      </c>
      <c r="C53" s="979" t="s">
        <v>1525</v>
      </c>
      <c r="D53" s="803" t="s">
        <v>2195</v>
      </c>
      <c r="E53" s="804" t="s">
        <v>2048</v>
      </c>
      <c r="F53" s="805" t="s">
        <v>94</v>
      </c>
      <c r="G53" s="795">
        <v>1</v>
      </c>
      <c r="H53" s="806"/>
      <c r="I53" s="806"/>
    </row>
    <row r="54" spans="1:9" ht="51">
      <c r="A54" s="35">
        <f>A52+1</f>
        <v>34</v>
      </c>
      <c r="B54" s="599" t="s">
        <v>1951</v>
      </c>
      <c r="C54" s="91" t="s">
        <v>1531</v>
      </c>
      <c r="D54" s="31" t="s">
        <v>1559</v>
      </c>
      <c r="E54" s="722" t="s">
        <v>2048</v>
      </c>
      <c r="F54" s="92" t="s">
        <v>94</v>
      </c>
      <c r="G54" s="93">
        <v>1</v>
      </c>
      <c r="H54" s="34"/>
      <c r="I54" s="34"/>
    </row>
    <row r="55" spans="1:9" ht="51">
      <c r="A55" s="35">
        <f t="shared" si="0"/>
        <v>35</v>
      </c>
      <c r="B55" s="599" t="s">
        <v>1951</v>
      </c>
      <c r="C55" s="91" t="s">
        <v>1531</v>
      </c>
      <c r="D55" s="31" t="s">
        <v>1560</v>
      </c>
      <c r="E55" s="722" t="s">
        <v>2048</v>
      </c>
      <c r="F55" s="92" t="s">
        <v>94</v>
      </c>
      <c r="G55" s="93">
        <v>2</v>
      </c>
      <c r="H55" s="34"/>
      <c r="I55" s="34"/>
    </row>
    <row r="56" spans="1:9" ht="38.25">
      <c r="A56" s="35">
        <f t="shared" si="0"/>
        <v>36</v>
      </c>
      <c r="B56" s="599" t="s">
        <v>1951</v>
      </c>
      <c r="C56" s="69" t="s">
        <v>1561</v>
      </c>
      <c r="D56" s="31"/>
      <c r="E56" s="722" t="s">
        <v>2048</v>
      </c>
      <c r="F56" s="92" t="s">
        <v>94</v>
      </c>
      <c r="G56" s="93">
        <v>1</v>
      </c>
      <c r="H56" s="34"/>
      <c r="I56" s="34"/>
    </row>
    <row r="57" spans="1:9" s="807" customFormat="1" ht="14.25">
      <c r="A57" s="801" t="s">
        <v>2197</v>
      </c>
      <c r="B57" s="802" t="s">
        <v>1951</v>
      </c>
      <c r="C57" s="979" t="s">
        <v>2198</v>
      </c>
      <c r="D57" s="803"/>
      <c r="E57" s="804"/>
      <c r="F57" s="805" t="s">
        <v>92</v>
      </c>
      <c r="G57" s="795">
        <v>201</v>
      </c>
      <c r="H57" s="806"/>
      <c r="I57" s="806"/>
    </row>
    <row r="58" spans="1:9" s="807" customFormat="1" ht="14.25">
      <c r="A58" s="801"/>
      <c r="B58" s="808"/>
      <c r="C58" s="979"/>
      <c r="D58" s="803"/>
      <c r="E58" s="809"/>
      <c r="F58" s="810"/>
      <c r="G58" s="797"/>
      <c r="H58" s="806"/>
      <c r="I58" s="806"/>
    </row>
    <row r="59" spans="1:9">
      <c r="A59" s="35">
        <f>A56+1</f>
        <v>37</v>
      </c>
      <c r="B59" s="599" t="s">
        <v>1951</v>
      </c>
      <c r="C59" s="91" t="s">
        <v>1562</v>
      </c>
      <c r="D59" s="31"/>
      <c r="E59" s="722"/>
      <c r="F59" s="92"/>
      <c r="G59" s="93"/>
      <c r="H59" s="34"/>
      <c r="I59" s="34"/>
    </row>
    <row r="60" spans="1:9">
      <c r="A60" s="35">
        <f t="shared" si="0"/>
        <v>38</v>
      </c>
      <c r="B60" s="599" t="s">
        <v>1951</v>
      </c>
      <c r="C60" s="91" t="s">
        <v>1629</v>
      </c>
      <c r="D60" s="31" t="s">
        <v>597</v>
      </c>
      <c r="E60" s="722" t="s">
        <v>2048</v>
      </c>
      <c r="F60" s="92" t="s">
        <v>92</v>
      </c>
      <c r="G60" s="93">
        <v>5</v>
      </c>
      <c r="H60" s="34"/>
      <c r="I60" s="34"/>
    </row>
    <row r="61" spans="1:9">
      <c r="A61" s="35">
        <f t="shared" si="0"/>
        <v>39</v>
      </c>
      <c r="B61" s="599" t="s">
        <v>1951</v>
      </c>
      <c r="C61" s="91" t="s">
        <v>1563</v>
      </c>
      <c r="D61" s="31" t="s">
        <v>597</v>
      </c>
      <c r="E61" s="722" t="s">
        <v>2048</v>
      </c>
      <c r="F61" s="92" t="s">
        <v>92</v>
      </c>
      <c r="G61" s="93">
        <v>5</v>
      </c>
      <c r="H61" s="34"/>
      <c r="I61" s="34"/>
    </row>
    <row r="62" spans="1:9">
      <c r="A62" s="35">
        <f t="shared" si="0"/>
        <v>40</v>
      </c>
      <c r="B62" s="599" t="s">
        <v>1951</v>
      </c>
      <c r="C62" s="91" t="s">
        <v>1629</v>
      </c>
      <c r="D62" s="31" t="s">
        <v>142</v>
      </c>
      <c r="E62" s="722" t="s">
        <v>2048</v>
      </c>
      <c r="F62" s="92" t="s">
        <v>92</v>
      </c>
      <c r="G62" s="93">
        <v>10</v>
      </c>
      <c r="H62" s="34"/>
      <c r="I62" s="34"/>
    </row>
    <row r="63" spans="1:9">
      <c r="A63" s="35">
        <f t="shared" si="0"/>
        <v>41</v>
      </c>
      <c r="B63" s="599" t="s">
        <v>1951</v>
      </c>
      <c r="C63" s="91" t="s">
        <v>1563</v>
      </c>
      <c r="D63" s="31" t="s">
        <v>142</v>
      </c>
      <c r="E63" s="722" t="s">
        <v>2048</v>
      </c>
      <c r="F63" s="92" t="s">
        <v>92</v>
      </c>
      <c r="G63" s="93">
        <v>10</v>
      </c>
      <c r="H63" s="34"/>
      <c r="I63" s="34"/>
    </row>
    <row r="64" spans="1:9">
      <c r="A64" s="35">
        <f t="shared" si="0"/>
        <v>42</v>
      </c>
      <c r="B64" s="599" t="s">
        <v>1951</v>
      </c>
      <c r="C64" s="91" t="s">
        <v>985</v>
      </c>
      <c r="D64" s="31" t="s">
        <v>146</v>
      </c>
      <c r="E64" s="722" t="s">
        <v>2048</v>
      </c>
      <c r="F64" s="92" t="s">
        <v>92</v>
      </c>
      <c r="G64" s="93">
        <v>31</v>
      </c>
      <c r="H64" s="34"/>
      <c r="I64" s="34"/>
    </row>
    <row r="65" spans="1:9">
      <c r="A65" s="35">
        <f t="shared" si="0"/>
        <v>43</v>
      </c>
      <c r="B65" s="599" t="s">
        <v>1951</v>
      </c>
      <c r="C65" s="91" t="s">
        <v>1564</v>
      </c>
      <c r="D65" s="31" t="s">
        <v>146</v>
      </c>
      <c r="E65" s="722" t="s">
        <v>2048</v>
      </c>
      <c r="F65" s="92" t="s">
        <v>92</v>
      </c>
      <c r="G65" s="93">
        <v>38</v>
      </c>
      <c r="H65" s="34"/>
      <c r="I65" s="34"/>
    </row>
    <row r="66" spans="1:9">
      <c r="A66" s="35">
        <f t="shared" si="0"/>
        <v>44</v>
      </c>
      <c r="B66" s="599" t="s">
        <v>1951</v>
      </c>
      <c r="C66" s="91" t="s">
        <v>1565</v>
      </c>
      <c r="D66" s="31" t="s">
        <v>1566</v>
      </c>
      <c r="E66" s="722" t="s">
        <v>2048</v>
      </c>
      <c r="F66" s="92" t="s">
        <v>95</v>
      </c>
      <c r="G66" s="53">
        <v>1752</v>
      </c>
      <c r="H66" s="34"/>
      <c r="I66" s="34"/>
    </row>
    <row r="67" spans="1:9">
      <c r="A67" s="35">
        <f t="shared" si="0"/>
        <v>45</v>
      </c>
      <c r="B67" s="599" t="s">
        <v>1951</v>
      </c>
      <c r="C67" s="91" t="s">
        <v>1565</v>
      </c>
      <c r="D67" s="31" t="s">
        <v>1567</v>
      </c>
      <c r="E67" s="722" t="s">
        <v>2048</v>
      </c>
      <c r="F67" s="92" t="s">
        <v>95</v>
      </c>
      <c r="G67" s="53">
        <v>631</v>
      </c>
      <c r="H67" s="34"/>
      <c r="I67" s="34"/>
    </row>
    <row r="68" spans="1:9">
      <c r="A68" s="35">
        <f t="shared" si="0"/>
        <v>46</v>
      </c>
      <c r="B68" s="599" t="s">
        <v>1951</v>
      </c>
      <c r="C68" s="91" t="s">
        <v>1565</v>
      </c>
      <c r="D68" s="31" t="s">
        <v>1568</v>
      </c>
      <c r="E68" s="722" t="s">
        <v>2048</v>
      </c>
      <c r="F68" s="92" t="s">
        <v>95</v>
      </c>
      <c r="G68" s="53">
        <v>595</v>
      </c>
      <c r="H68" s="34"/>
      <c r="I68" s="34"/>
    </row>
    <row r="69" spans="1:9">
      <c r="A69" s="35">
        <f t="shared" si="0"/>
        <v>47</v>
      </c>
      <c r="B69" s="599" t="s">
        <v>1951</v>
      </c>
      <c r="C69" s="91" t="s">
        <v>1565</v>
      </c>
      <c r="D69" s="31" t="s">
        <v>1569</v>
      </c>
      <c r="E69" s="722" t="s">
        <v>2048</v>
      </c>
      <c r="F69" s="92" t="s">
        <v>95</v>
      </c>
      <c r="G69" s="53">
        <v>399</v>
      </c>
      <c r="H69" s="34"/>
      <c r="I69" s="34"/>
    </row>
    <row r="70" spans="1:9">
      <c r="A70" s="35">
        <f t="shared" si="0"/>
        <v>48</v>
      </c>
      <c r="B70" s="599" t="s">
        <v>1951</v>
      </c>
      <c r="C70" s="91" t="s">
        <v>1565</v>
      </c>
      <c r="D70" s="31" t="s">
        <v>1570</v>
      </c>
      <c r="E70" s="722" t="s">
        <v>2048</v>
      </c>
      <c r="F70" s="92" t="s">
        <v>95</v>
      </c>
      <c r="G70" s="53">
        <v>500</v>
      </c>
      <c r="H70" s="34"/>
      <c r="I70" s="34"/>
    </row>
    <row r="71" spans="1:9">
      <c r="A71" s="35">
        <f t="shared" si="0"/>
        <v>49</v>
      </c>
      <c r="B71" s="599" t="s">
        <v>1951</v>
      </c>
      <c r="C71" s="91" t="s">
        <v>1565</v>
      </c>
      <c r="D71" s="31" t="s">
        <v>597</v>
      </c>
      <c r="E71" s="722" t="s">
        <v>2048</v>
      </c>
      <c r="F71" s="92" t="s">
        <v>95</v>
      </c>
      <c r="G71" s="53">
        <v>250</v>
      </c>
      <c r="H71" s="34"/>
      <c r="I71" s="34"/>
    </row>
    <row r="72" spans="1:9">
      <c r="A72" s="35">
        <f t="shared" si="0"/>
        <v>50</v>
      </c>
      <c r="B72" s="599" t="s">
        <v>1951</v>
      </c>
      <c r="C72" s="91" t="s">
        <v>1565</v>
      </c>
      <c r="D72" s="31" t="s">
        <v>601</v>
      </c>
      <c r="E72" s="722" t="s">
        <v>2048</v>
      </c>
      <c r="F72" s="92" t="s">
        <v>95</v>
      </c>
      <c r="G72" s="53">
        <v>52</v>
      </c>
      <c r="H72" s="34"/>
      <c r="I72" s="34"/>
    </row>
    <row r="73" spans="1:9">
      <c r="A73" s="35">
        <f t="shared" si="0"/>
        <v>51</v>
      </c>
      <c r="B73" s="599" t="s">
        <v>1951</v>
      </c>
      <c r="C73" s="31" t="s">
        <v>1565</v>
      </c>
      <c r="D73" s="31" t="s">
        <v>1353</v>
      </c>
      <c r="E73" s="722" t="s">
        <v>2048</v>
      </c>
      <c r="F73" s="92" t="s">
        <v>95</v>
      </c>
      <c r="G73" s="53">
        <v>4</v>
      </c>
      <c r="H73" s="34"/>
      <c r="I73" s="34"/>
    </row>
    <row r="74" spans="1:9">
      <c r="A74" s="35">
        <f t="shared" si="0"/>
        <v>52</v>
      </c>
      <c r="B74" s="599" t="s">
        <v>1951</v>
      </c>
      <c r="C74" s="31" t="s">
        <v>1630</v>
      </c>
      <c r="D74" s="31"/>
      <c r="E74" s="722"/>
      <c r="F74" s="92" t="s">
        <v>94</v>
      </c>
      <c r="G74" s="93">
        <v>1</v>
      </c>
      <c r="H74" s="34"/>
      <c r="I74" s="34"/>
    </row>
    <row r="75" spans="1:9">
      <c r="A75" s="35">
        <f t="shared" si="0"/>
        <v>53</v>
      </c>
      <c r="B75" s="599" t="s">
        <v>1951</v>
      </c>
      <c r="C75" s="31" t="s">
        <v>1571</v>
      </c>
      <c r="D75" s="31"/>
      <c r="E75" s="722"/>
      <c r="F75" s="92" t="s">
        <v>94</v>
      </c>
      <c r="G75" s="93">
        <v>1</v>
      </c>
      <c r="H75" s="34"/>
      <c r="I75" s="34"/>
    </row>
    <row r="76" spans="1:9">
      <c r="A76" s="35">
        <f t="shared" si="0"/>
        <v>54</v>
      </c>
      <c r="B76" s="599" t="s">
        <v>1951</v>
      </c>
      <c r="C76" s="31" t="s">
        <v>1572</v>
      </c>
      <c r="D76" s="31"/>
      <c r="E76" s="722"/>
      <c r="F76" s="92" t="s">
        <v>94</v>
      </c>
      <c r="G76" s="93">
        <v>1</v>
      </c>
      <c r="H76" s="34"/>
      <c r="I76" s="34"/>
    </row>
    <row r="77" spans="1:9">
      <c r="A77" s="35">
        <f t="shared" si="0"/>
        <v>55</v>
      </c>
      <c r="B77" s="599" t="s">
        <v>1951</v>
      </c>
      <c r="C77" s="307" t="s">
        <v>1573</v>
      </c>
      <c r="D77" s="31"/>
      <c r="E77" s="722"/>
      <c r="F77" s="92" t="s">
        <v>94</v>
      </c>
      <c r="G77" s="93">
        <v>1</v>
      </c>
      <c r="H77" s="34"/>
      <c r="I77" s="34"/>
    </row>
    <row r="78" spans="1:9">
      <c r="A78" s="814"/>
      <c r="B78" s="815"/>
      <c r="C78" s="812"/>
      <c r="D78" s="811"/>
      <c r="E78" s="816"/>
      <c r="F78" s="817"/>
      <c r="G78" s="818"/>
      <c r="H78" s="819"/>
      <c r="I78" s="798"/>
    </row>
    <row r="79" spans="1:9" s="807" customFormat="1" ht="25.5">
      <c r="A79" s="799">
        <f>1+A77</f>
        <v>56</v>
      </c>
      <c r="B79" s="757" t="s">
        <v>1951</v>
      </c>
      <c r="C79" s="899" t="s">
        <v>2200</v>
      </c>
      <c r="D79" s="976" t="s">
        <v>2201</v>
      </c>
      <c r="E79" s="863" t="s">
        <v>2048</v>
      </c>
      <c r="F79" s="977" t="s">
        <v>95</v>
      </c>
      <c r="G79" s="978">
        <v>235</v>
      </c>
      <c r="H79" s="806"/>
      <c r="I79" s="806"/>
    </row>
    <row r="80" spans="1:9" s="807" customFormat="1" ht="14.25">
      <c r="A80" s="799">
        <f>1+A79</f>
        <v>57</v>
      </c>
      <c r="B80" s="757" t="s">
        <v>1951</v>
      </c>
      <c r="C80" s="980" t="s">
        <v>2202</v>
      </c>
      <c r="D80" s="976"/>
      <c r="E80" s="863" t="s">
        <v>2048</v>
      </c>
      <c r="F80" s="977" t="s">
        <v>95</v>
      </c>
      <c r="G80" s="978">
        <v>235</v>
      </c>
      <c r="H80" s="806"/>
      <c r="I80" s="806"/>
    </row>
    <row r="81" spans="1:9" ht="15.75" thickBot="1">
      <c r="A81" s="35"/>
      <c r="B81" s="599"/>
      <c r="C81" s="1040"/>
      <c r="D81" s="1041"/>
      <c r="E81" s="729"/>
      <c r="F81" s="92"/>
      <c r="G81" s="93"/>
      <c r="H81" s="34"/>
      <c r="I81" s="34"/>
    </row>
    <row r="82" spans="1:9" ht="15.75" thickTop="1">
      <c r="A82" s="77"/>
      <c r="B82" s="77"/>
      <c r="C82" s="1042"/>
      <c r="D82" s="1043"/>
      <c r="E82" s="926"/>
      <c r="F82" s="79"/>
      <c r="G82" s="80"/>
      <c r="H82" s="82"/>
      <c r="I82" s="82"/>
    </row>
    <row r="83" spans="1:9">
      <c r="A83" s="1038" t="s">
        <v>1924</v>
      </c>
      <c r="B83" s="1039"/>
      <c r="C83" s="1039"/>
      <c r="D83" s="1039"/>
      <c r="E83" s="1035"/>
      <c r="F83" s="1039"/>
      <c r="G83" s="1039"/>
      <c r="H83" s="1039"/>
      <c r="I83" s="59">
        <f>SUM(I20:I82)</f>
        <v>0</v>
      </c>
    </row>
    <row r="84" spans="1:9" outlineLevel="1">
      <c r="A84" s="14"/>
      <c r="B84" s="14"/>
      <c r="C84" s="14"/>
      <c r="D84" s="14"/>
      <c r="E84" s="14"/>
      <c r="F84" s="14"/>
      <c r="G84" s="14"/>
      <c r="H84" s="14"/>
      <c r="I84" s="14"/>
    </row>
    <row r="85" spans="1:9" outlineLevel="1">
      <c r="F85" s="14"/>
      <c r="G85" s="14"/>
      <c r="I85" s="86"/>
    </row>
    <row r="86" spans="1:9" outlineLevel="1">
      <c r="A86" s="44" t="str">
        <f>"Sastādīja: "&amp;KOPS1!$B$71</f>
        <v>Sastādīja: _________________ Olga  Jasāne /29.09.2017./</v>
      </c>
      <c r="D86" s="923"/>
      <c r="E86" s="923"/>
      <c r="F86" s="87"/>
      <c r="G86" s="88"/>
    </row>
    <row r="87" spans="1:9" outlineLevel="1">
      <c r="B87" s="1021" t="s">
        <v>13</v>
      </c>
      <c r="C87" s="1021"/>
      <c r="D87" s="14"/>
      <c r="E87" s="14"/>
      <c r="F87" s="924"/>
      <c r="G87" s="924"/>
    </row>
    <row r="88" spans="1:9" outlineLevel="1">
      <c r="A88" s="14"/>
      <c r="B88" s="87"/>
      <c r="C88" s="922"/>
      <c r="D88" s="14"/>
      <c r="E88" s="14"/>
      <c r="F88" s="14"/>
    </row>
    <row r="89" spans="1:9">
      <c r="A89" s="923" t="str">
        <f>"Pārbaudīja: "&amp;KOPS1!$F$71</f>
        <v>Pārbaudīja: _________________ Aleksejs Providenko /29.09.2017./</v>
      </c>
      <c r="B89" s="528"/>
      <c r="C89" s="88"/>
      <c r="D89" s="88"/>
      <c r="E89" s="88"/>
      <c r="F89" s="14"/>
      <c r="G89" s="14"/>
      <c r="H89" s="14"/>
      <c r="I89" s="14"/>
    </row>
    <row r="90" spans="1:9">
      <c r="A90" s="14"/>
      <c r="B90" s="922" t="s">
        <v>13</v>
      </c>
      <c r="C90" s="924"/>
      <c r="D90" s="924"/>
      <c r="E90" s="924"/>
      <c r="F90" s="14"/>
      <c r="G90" s="14"/>
      <c r="H90" s="14"/>
      <c r="I90" s="14"/>
    </row>
    <row r="91" spans="1:9">
      <c r="A91" s="14" t="str">
        <f>"Sertifikāta Nr.: "&amp;KOPS1!$F$73</f>
        <v>Sertifikāta Nr.: 5-00770</v>
      </c>
      <c r="B91" s="929"/>
      <c r="D91" s="14"/>
      <c r="E91" s="14"/>
      <c r="F91" s="14"/>
      <c r="G91" s="14"/>
      <c r="H91" s="14"/>
      <c r="I91" s="14"/>
    </row>
    <row r="92" spans="1:9">
      <c r="A92" s="14"/>
      <c r="B92" s="14"/>
      <c r="C92" s="14"/>
      <c r="D92" s="14"/>
      <c r="E92" s="14"/>
      <c r="F92" s="14"/>
      <c r="G92" s="14"/>
      <c r="H92" s="14"/>
      <c r="I92" s="14"/>
    </row>
    <row r="93" spans="1:9">
      <c r="A93" s="14"/>
      <c r="B93" s="14"/>
      <c r="C93" s="14"/>
      <c r="D93" s="14"/>
      <c r="E93" s="14"/>
      <c r="F93" s="14"/>
      <c r="G93" s="14"/>
      <c r="H93" s="14"/>
      <c r="I93" s="14"/>
    </row>
    <row r="94" spans="1:9">
      <c r="A94" s="14"/>
      <c r="B94" s="14"/>
      <c r="C94" s="14"/>
      <c r="D94" s="14"/>
      <c r="E94" s="14"/>
      <c r="F94" s="14"/>
      <c r="G94" s="14"/>
      <c r="H94" s="14"/>
      <c r="I94" s="14"/>
    </row>
    <row r="95" spans="1:9">
      <c r="A95" s="14"/>
      <c r="B95" s="14"/>
      <c r="C95" s="14"/>
      <c r="D95" s="14"/>
      <c r="E95" s="14"/>
      <c r="F95" s="14"/>
      <c r="G95" s="14"/>
      <c r="H95" s="14"/>
      <c r="I95" s="14"/>
    </row>
    <row r="96" spans="1:9">
      <c r="A96" s="14"/>
      <c r="B96" s="14"/>
      <c r="C96" s="14"/>
      <c r="D96" s="14"/>
      <c r="E96" s="14"/>
      <c r="F96" s="14"/>
      <c r="G96" s="14"/>
      <c r="H96" s="14"/>
      <c r="I96" s="14"/>
    </row>
    <row r="97" spans="1:9">
      <c r="A97" s="14"/>
      <c r="B97" s="14"/>
      <c r="C97" s="14"/>
      <c r="D97" s="14"/>
      <c r="E97" s="14"/>
      <c r="F97" s="14"/>
      <c r="G97" s="14"/>
      <c r="H97" s="14"/>
      <c r="I97" s="14"/>
    </row>
    <row r="98" spans="1:9">
      <c r="A98" s="14"/>
      <c r="B98" s="14"/>
      <c r="C98" s="14"/>
      <c r="D98" s="14"/>
      <c r="E98" s="14"/>
      <c r="F98" s="14"/>
      <c r="G98" s="14"/>
      <c r="H98" s="14"/>
      <c r="I98" s="14"/>
    </row>
    <row r="99" spans="1:9">
      <c r="A99" s="14"/>
      <c r="B99" s="14"/>
      <c r="C99" s="14"/>
      <c r="D99" s="14"/>
      <c r="E99" s="14"/>
      <c r="F99" s="14"/>
      <c r="G99" s="14"/>
      <c r="H99" s="14"/>
      <c r="I99" s="14"/>
    </row>
    <row r="100" spans="1:9">
      <c r="A100" s="14"/>
      <c r="B100" s="14"/>
      <c r="C100" s="14"/>
      <c r="D100" s="14"/>
      <c r="E100" s="14"/>
      <c r="F100" s="14"/>
      <c r="G100" s="14"/>
      <c r="H100" s="14"/>
      <c r="I100" s="14"/>
    </row>
    <row r="101" spans="1:9">
      <c r="A101" s="14"/>
      <c r="B101" s="14"/>
      <c r="C101" s="14"/>
      <c r="D101" s="14"/>
      <c r="E101" s="14"/>
      <c r="F101" s="14"/>
      <c r="G101" s="14"/>
      <c r="H101" s="14"/>
      <c r="I101" s="14"/>
    </row>
    <row r="102" spans="1:9">
      <c r="A102" s="14"/>
      <c r="B102" s="14"/>
      <c r="C102" s="14"/>
      <c r="D102" s="14"/>
      <c r="E102" s="14"/>
      <c r="F102" s="14"/>
      <c r="G102" s="14"/>
      <c r="H102" s="14"/>
      <c r="I102" s="14"/>
    </row>
    <row r="103" spans="1:9">
      <c r="A103" s="14"/>
      <c r="B103" s="14"/>
      <c r="C103" s="14"/>
      <c r="D103" s="14"/>
      <c r="E103" s="14"/>
      <c r="F103" s="14"/>
      <c r="G103" s="14"/>
      <c r="H103" s="14"/>
      <c r="I103" s="14"/>
    </row>
    <row r="104" spans="1:9">
      <c r="A104" s="14"/>
      <c r="B104" s="14"/>
      <c r="C104" s="14"/>
      <c r="D104" s="14"/>
      <c r="E104" s="14"/>
      <c r="F104" s="14"/>
      <c r="G104" s="14"/>
      <c r="H104" s="14"/>
      <c r="I104" s="14"/>
    </row>
    <row r="105" spans="1:9">
      <c r="A105" s="14"/>
      <c r="B105" s="14"/>
      <c r="C105" s="14"/>
      <c r="D105" s="14"/>
      <c r="E105" s="14"/>
      <c r="F105" s="14"/>
      <c r="G105" s="14"/>
      <c r="H105" s="14"/>
      <c r="I105" s="14"/>
    </row>
    <row r="106" spans="1:9">
      <c r="A106" s="14"/>
      <c r="B106" s="14"/>
      <c r="C106" s="14"/>
      <c r="D106" s="14"/>
      <c r="E106" s="14"/>
      <c r="F106" s="14"/>
      <c r="G106" s="14"/>
      <c r="H106" s="14"/>
      <c r="I106" s="14"/>
    </row>
    <row r="107" spans="1:9">
      <c r="A107" s="14"/>
      <c r="B107" s="14"/>
      <c r="C107" s="14"/>
      <c r="D107" s="14"/>
      <c r="E107" s="14"/>
      <c r="F107" s="14"/>
      <c r="G107" s="14"/>
      <c r="H107" s="14"/>
      <c r="I107" s="14"/>
    </row>
    <row r="108" spans="1:9">
      <c r="A108" s="14"/>
      <c r="B108" s="14"/>
      <c r="C108" s="14"/>
      <c r="D108" s="14"/>
      <c r="E108" s="14"/>
      <c r="F108" s="14"/>
      <c r="G108" s="14"/>
      <c r="H108" s="14"/>
      <c r="I108" s="14"/>
    </row>
    <row r="109" spans="1:9">
      <c r="A109" s="14"/>
      <c r="B109" s="14"/>
      <c r="C109" s="14"/>
      <c r="D109" s="14"/>
      <c r="E109" s="14"/>
      <c r="F109" s="14"/>
      <c r="G109" s="14"/>
      <c r="H109" s="14"/>
      <c r="I109" s="14"/>
    </row>
    <row r="110" spans="1:9">
      <c r="A110" s="14"/>
      <c r="B110" s="14"/>
      <c r="C110" s="14"/>
      <c r="D110" s="14"/>
      <c r="E110" s="14"/>
      <c r="F110" s="14"/>
      <c r="G110" s="14"/>
      <c r="H110" s="14"/>
      <c r="I110" s="14"/>
    </row>
    <row r="111" spans="1:9">
      <c r="A111" s="14"/>
      <c r="B111" s="14"/>
      <c r="C111" s="14"/>
      <c r="D111" s="14"/>
      <c r="E111" s="14"/>
      <c r="F111" s="14"/>
      <c r="G111" s="14"/>
      <c r="H111" s="14"/>
      <c r="I111" s="14"/>
    </row>
    <row r="112" spans="1:9">
      <c r="A112" s="14"/>
      <c r="B112" s="14"/>
      <c r="C112" s="14"/>
      <c r="D112" s="14"/>
      <c r="E112" s="14"/>
      <c r="F112" s="14"/>
      <c r="G112" s="14"/>
      <c r="H112" s="14"/>
      <c r="I112" s="14"/>
    </row>
    <row r="113" spans="1:9">
      <c r="A113" s="14"/>
      <c r="B113" s="14"/>
      <c r="C113" s="14"/>
      <c r="D113" s="14"/>
      <c r="E113" s="14"/>
      <c r="F113" s="14"/>
      <c r="G113" s="14"/>
      <c r="H113" s="14"/>
      <c r="I113" s="14"/>
    </row>
    <row r="114" spans="1:9">
      <c r="A114" s="14"/>
      <c r="B114" s="14"/>
      <c r="C114" s="14"/>
      <c r="D114" s="14"/>
      <c r="E114" s="14"/>
      <c r="F114" s="14"/>
      <c r="G114" s="14"/>
      <c r="H114" s="14"/>
      <c r="I114" s="14"/>
    </row>
    <row r="115" spans="1:9">
      <c r="A115" s="14"/>
      <c r="B115" s="14"/>
      <c r="C115" s="14"/>
      <c r="D115" s="14"/>
      <c r="E115" s="14"/>
      <c r="F115" s="14"/>
      <c r="G115" s="14"/>
      <c r="H115" s="14"/>
      <c r="I115" s="14"/>
    </row>
    <row r="116" spans="1:9">
      <c r="A116" s="14"/>
      <c r="B116" s="14"/>
      <c r="C116" s="14"/>
      <c r="D116" s="14"/>
      <c r="E116" s="14"/>
      <c r="F116" s="14"/>
      <c r="G116" s="14"/>
      <c r="H116" s="14"/>
      <c r="I116" s="14"/>
    </row>
    <row r="117" spans="1:9">
      <c r="A117" s="14"/>
      <c r="B117" s="14"/>
      <c r="C117" s="14"/>
      <c r="D117" s="14"/>
      <c r="E117" s="14"/>
      <c r="F117" s="14"/>
      <c r="G117" s="14"/>
      <c r="H117" s="14"/>
      <c r="I117" s="14"/>
    </row>
    <row r="118" spans="1:9">
      <c r="A118" s="14"/>
      <c r="B118" s="14"/>
      <c r="C118" s="14"/>
      <c r="D118" s="14"/>
      <c r="E118" s="14"/>
      <c r="F118" s="14"/>
      <c r="G118" s="14"/>
      <c r="H118" s="14"/>
      <c r="I118" s="14"/>
    </row>
    <row r="119" spans="1:9">
      <c r="A119" s="14"/>
      <c r="B119" s="14"/>
      <c r="C119" s="14"/>
      <c r="D119" s="14"/>
      <c r="E119" s="14"/>
      <c r="F119" s="14"/>
      <c r="G119" s="14"/>
      <c r="H119" s="14"/>
      <c r="I119" s="14"/>
    </row>
    <row r="120" spans="1:9">
      <c r="A120" s="14"/>
      <c r="B120" s="14"/>
      <c r="C120" s="14"/>
      <c r="D120" s="14"/>
      <c r="E120" s="14"/>
      <c r="F120" s="14"/>
      <c r="G120" s="14"/>
      <c r="H120" s="14"/>
      <c r="I120" s="14"/>
    </row>
    <row r="121" spans="1:9">
      <c r="A121" s="14"/>
      <c r="B121" s="14"/>
      <c r="C121" s="14"/>
      <c r="D121" s="14"/>
      <c r="E121" s="14"/>
      <c r="F121" s="14"/>
      <c r="G121" s="14"/>
      <c r="H121" s="14"/>
      <c r="I121" s="14"/>
    </row>
    <row r="122" spans="1:9">
      <c r="A122" s="14"/>
      <c r="B122" s="14"/>
      <c r="C122" s="14"/>
      <c r="D122" s="14"/>
      <c r="E122" s="14"/>
      <c r="F122" s="14"/>
      <c r="G122" s="14"/>
      <c r="H122" s="14"/>
      <c r="I122" s="14"/>
    </row>
    <row r="123" spans="1:9">
      <c r="A123" s="14"/>
      <c r="B123" s="14"/>
      <c r="C123" s="14"/>
      <c r="D123" s="14"/>
      <c r="E123" s="14"/>
      <c r="F123" s="14"/>
      <c r="G123" s="14"/>
      <c r="H123" s="14"/>
      <c r="I123" s="14"/>
    </row>
    <row r="124" spans="1:9">
      <c r="A124" s="14"/>
      <c r="B124" s="14"/>
      <c r="C124" s="14"/>
      <c r="D124" s="14"/>
      <c r="E124" s="14"/>
      <c r="F124" s="14"/>
      <c r="G124" s="14"/>
      <c r="H124" s="14"/>
      <c r="I124" s="14"/>
    </row>
    <row r="125" spans="1:9">
      <c r="A125" s="14"/>
      <c r="B125" s="14"/>
      <c r="C125" s="14"/>
      <c r="D125" s="14"/>
      <c r="E125" s="14"/>
      <c r="F125" s="14"/>
      <c r="G125" s="14"/>
      <c r="H125" s="14"/>
      <c r="I125" s="14"/>
    </row>
    <row r="126" spans="1:9">
      <c r="A126" s="14"/>
      <c r="B126" s="14"/>
      <c r="C126" s="14"/>
      <c r="D126" s="14"/>
      <c r="E126" s="14"/>
      <c r="F126" s="14"/>
      <c r="G126" s="14"/>
      <c r="H126" s="14"/>
      <c r="I126" s="14"/>
    </row>
    <row r="127" spans="1:9">
      <c r="A127" s="14"/>
      <c r="B127" s="14"/>
      <c r="C127" s="14"/>
      <c r="D127" s="14"/>
      <c r="E127" s="14"/>
      <c r="F127" s="14"/>
      <c r="G127" s="14"/>
      <c r="H127" s="14"/>
      <c r="I127" s="14"/>
    </row>
    <row r="128" spans="1:9">
      <c r="A128" s="14"/>
      <c r="B128" s="14"/>
      <c r="C128" s="14"/>
      <c r="D128" s="14"/>
      <c r="E128" s="14"/>
      <c r="F128" s="14"/>
      <c r="G128" s="14"/>
      <c r="H128" s="14"/>
      <c r="I128" s="14"/>
    </row>
    <row r="129" spans="1:9">
      <c r="A129" s="14"/>
      <c r="B129" s="14"/>
      <c r="C129" s="14"/>
      <c r="D129" s="14"/>
      <c r="E129" s="14"/>
      <c r="F129" s="14"/>
      <c r="G129" s="14"/>
      <c r="H129" s="14"/>
      <c r="I129" s="14"/>
    </row>
    <row r="130" spans="1:9">
      <c r="A130" s="14"/>
      <c r="B130" s="14"/>
      <c r="C130" s="14"/>
      <c r="D130" s="14"/>
      <c r="E130" s="14"/>
      <c r="F130" s="14"/>
      <c r="G130" s="14"/>
      <c r="H130" s="14"/>
      <c r="I130" s="14"/>
    </row>
    <row r="131" spans="1:9">
      <c r="A131" s="14"/>
      <c r="B131" s="14"/>
      <c r="C131" s="14"/>
      <c r="D131" s="14"/>
      <c r="E131" s="14"/>
      <c r="F131" s="14"/>
      <c r="G131" s="14"/>
      <c r="H131" s="14"/>
      <c r="I131" s="14"/>
    </row>
    <row r="132" spans="1:9">
      <c r="A132" s="14"/>
      <c r="B132" s="14"/>
      <c r="C132" s="14"/>
      <c r="D132" s="14"/>
      <c r="E132" s="14"/>
      <c r="F132" s="14"/>
      <c r="G132" s="14"/>
      <c r="H132" s="14"/>
      <c r="I132" s="14"/>
    </row>
    <row r="133" spans="1:9">
      <c r="A133" s="14"/>
      <c r="B133" s="14"/>
      <c r="C133" s="14"/>
      <c r="D133" s="14"/>
      <c r="E133" s="14"/>
      <c r="F133" s="14"/>
      <c r="G133" s="14"/>
      <c r="H133" s="14"/>
      <c r="I133" s="14"/>
    </row>
    <row r="134" spans="1:9">
      <c r="A134" s="14"/>
      <c r="B134" s="14"/>
      <c r="C134" s="14"/>
      <c r="D134" s="14"/>
      <c r="E134" s="14"/>
      <c r="F134" s="14"/>
      <c r="G134" s="14"/>
      <c r="H134" s="14"/>
      <c r="I134" s="14"/>
    </row>
    <row r="135" spans="1:9">
      <c r="A135" s="14"/>
      <c r="B135" s="14"/>
      <c r="C135" s="14"/>
      <c r="D135" s="14"/>
      <c r="E135" s="14"/>
      <c r="F135" s="14"/>
      <c r="G135" s="14"/>
      <c r="H135" s="14"/>
      <c r="I135" s="14"/>
    </row>
    <row r="136" spans="1:9">
      <c r="A136" s="14"/>
      <c r="B136" s="14"/>
      <c r="C136" s="14"/>
      <c r="D136" s="14"/>
      <c r="E136" s="14"/>
      <c r="F136" s="14"/>
      <c r="G136" s="14"/>
      <c r="H136" s="14"/>
      <c r="I136" s="14"/>
    </row>
    <row r="137" spans="1:9">
      <c r="A137" s="14"/>
      <c r="B137" s="14"/>
      <c r="C137" s="14"/>
      <c r="D137" s="14"/>
      <c r="E137" s="14"/>
      <c r="F137" s="14"/>
      <c r="G137" s="14"/>
      <c r="H137" s="14"/>
      <c r="I137" s="14"/>
    </row>
    <row r="138" spans="1:9">
      <c r="A138" s="14"/>
      <c r="B138" s="14"/>
      <c r="C138" s="14"/>
      <c r="D138" s="14"/>
      <c r="E138" s="14"/>
      <c r="F138" s="14"/>
      <c r="G138" s="14"/>
      <c r="H138" s="14"/>
      <c r="I138" s="14"/>
    </row>
    <row r="139" spans="1:9">
      <c r="A139" s="14"/>
      <c r="B139" s="14"/>
      <c r="C139" s="14"/>
      <c r="D139" s="14"/>
      <c r="E139" s="14"/>
      <c r="F139" s="14"/>
      <c r="G139" s="14"/>
      <c r="H139" s="14"/>
      <c r="I139" s="14"/>
    </row>
    <row r="140" spans="1:9">
      <c r="A140" s="14"/>
      <c r="B140" s="14"/>
      <c r="C140" s="14"/>
      <c r="D140" s="14"/>
      <c r="E140" s="14"/>
      <c r="F140" s="14"/>
      <c r="G140" s="14"/>
      <c r="H140" s="14"/>
      <c r="I140" s="14"/>
    </row>
    <row r="141" spans="1:9">
      <c r="A141" s="14"/>
      <c r="B141" s="14"/>
      <c r="C141" s="14"/>
      <c r="D141" s="14"/>
      <c r="E141" s="14"/>
      <c r="F141" s="14"/>
      <c r="G141" s="14"/>
      <c r="H141" s="14"/>
      <c r="I141" s="14"/>
    </row>
    <row r="142" spans="1:9">
      <c r="A142" s="14"/>
      <c r="B142" s="14"/>
      <c r="C142" s="14"/>
      <c r="D142" s="14"/>
      <c r="E142" s="14"/>
      <c r="F142" s="14"/>
      <c r="G142" s="14"/>
      <c r="H142" s="14"/>
      <c r="I142" s="14"/>
    </row>
    <row r="143" spans="1:9">
      <c r="A143" s="14"/>
      <c r="B143" s="14"/>
      <c r="C143" s="14"/>
      <c r="D143" s="14"/>
      <c r="E143" s="14"/>
      <c r="F143" s="14"/>
      <c r="G143" s="14"/>
      <c r="H143" s="14"/>
      <c r="I143" s="14"/>
    </row>
    <row r="144" spans="1:9">
      <c r="A144" s="14"/>
      <c r="B144" s="14"/>
      <c r="C144" s="14"/>
      <c r="D144" s="14"/>
      <c r="E144" s="14"/>
      <c r="F144" s="14"/>
      <c r="G144" s="14"/>
      <c r="H144" s="14"/>
      <c r="I144" s="14"/>
    </row>
    <row r="145" spans="1:9">
      <c r="A145" s="14"/>
      <c r="B145" s="14"/>
      <c r="C145" s="14"/>
      <c r="D145" s="14"/>
      <c r="E145" s="14"/>
      <c r="F145" s="14"/>
      <c r="G145" s="14"/>
      <c r="H145" s="14"/>
      <c r="I145" s="14"/>
    </row>
    <row r="146" spans="1:9">
      <c r="A146" s="14"/>
      <c r="B146" s="14"/>
      <c r="C146" s="14"/>
      <c r="D146" s="14"/>
      <c r="E146" s="14"/>
      <c r="F146" s="14"/>
      <c r="G146" s="14"/>
      <c r="H146" s="14"/>
      <c r="I146" s="14"/>
    </row>
    <row r="147" spans="1:9">
      <c r="A147" s="14"/>
      <c r="B147" s="14"/>
      <c r="C147" s="14"/>
      <c r="D147" s="14"/>
      <c r="E147" s="14"/>
      <c r="F147" s="14"/>
      <c r="G147" s="14"/>
      <c r="H147" s="14"/>
      <c r="I147" s="14"/>
    </row>
    <row r="148" spans="1:9">
      <c r="A148" s="14"/>
      <c r="B148" s="14"/>
      <c r="C148" s="14"/>
      <c r="D148" s="14"/>
      <c r="E148" s="14"/>
      <c r="F148" s="14"/>
      <c r="G148" s="14"/>
      <c r="H148" s="14"/>
      <c r="I148" s="14"/>
    </row>
    <row r="149" spans="1:9">
      <c r="A149" s="14"/>
      <c r="B149" s="14"/>
      <c r="C149" s="14"/>
      <c r="D149" s="14"/>
      <c r="E149" s="14"/>
      <c r="F149" s="14"/>
      <c r="G149" s="14"/>
      <c r="H149" s="14"/>
      <c r="I149" s="14"/>
    </row>
    <row r="150" spans="1:9">
      <c r="A150" s="14"/>
      <c r="B150" s="14"/>
      <c r="C150" s="14"/>
      <c r="D150" s="14"/>
      <c r="E150" s="14"/>
      <c r="F150" s="14"/>
      <c r="G150" s="14"/>
      <c r="H150" s="14"/>
      <c r="I150" s="14"/>
    </row>
    <row r="151" spans="1:9">
      <c r="A151" s="14"/>
      <c r="B151" s="14"/>
      <c r="C151" s="14"/>
      <c r="D151" s="14"/>
      <c r="E151" s="14"/>
      <c r="F151" s="14"/>
      <c r="G151" s="14"/>
      <c r="H151" s="14"/>
      <c r="I151" s="14"/>
    </row>
    <row r="152" spans="1:9">
      <c r="A152" s="14"/>
      <c r="B152" s="14"/>
      <c r="C152" s="14"/>
      <c r="D152" s="14"/>
      <c r="E152" s="14"/>
      <c r="F152" s="14"/>
      <c r="G152" s="14"/>
      <c r="H152" s="14"/>
      <c r="I152" s="14"/>
    </row>
    <row r="153" spans="1:9">
      <c r="A153" s="14"/>
      <c r="B153" s="14"/>
      <c r="C153" s="14"/>
      <c r="D153" s="14"/>
      <c r="E153" s="14"/>
      <c r="F153" s="14"/>
      <c r="G153" s="14"/>
      <c r="H153" s="14"/>
      <c r="I153" s="14"/>
    </row>
    <row r="154" spans="1:9">
      <c r="A154" s="14"/>
      <c r="B154" s="14"/>
      <c r="C154" s="14"/>
      <c r="D154" s="14"/>
      <c r="E154" s="14"/>
      <c r="F154" s="14"/>
      <c r="G154" s="14"/>
      <c r="H154" s="14"/>
      <c r="I154" s="14"/>
    </row>
    <row r="155" spans="1:9">
      <c r="A155" s="14"/>
      <c r="B155" s="14"/>
      <c r="C155" s="14"/>
      <c r="D155" s="14"/>
      <c r="E155" s="14"/>
      <c r="F155" s="14"/>
      <c r="G155" s="14"/>
      <c r="H155" s="14"/>
      <c r="I155" s="14"/>
    </row>
    <row r="156" spans="1:9">
      <c r="A156" s="14"/>
      <c r="B156" s="14"/>
      <c r="C156" s="14"/>
      <c r="D156" s="14"/>
      <c r="E156" s="14"/>
      <c r="F156" s="14"/>
      <c r="G156" s="14"/>
      <c r="H156" s="14"/>
      <c r="I156" s="14"/>
    </row>
    <row r="157" spans="1:9">
      <c r="A157" s="14"/>
      <c r="B157" s="14"/>
      <c r="C157" s="14"/>
      <c r="D157" s="14"/>
      <c r="E157" s="14"/>
      <c r="F157" s="14"/>
      <c r="G157" s="14"/>
      <c r="H157" s="14"/>
      <c r="I157" s="14"/>
    </row>
    <row r="158" spans="1:9">
      <c r="A158" s="14"/>
      <c r="B158" s="14"/>
      <c r="C158" s="14"/>
      <c r="D158" s="14"/>
      <c r="E158" s="14"/>
      <c r="F158" s="14"/>
      <c r="G158" s="14"/>
      <c r="H158" s="14"/>
      <c r="I158" s="14"/>
    </row>
    <row r="159" spans="1:9">
      <c r="A159" s="14"/>
      <c r="B159" s="14"/>
      <c r="C159" s="14"/>
      <c r="D159" s="14"/>
      <c r="E159" s="14"/>
      <c r="F159" s="14"/>
      <c r="G159" s="14"/>
      <c r="H159" s="14"/>
      <c r="I159" s="14"/>
    </row>
    <row r="160" spans="1:9">
      <c r="A160" s="14"/>
      <c r="B160" s="14"/>
      <c r="C160" s="14"/>
      <c r="D160" s="14"/>
      <c r="E160" s="14"/>
      <c r="F160" s="14"/>
      <c r="G160" s="14"/>
      <c r="H160" s="14"/>
      <c r="I160" s="14"/>
    </row>
    <row r="161" spans="1:9">
      <c r="A161" s="14"/>
      <c r="B161" s="14"/>
      <c r="C161" s="14"/>
      <c r="D161" s="14"/>
      <c r="E161" s="14"/>
      <c r="F161" s="14"/>
      <c r="G161" s="14"/>
      <c r="H161" s="14"/>
      <c r="I161" s="14"/>
    </row>
    <row r="162" spans="1:9">
      <c r="A162" s="14"/>
      <c r="B162" s="14"/>
      <c r="C162" s="14"/>
      <c r="D162" s="14"/>
      <c r="E162" s="14"/>
      <c r="F162" s="14"/>
      <c r="G162" s="14"/>
      <c r="H162" s="14"/>
      <c r="I162" s="14"/>
    </row>
    <row r="163" spans="1:9">
      <c r="A163" s="14"/>
      <c r="B163" s="14"/>
      <c r="C163" s="14"/>
      <c r="D163" s="14"/>
      <c r="E163" s="14"/>
      <c r="F163" s="14"/>
      <c r="G163" s="14"/>
      <c r="H163" s="14"/>
      <c r="I163" s="14"/>
    </row>
    <row r="164" spans="1:9">
      <c r="A164" s="14"/>
      <c r="B164" s="14"/>
      <c r="C164" s="14"/>
      <c r="D164" s="14"/>
      <c r="E164" s="14"/>
      <c r="F164" s="14"/>
      <c r="G164" s="14"/>
      <c r="H164" s="14"/>
      <c r="I164" s="14"/>
    </row>
    <row r="165" spans="1:9">
      <c r="A165" s="14"/>
      <c r="B165" s="14"/>
      <c r="C165" s="14"/>
      <c r="D165" s="14"/>
      <c r="E165" s="14"/>
      <c r="F165" s="14"/>
      <c r="G165" s="14"/>
      <c r="H165" s="14"/>
      <c r="I165" s="14"/>
    </row>
    <row r="166" spans="1:9">
      <c r="A166" s="14"/>
      <c r="B166" s="14"/>
      <c r="C166" s="14"/>
      <c r="D166" s="14"/>
      <c r="E166" s="14"/>
      <c r="F166" s="14"/>
      <c r="G166" s="14"/>
      <c r="H166" s="14"/>
      <c r="I166" s="14"/>
    </row>
    <row r="167" spans="1:9">
      <c r="A167" s="14"/>
      <c r="B167" s="14"/>
      <c r="C167" s="14"/>
      <c r="D167" s="14"/>
      <c r="E167" s="14"/>
      <c r="F167" s="14"/>
      <c r="G167" s="14"/>
      <c r="H167" s="14"/>
      <c r="I167" s="14"/>
    </row>
    <row r="168" spans="1:9">
      <c r="A168" s="14"/>
      <c r="B168" s="14"/>
      <c r="C168" s="14"/>
      <c r="D168" s="14"/>
      <c r="E168" s="14"/>
      <c r="F168" s="14"/>
      <c r="G168" s="14"/>
      <c r="H168" s="14"/>
      <c r="I168" s="14"/>
    </row>
    <row r="169" spans="1:9">
      <c r="A169" s="14"/>
      <c r="B169" s="14"/>
      <c r="C169" s="14"/>
      <c r="D169" s="14"/>
      <c r="E169" s="14"/>
      <c r="F169" s="14"/>
      <c r="G169" s="14"/>
      <c r="H169" s="14"/>
      <c r="I169" s="14"/>
    </row>
    <row r="170" spans="1:9">
      <c r="A170" s="14"/>
      <c r="B170" s="14"/>
      <c r="C170" s="14"/>
      <c r="D170" s="14"/>
      <c r="E170" s="14"/>
      <c r="F170" s="14"/>
      <c r="G170" s="14"/>
      <c r="H170" s="14"/>
      <c r="I170" s="14"/>
    </row>
    <row r="171" spans="1:9">
      <c r="A171" s="14"/>
      <c r="B171" s="14"/>
      <c r="C171" s="14"/>
      <c r="D171" s="14"/>
      <c r="E171" s="14"/>
      <c r="F171" s="14"/>
      <c r="G171" s="14"/>
      <c r="H171" s="14"/>
      <c r="I171" s="14"/>
    </row>
    <row r="172" spans="1:9">
      <c r="A172" s="14"/>
      <c r="B172" s="14"/>
      <c r="C172" s="14"/>
      <c r="D172" s="14"/>
      <c r="E172" s="14"/>
      <c r="F172" s="14"/>
      <c r="G172" s="14"/>
      <c r="H172" s="14"/>
      <c r="I172" s="14"/>
    </row>
    <row r="173" spans="1:9">
      <c r="A173" s="14"/>
      <c r="B173" s="14"/>
      <c r="C173" s="14"/>
      <c r="D173" s="14"/>
      <c r="E173" s="14"/>
      <c r="F173" s="14"/>
      <c r="G173" s="14"/>
      <c r="H173" s="14"/>
      <c r="I173" s="14"/>
    </row>
    <row r="174" spans="1:9">
      <c r="A174" s="14"/>
      <c r="B174" s="14"/>
      <c r="C174" s="14"/>
      <c r="D174" s="14"/>
      <c r="E174" s="14"/>
      <c r="F174" s="14"/>
      <c r="G174" s="14"/>
      <c r="H174" s="14"/>
      <c r="I174" s="14"/>
    </row>
    <row r="175" spans="1:9">
      <c r="A175" s="14"/>
      <c r="B175" s="14"/>
      <c r="C175" s="14"/>
      <c r="D175" s="14"/>
      <c r="E175" s="14"/>
      <c r="F175" s="14"/>
      <c r="G175" s="14"/>
      <c r="H175" s="14"/>
      <c r="I175" s="14"/>
    </row>
    <row r="176" spans="1:9">
      <c r="A176" s="14"/>
      <c r="B176" s="14"/>
      <c r="C176" s="14"/>
      <c r="D176" s="14"/>
      <c r="E176" s="14"/>
      <c r="F176" s="14"/>
      <c r="G176" s="14"/>
      <c r="H176" s="14"/>
      <c r="I176" s="14"/>
    </row>
    <row r="177" spans="1:9">
      <c r="A177" s="14"/>
      <c r="B177" s="14"/>
      <c r="C177" s="14"/>
      <c r="D177" s="14"/>
      <c r="E177" s="14"/>
      <c r="F177" s="14"/>
      <c r="G177" s="14"/>
      <c r="H177" s="14"/>
      <c r="I177" s="14"/>
    </row>
    <row r="178" spans="1:9">
      <c r="A178" s="14"/>
      <c r="B178" s="14"/>
      <c r="C178" s="14"/>
      <c r="D178" s="14"/>
      <c r="E178" s="14"/>
      <c r="F178" s="14"/>
      <c r="G178" s="14"/>
      <c r="H178" s="14"/>
      <c r="I178" s="14"/>
    </row>
    <row r="179" spans="1:9">
      <c r="A179" s="14"/>
      <c r="B179" s="14"/>
      <c r="C179" s="14"/>
      <c r="D179" s="14"/>
      <c r="E179" s="14"/>
      <c r="F179" s="14"/>
      <c r="G179" s="14"/>
      <c r="H179" s="14"/>
      <c r="I179" s="14"/>
    </row>
    <row r="180" spans="1:9">
      <c r="A180" s="14"/>
      <c r="B180" s="14"/>
      <c r="C180" s="14"/>
      <c r="D180" s="14"/>
      <c r="E180" s="14"/>
      <c r="F180" s="14"/>
      <c r="G180" s="14"/>
      <c r="H180" s="14"/>
      <c r="I180" s="14"/>
    </row>
    <row r="181" spans="1:9">
      <c r="A181" s="14"/>
      <c r="B181" s="14"/>
      <c r="C181" s="14"/>
      <c r="D181" s="14"/>
      <c r="E181" s="14"/>
      <c r="F181" s="14"/>
      <c r="G181" s="14"/>
      <c r="H181" s="14"/>
      <c r="I181" s="14"/>
    </row>
    <row r="182" spans="1:9">
      <c r="A182" s="14"/>
      <c r="B182" s="14"/>
      <c r="C182" s="14"/>
      <c r="D182" s="14"/>
      <c r="E182" s="14"/>
      <c r="F182" s="14"/>
      <c r="G182" s="14"/>
      <c r="H182" s="14"/>
      <c r="I182" s="14"/>
    </row>
    <row r="183" spans="1:9">
      <c r="A183" s="14"/>
      <c r="B183" s="14"/>
      <c r="C183" s="14"/>
      <c r="D183" s="14"/>
      <c r="E183" s="14"/>
      <c r="F183" s="14"/>
      <c r="G183" s="14"/>
      <c r="H183" s="14"/>
      <c r="I183" s="14"/>
    </row>
    <row r="184" spans="1:9">
      <c r="A184" s="14"/>
      <c r="B184" s="14"/>
      <c r="C184" s="14"/>
      <c r="D184" s="14"/>
      <c r="E184" s="14"/>
      <c r="F184" s="14"/>
      <c r="G184" s="14"/>
      <c r="H184" s="14"/>
      <c r="I184" s="14"/>
    </row>
    <row r="185" spans="1:9">
      <c r="A185" s="14"/>
      <c r="B185" s="14"/>
      <c r="C185" s="14"/>
      <c r="D185" s="14"/>
      <c r="E185" s="14"/>
      <c r="F185" s="14"/>
      <c r="G185" s="14"/>
      <c r="H185" s="14"/>
      <c r="I185" s="14"/>
    </row>
    <row r="186" spans="1:9">
      <c r="A186" s="14"/>
      <c r="B186" s="14"/>
      <c r="C186" s="14"/>
      <c r="D186" s="14"/>
      <c r="E186" s="14"/>
      <c r="F186" s="14"/>
      <c r="G186" s="14"/>
      <c r="H186" s="14"/>
      <c r="I186" s="14"/>
    </row>
    <row r="187" spans="1:9">
      <c r="A187" s="14"/>
      <c r="B187" s="14"/>
      <c r="C187" s="14"/>
      <c r="D187" s="14"/>
      <c r="E187" s="14"/>
      <c r="F187" s="14"/>
      <c r="G187" s="14"/>
      <c r="H187" s="14"/>
      <c r="I187" s="14"/>
    </row>
    <row r="188" spans="1:9">
      <c r="A188" s="14"/>
      <c r="B188" s="14"/>
      <c r="C188" s="14"/>
      <c r="D188" s="14"/>
      <c r="E188" s="14"/>
      <c r="F188" s="14"/>
      <c r="G188" s="14"/>
      <c r="H188" s="14"/>
      <c r="I188" s="14"/>
    </row>
    <row r="189" spans="1:9">
      <c r="A189" s="14"/>
      <c r="B189" s="14"/>
      <c r="C189" s="14"/>
      <c r="D189" s="14"/>
      <c r="E189" s="14"/>
      <c r="F189" s="14"/>
      <c r="G189" s="14"/>
      <c r="H189" s="14"/>
      <c r="I189" s="14"/>
    </row>
    <row r="190" spans="1:9">
      <c r="A190" s="14"/>
      <c r="B190" s="14"/>
      <c r="C190" s="14"/>
      <c r="D190" s="14"/>
      <c r="E190" s="14"/>
      <c r="F190" s="14"/>
      <c r="G190" s="14"/>
      <c r="H190" s="14"/>
      <c r="I190" s="14"/>
    </row>
    <row r="191" spans="1:9">
      <c r="A191" s="14"/>
      <c r="B191" s="14"/>
      <c r="C191" s="14"/>
      <c r="D191" s="14"/>
      <c r="E191" s="14"/>
      <c r="F191" s="14"/>
      <c r="G191" s="14"/>
      <c r="H191" s="14"/>
      <c r="I191" s="14"/>
    </row>
    <row r="192" spans="1:9">
      <c r="A192" s="14"/>
      <c r="B192" s="14"/>
      <c r="C192" s="14"/>
      <c r="D192" s="14"/>
      <c r="E192" s="14"/>
      <c r="F192" s="14"/>
      <c r="G192" s="14"/>
      <c r="H192" s="14"/>
      <c r="I192" s="14"/>
    </row>
    <row r="193" spans="1:9">
      <c r="A193" s="14"/>
      <c r="B193" s="14"/>
      <c r="C193" s="14"/>
      <c r="D193" s="14"/>
      <c r="E193" s="14"/>
      <c r="F193" s="14"/>
      <c r="G193" s="14"/>
      <c r="H193" s="14"/>
      <c r="I193" s="14"/>
    </row>
    <row r="194" spans="1:9">
      <c r="A194" s="14"/>
      <c r="B194" s="14"/>
      <c r="C194" s="14"/>
      <c r="D194" s="14"/>
      <c r="E194" s="14"/>
      <c r="F194" s="14"/>
      <c r="G194" s="14"/>
      <c r="H194" s="14"/>
      <c r="I194" s="14"/>
    </row>
    <row r="195" spans="1:9">
      <c r="A195" s="14"/>
      <c r="B195" s="14"/>
      <c r="C195" s="14"/>
      <c r="D195" s="14"/>
      <c r="E195" s="14"/>
      <c r="F195" s="14"/>
      <c r="G195" s="14"/>
      <c r="H195" s="14"/>
      <c r="I195" s="14"/>
    </row>
    <row r="196" spans="1:9">
      <c r="A196" s="14"/>
      <c r="B196" s="14"/>
      <c r="C196" s="14"/>
      <c r="D196" s="14"/>
      <c r="E196" s="14"/>
      <c r="F196" s="14"/>
      <c r="G196" s="14"/>
      <c r="H196" s="14"/>
      <c r="I196" s="14"/>
    </row>
    <row r="197" spans="1:9">
      <c r="A197" s="14"/>
      <c r="B197" s="14"/>
      <c r="C197" s="14"/>
      <c r="D197" s="14"/>
      <c r="E197" s="14"/>
      <c r="F197" s="14"/>
      <c r="G197" s="14"/>
      <c r="H197" s="14"/>
      <c r="I197" s="14"/>
    </row>
    <row r="198" spans="1:9">
      <c r="A198" s="14"/>
      <c r="B198" s="14"/>
      <c r="C198" s="14"/>
      <c r="D198" s="14"/>
      <c r="E198" s="14"/>
      <c r="F198" s="14"/>
      <c r="G198" s="14"/>
      <c r="H198" s="14"/>
      <c r="I198" s="14"/>
    </row>
    <row r="199" spans="1:9">
      <c r="A199" s="14"/>
      <c r="B199" s="14"/>
      <c r="C199" s="14"/>
      <c r="D199" s="14"/>
      <c r="E199" s="14"/>
      <c r="F199" s="14"/>
      <c r="G199" s="14"/>
      <c r="H199" s="14"/>
      <c r="I199" s="14"/>
    </row>
    <row r="200" spans="1:9">
      <c r="A200" s="14"/>
      <c r="B200" s="14"/>
      <c r="C200" s="14"/>
      <c r="D200" s="14"/>
      <c r="E200" s="14"/>
      <c r="F200" s="14"/>
      <c r="G200" s="14"/>
      <c r="H200" s="14"/>
      <c r="I200" s="14"/>
    </row>
    <row r="201" spans="1:9">
      <c r="A201" s="14"/>
      <c r="B201" s="14"/>
      <c r="C201" s="14"/>
      <c r="D201" s="14"/>
      <c r="E201" s="14"/>
      <c r="F201" s="14"/>
      <c r="G201" s="14"/>
      <c r="H201" s="14"/>
      <c r="I201" s="14"/>
    </row>
    <row r="202" spans="1:9">
      <c r="A202" s="14"/>
      <c r="B202" s="14"/>
      <c r="C202" s="14"/>
      <c r="D202" s="14"/>
      <c r="E202" s="14"/>
      <c r="F202" s="14"/>
      <c r="G202" s="14"/>
      <c r="H202" s="14"/>
      <c r="I202" s="14"/>
    </row>
    <row r="203" spans="1:9">
      <c r="A203" s="14"/>
      <c r="B203" s="14"/>
      <c r="C203" s="14"/>
      <c r="D203" s="14"/>
      <c r="E203" s="14"/>
      <c r="F203" s="14"/>
      <c r="G203" s="14"/>
      <c r="H203" s="14"/>
      <c r="I203" s="14"/>
    </row>
    <row r="204" spans="1:9">
      <c r="A204" s="14"/>
      <c r="B204" s="14"/>
      <c r="C204" s="14"/>
      <c r="D204" s="14"/>
      <c r="E204" s="14"/>
      <c r="F204" s="14"/>
      <c r="G204" s="14"/>
      <c r="H204" s="14"/>
      <c r="I204" s="14"/>
    </row>
    <row r="205" spans="1:9">
      <c r="A205" s="14"/>
      <c r="B205" s="14"/>
      <c r="C205" s="14"/>
      <c r="D205" s="14"/>
      <c r="E205" s="14"/>
      <c r="F205" s="14"/>
      <c r="G205" s="14"/>
      <c r="H205" s="14"/>
      <c r="I205" s="14"/>
    </row>
    <row r="206" spans="1:9">
      <c r="A206" s="14"/>
      <c r="B206" s="14"/>
      <c r="C206" s="14"/>
      <c r="D206" s="14"/>
      <c r="E206" s="14"/>
      <c r="F206" s="14"/>
      <c r="G206" s="14"/>
      <c r="H206" s="14"/>
      <c r="I206" s="14"/>
    </row>
    <row r="207" spans="1:9">
      <c r="A207" s="14"/>
      <c r="B207" s="14"/>
      <c r="C207" s="14"/>
      <c r="D207" s="14"/>
      <c r="E207" s="14"/>
      <c r="F207" s="14"/>
      <c r="G207" s="14"/>
      <c r="H207" s="14"/>
      <c r="I207" s="14"/>
    </row>
    <row r="208" spans="1:9">
      <c r="A208" s="14"/>
      <c r="B208" s="14"/>
      <c r="C208" s="14"/>
      <c r="D208" s="14"/>
      <c r="E208" s="14"/>
      <c r="F208" s="14"/>
      <c r="G208" s="14"/>
      <c r="H208" s="14"/>
      <c r="I208" s="14"/>
    </row>
    <row r="209" spans="1:9">
      <c r="A209" s="14"/>
      <c r="B209" s="14"/>
      <c r="C209" s="14"/>
      <c r="D209" s="14"/>
      <c r="E209" s="14"/>
      <c r="F209" s="14"/>
      <c r="G209" s="14"/>
      <c r="H209" s="14"/>
      <c r="I209" s="14"/>
    </row>
    <row r="210" spans="1:9">
      <c r="A210" s="14"/>
      <c r="B210" s="14"/>
      <c r="C210" s="14"/>
      <c r="D210" s="14"/>
      <c r="E210" s="14"/>
      <c r="F210" s="14"/>
      <c r="G210" s="14"/>
      <c r="H210" s="14"/>
      <c r="I210" s="14"/>
    </row>
    <row r="211" spans="1:9">
      <c r="A211" s="14"/>
      <c r="B211" s="14"/>
      <c r="C211" s="14"/>
      <c r="D211" s="14"/>
      <c r="E211" s="14"/>
      <c r="F211" s="14"/>
      <c r="G211" s="14"/>
      <c r="H211" s="14"/>
      <c r="I211" s="14"/>
    </row>
    <row r="212" spans="1:9">
      <c r="A212" s="14"/>
      <c r="B212" s="14"/>
      <c r="C212" s="14"/>
      <c r="D212" s="14"/>
      <c r="E212" s="14"/>
      <c r="F212" s="14"/>
      <c r="G212" s="14"/>
      <c r="H212" s="14"/>
      <c r="I212" s="14"/>
    </row>
    <row r="213" spans="1:9">
      <c r="A213" s="14"/>
      <c r="B213" s="14"/>
      <c r="C213" s="14"/>
      <c r="D213" s="14"/>
      <c r="E213" s="14"/>
      <c r="F213" s="14"/>
      <c r="G213" s="14"/>
      <c r="H213" s="14"/>
      <c r="I213" s="14"/>
    </row>
    <row r="214" spans="1:9">
      <c r="A214" s="14"/>
      <c r="B214" s="14"/>
      <c r="C214" s="14"/>
      <c r="D214" s="14"/>
      <c r="E214" s="14"/>
      <c r="F214" s="14"/>
      <c r="G214" s="14"/>
      <c r="H214" s="14"/>
      <c r="I214" s="14"/>
    </row>
    <row r="215" spans="1:9">
      <c r="A215" s="14"/>
      <c r="B215" s="14"/>
      <c r="C215" s="14"/>
      <c r="D215" s="14"/>
      <c r="E215" s="14"/>
      <c r="F215" s="14"/>
      <c r="G215" s="14"/>
      <c r="H215" s="14"/>
      <c r="I215" s="14"/>
    </row>
    <row r="216" spans="1:9">
      <c r="A216" s="14"/>
      <c r="B216" s="14"/>
      <c r="C216" s="14"/>
      <c r="D216" s="14"/>
      <c r="E216" s="14"/>
      <c r="F216" s="14"/>
      <c r="G216" s="14"/>
      <c r="H216" s="14"/>
      <c r="I216" s="14"/>
    </row>
    <row r="217" spans="1:9">
      <c r="A217" s="14"/>
      <c r="B217" s="14"/>
      <c r="C217" s="14"/>
      <c r="D217" s="14"/>
      <c r="E217" s="14"/>
      <c r="F217" s="14"/>
      <c r="G217" s="14"/>
      <c r="H217" s="14"/>
      <c r="I217" s="14"/>
    </row>
    <row r="218" spans="1:9">
      <c r="A218" s="14"/>
      <c r="B218" s="14"/>
      <c r="C218" s="14"/>
      <c r="D218" s="14"/>
      <c r="E218" s="14"/>
      <c r="F218" s="14"/>
      <c r="G218" s="14"/>
      <c r="H218" s="14"/>
      <c r="I218" s="14"/>
    </row>
    <row r="219" spans="1:9">
      <c r="A219" s="14"/>
      <c r="B219" s="14"/>
      <c r="C219" s="14"/>
      <c r="D219" s="14"/>
      <c r="E219" s="14"/>
      <c r="F219" s="14"/>
      <c r="G219" s="14"/>
      <c r="H219" s="14"/>
      <c r="I219" s="14"/>
    </row>
    <row r="220" spans="1:9">
      <c r="A220" s="14"/>
      <c r="B220" s="14"/>
      <c r="C220" s="14"/>
      <c r="D220" s="14"/>
      <c r="E220" s="14"/>
      <c r="F220" s="14"/>
      <c r="G220" s="14"/>
      <c r="H220" s="14"/>
      <c r="I220" s="14"/>
    </row>
    <row r="221" spans="1:9">
      <c r="A221" s="14"/>
      <c r="B221" s="14"/>
      <c r="C221" s="14"/>
      <c r="D221" s="14"/>
      <c r="E221" s="14"/>
      <c r="F221" s="14"/>
      <c r="G221" s="14"/>
      <c r="H221" s="14"/>
      <c r="I221" s="14"/>
    </row>
    <row r="222" spans="1:9">
      <c r="A222" s="14"/>
      <c r="B222" s="14"/>
      <c r="C222" s="14"/>
      <c r="D222" s="14"/>
      <c r="E222" s="14"/>
      <c r="F222" s="14"/>
      <c r="G222" s="14"/>
      <c r="H222" s="14"/>
      <c r="I222" s="14"/>
    </row>
    <row r="223" spans="1:9">
      <c r="A223" s="14"/>
      <c r="B223" s="14"/>
      <c r="C223" s="14"/>
      <c r="D223" s="14"/>
      <c r="E223" s="14"/>
      <c r="F223" s="14"/>
      <c r="G223" s="14"/>
      <c r="H223" s="14"/>
      <c r="I223" s="14"/>
    </row>
    <row r="224" spans="1:9">
      <c r="A224" s="14"/>
      <c r="B224" s="14"/>
      <c r="C224" s="14"/>
      <c r="D224" s="14"/>
      <c r="E224" s="14"/>
      <c r="F224" s="14"/>
      <c r="G224" s="14"/>
      <c r="H224" s="14"/>
      <c r="I224" s="14"/>
    </row>
    <row r="225" spans="1:9">
      <c r="A225" s="14"/>
      <c r="B225" s="14"/>
      <c r="C225" s="14"/>
      <c r="D225" s="14"/>
      <c r="E225" s="14"/>
      <c r="F225" s="14"/>
      <c r="G225" s="14"/>
      <c r="H225" s="14"/>
      <c r="I225" s="14"/>
    </row>
    <row r="226" spans="1:9">
      <c r="A226" s="14"/>
      <c r="B226" s="14"/>
      <c r="C226" s="14"/>
      <c r="D226" s="14"/>
      <c r="E226" s="14"/>
      <c r="F226" s="14"/>
      <c r="G226" s="14"/>
      <c r="H226" s="14"/>
      <c r="I226" s="14"/>
    </row>
    <row r="227" spans="1:9">
      <c r="A227" s="14"/>
      <c r="B227" s="14"/>
      <c r="C227" s="14"/>
      <c r="D227" s="14"/>
      <c r="E227" s="14"/>
      <c r="F227" s="14"/>
      <c r="G227" s="14"/>
      <c r="H227" s="14"/>
      <c r="I227" s="14"/>
    </row>
    <row r="228" spans="1:9">
      <c r="A228" s="14"/>
      <c r="B228" s="14"/>
      <c r="C228" s="14"/>
      <c r="D228" s="14"/>
      <c r="E228" s="14"/>
      <c r="F228" s="14"/>
      <c r="G228" s="14"/>
      <c r="H228" s="14"/>
      <c r="I228" s="14"/>
    </row>
    <row r="229" spans="1:9">
      <c r="A229" s="14"/>
      <c r="B229" s="14"/>
      <c r="C229" s="14"/>
      <c r="D229" s="14"/>
      <c r="E229" s="14"/>
      <c r="F229" s="14"/>
      <c r="G229" s="14"/>
      <c r="H229" s="14"/>
      <c r="I229" s="14"/>
    </row>
    <row r="230" spans="1:9">
      <c r="A230" s="14"/>
      <c r="B230" s="14"/>
      <c r="C230" s="14"/>
      <c r="D230" s="14"/>
      <c r="E230" s="14"/>
      <c r="F230" s="14"/>
      <c r="G230" s="14"/>
      <c r="H230" s="14"/>
      <c r="I230" s="14"/>
    </row>
    <row r="231" spans="1:9">
      <c r="A231" s="14"/>
      <c r="B231" s="14"/>
      <c r="C231" s="14"/>
      <c r="D231" s="14"/>
      <c r="E231" s="14"/>
      <c r="F231" s="14"/>
      <c r="G231" s="14"/>
      <c r="H231" s="14"/>
      <c r="I231" s="14"/>
    </row>
    <row r="232" spans="1:9">
      <c r="A232" s="14"/>
      <c r="B232" s="14"/>
      <c r="C232" s="14"/>
      <c r="D232" s="14"/>
      <c r="E232" s="14"/>
      <c r="F232" s="14"/>
      <c r="G232" s="14"/>
      <c r="H232" s="14"/>
      <c r="I232" s="14"/>
    </row>
    <row r="233" spans="1:9">
      <c r="A233" s="14"/>
      <c r="B233" s="14"/>
      <c r="C233" s="14"/>
      <c r="D233" s="14"/>
      <c r="E233" s="14"/>
      <c r="F233" s="14"/>
      <c r="G233" s="14"/>
      <c r="H233" s="14"/>
      <c r="I233" s="14"/>
    </row>
    <row r="234" spans="1:9">
      <c r="A234" s="14"/>
      <c r="B234" s="14"/>
      <c r="C234" s="14"/>
      <c r="D234" s="14"/>
      <c r="E234" s="14"/>
      <c r="F234" s="14"/>
      <c r="G234" s="14"/>
      <c r="H234" s="14"/>
      <c r="I234" s="14"/>
    </row>
    <row r="235" spans="1:9">
      <c r="A235" s="14"/>
      <c r="B235" s="14"/>
      <c r="C235" s="14"/>
      <c r="D235" s="14"/>
      <c r="E235" s="14"/>
      <c r="F235" s="14"/>
      <c r="G235" s="14"/>
      <c r="H235" s="14"/>
      <c r="I235" s="14"/>
    </row>
    <row r="236" spans="1:9">
      <c r="A236" s="14"/>
      <c r="B236" s="14"/>
      <c r="C236" s="14"/>
      <c r="D236" s="14"/>
      <c r="E236" s="14"/>
      <c r="F236" s="14"/>
      <c r="G236" s="14"/>
      <c r="H236" s="14"/>
      <c r="I236" s="14"/>
    </row>
    <row r="237" spans="1:9">
      <c r="A237" s="14"/>
      <c r="B237" s="14"/>
      <c r="C237" s="14"/>
      <c r="D237" s="14"/>
      <c r="E237" s="14"/>
      <c r="F237" s="14"/>
      <c r="G237" s="14"/>
      <c r="H237" s="14"/>
      <c r="I237" s="14"/>
    </row>
    <row r="238" spans="1:9">
      <c r="A238" s="14"/>
      <c r="B238" s="14"/>
      <c r="C238" s="14"/>
      <c r="D238" s="14"/>
      <c r="E238" s="14"/>
      <c r="F238" s="14"/>
      <c r="G238" s="14"/>
      <c r="H238" s="14"/>
      <c r="I238" s="14"/>
    </row>
    <row r="239" spans="1:9">
      <c r="A239" s="14"/>
      <c r="B239" s="14"/>
      <c r="C239" s="14"/>
      <c r="D239" s="14"/>
      <c r="E239" s="14"/>
      <c r="F239" s="14"/>
      <c r="G239" s="14"/>
      <c r="H239" s="14"/>
      <c r="I239" s="14"/>
    </row>
    <row r="240" spans="1:9">
      <c r="A240" s="14"/>
      <c r="B240" s="14"/>
      <c r="C240" s="14"/>
      <c r="D240" s="14"/>
      <c r="E240" s="14"/>
      <c r="F240" s="14"/>
      <c r="G240" s="14"/>
      <c r="H240" s="14"/>
      <c r="I240" s="14"/>
    </row>
    <row r="241" spans="1:9">
      <c r="A241" s="14"/>
      <c r="B241" s="14"/>
      <c r="C241" s="14"/>
      <c r="D241" s="14"/>
      <c r="E241" s="14"/>
      <c r="F241" s="14"/>
      <c r="G241" s="14"/>
      <c r="H241" s="14"/>
      <c r="I241" s="14"/>
    </row>
    <row r="242" spans="1:9">
      <c r="A242" s="14"/>
      <c r="B242" s="14"/>
      <c r="C242" s="14"/>
      <c r="D242" s="14"/>
      <c r="E242" s="14"/>
      <c r="F242" s="14"/>
      <c r="G242" s="14"/>
      <c r="H242" s="14"/>
      <c r="I242" s="14"/>
    </row>
    <row r="243" spans="1:9">
      <c r="A243" s="14"/>
      <c r="B243" s="14"/>
      <c r="C243" s="14"/>
      <c r="D243" s="14"/>
      <c r="E243" s="14"/>
      <c r="F243" s="14"/>
      <c r="G243" s="14"/>
      <c r="H243" s="14"/>
      <c r="I243" s="14"/>
    </row>
    <row r="244" spans="1:9">
      <c r="A244" s="14"/>
      <c r="B244" s="14"/>
      <c r="C244" s="14"/>
      <c r="D244" s="14"/>
      <c r="E244" s="14"/>
      <c r="F244" s="14"/>
      <c r="G244" s="14"/>
      <c r="H244" s="14"/>
      <c r="I244" s="14"/>
    </row>
    <row r="245" spans="1:9">
      <c r="A245" s="14"/>
      <c r="B245" s="14"/>
      <c r="C245" s="14"/>
      <c r="D245" s="14"/>
      <c r="E245" s="14"/>
      <c r="F245" s="14"/>
      <c r="G245" s="14"/>
      <c r="H245" s="14"/>
      <c r="I245" s="14"/>
    </row>
    <row r="246" spans="1:9">
      <c r="A246" s="14"/>
      <c r="B246" s="14"/>
      <c r="C246" s="14"/>
      <c r="D246" s="14"/>
      <c r="E246" s="14"/>
      <c r="F246" s="14"/>
      <c r="G246" s="14"/>
      <c r="H246" s="14"/>
      <c r="I246" s="14"/>
    </row>
    <row r="247" spans="1:9">
      <c r="A247" s="14"/>
      <c r="B247" s="14"/>
      <c r="C247" s="14"/>
      <c r="D247" s="14"/>
      <c r="E247" s="14"/>
      <c r="F247" s="14"/>
      <c r="G247" s="14"/>
      <c r="H247" s="14"/>
      <c r="I247" s="14"/>
    </row>
    <row r="248" spans="1:9">
      <c r="A248" s="14"/>
      <c r="B248" s="14"/>
      <c r="C248" s="14"/>
      <c r="D248" s="14"/>
      <c r="E248" s="14"/>
      <c r="F248" s="14"/>
      <c r="G248" s="14"/>
      <c r="H248" s="14"/>
      <c r="I248" s="14"/>
    </row>
    <row r="249" spans="1:9">
      <c r="A249" s="14"/>
      <c r="B249" s="14"/>
      <c r="C249" s="14"/>
      <c r="D249" s="14"/>
      <c r="E249" s="14"/>
      <c r="F249" s="14"/>
      <c r="G249" s="14"/>
      <c r="H249" s="14"/>
      <c r="I249" s="14"/>
    </row>
    <row r="250" spans="1:9">
      <c r="A250" s="14"/>
      <c r="B250" s="14"/>
      <c r="C250" s="14"/>
      <c r="D250" s="14"/>
      <c r="E250" s="14"/>
      <c r="F250" s="14"/>
      <c r="G250" s="14"/>
      <c r="H250" s="14"/>
      <c r="I250" s="14"/>
    </row>
    <row r="251" spans="1:9">
      <c r="A251" s="14"/>
      <c r="B251" s="14"/>
      <c r="C251" s="14"/>
      <c r="D251" s="14"/>
      <c r="E251" s="14"/>
      <c r="F251" s="14"/>
      <c r="G251" s="14"/>
      <c r="H251" s="14"/>
      <c r="I251" s="14"/>
    </row>
    <row r="252" spans="1:9">
      <c r="A252" s="14"/>
      <c r="B252" s="14"/>
      <c r="C252" s="14"/>
      <c r="D252" s="14"/>
      <c r="E252" s="14"/>
      <c r="F252" s="14"/>
      <c r="G252" s="14"/>
      <c r="H252" s="14"/>
      <c r="I252" s="14"/>
    </row>
    <row r="253" spans="1:9">
      <c r="A253" s="14"/>
      <c r="B253" s="14"/>
      <c r="C253" s="14"/>
      <c r="D253" s="14"/>
      <c r="E253" s="14"/>
      <c r="F253" s="14"/>
      <c r="G253" s="14"/>
      <c r="H253" s="14"/>
      <c r="I253" s="14"/>
    </row>
    <row r="254" spans="1:9">
      <c r="A254" s="14"/>
      <c r="B254" s="14"/>
      <c r="C254" s="14"/>
      <c r="D254" s="14"/>
      <c r="E254" s="14"/>
      <c r="F254" s="14"/>
      <c r="G254" s="14"/>
      <c r="H254" s="14"/>
      <c r="I254" s="14"/>
    </row>
    <row r="255" spans="1:9">
      <c r="A255" s="14"/>
      <c r="B255" s="14"/>
      <c r="C255" s="14"/>
      <c r="D255" s="14"/>
      <c r="E255" s="14"/>
      <c r="F255" s="14"/>
      <c r="G255" s="14"/>
      <c r="H255" s="14"/>
      <c r="I255" s="14"/>
    </row>
    <row r="256" spans="1:9">
      <c r="A256" s="14"/>
      <c r="B256" s="14"/>
      <c r="C256" s="14"/>
      <c r="D256" s="14"/>
      <c r="E256" s="14"/>
      <c r="F256" s="14"/>
      <c r="G256" s="14"/>
      <c r="H256" s="14"/>
      <c r="I256" s="14"/>
    </row>
    <row r="257" spans="1:9">
      <c r="A257" s="14"/>
      <c r="B257" s="14"/>
      <c r="C257" s="14"/>
      <c r="D257" s="14"/>
      <c r="E257" s="14"/>
      <c r="F257" s="14"/>
      <c r="G257" s="14"/>
      <c r="H257" s="14"/>
      <c r="I257" s="14"/>
    </row>
    <row r="258" spans="1:9">
      <c r="A258" s="14"/>
      <c r="B258" s="14"/>
      <c r="C258" s="14"/>
      <c r="D258" s="14"/>
      <c r="E258" s="14"/>
      <c r="F258" s="14"/>
      <c r="G258" s="14"/>
      <c r="H258" s="14"/>
      <c r="I258" s="14"/>
    </row>
    <row r="259" spans="1:9">
      <c r="A259" s="14"/>
      <c r="B259" s="14"/>
      <c r="C259" s="14"/>
      <c r="D259" s="14"/>
      <c r="E259" s="14"/>
      <c r="F259" s="14"/>
      <c r="G259" s="14"/>
      <c r="H259" s="14"/>
      <c r="I259" s="14"/>
    </row>
    <row r="260" spans="1:9">
      <c r="A260" s="14"/>
      <c r="B260" s="14"/>
      <c r="C260" s="14"/>
      <c r="D260" s="14"/>
      <c r="E260" s="14"/>
      <c r="F260" s="14"/>
      <c r="G260" s="14"/>
      <c r="H260" s="14"/>
      <c r="I260" s="14"/>
    </row>
    <row r="261" spans="1:9">
      <c r="A261" s="14"/>
      <c r="B261" s="14"/>
      <c r="C261" s="14"/>
      <c r="D261" s="14"/>
      <c r="E261" s="14"/>
      <c r="F261" s="14"/>
      <c r="G261" s="14"/>
      <c r="H261" s="14"/>
      <c r="I261" s="14"/>
    </row>
    <row r="262" spans="1:9">
      <c r="A262" s="14"/>
      <c r="B262" s="14"/>
      <c r="C262" s="14"/>
      <c r="D262" s="14"/>
      <c r="E262" s="14"/>
      <c r="F262" s="14"/>
      <c r="G262" s="14"/>
      <c r="H262" s="14"/>
      <c r="I262" s="14"/>
    </row>
    <row r="263" spans="1:9">
      <c r="A263" s="14"/>
      <c r="B263" s="14"/>
      <c r="C263" s="14"/>
      <c r="D263" s="14"/>
      <c r="E263" s="14"/>
      <c r="F263" s="14"/>
      <c r="G263" s="14"/>
      <c r="H263" s="14"/>
      <c r="I263" s="14"/>
    </row>
    <row r="264" spans="1:9">
      <c r="A264" s="14"/>
      <c r="B264" s="14"/>
      <c r="C264" s="14"/>
      <c r="D264" s="14"/>
      <c r="E264" s="14"/>
      <c r="F264" s="14"/>
      <c r="G264" s="14"/>
      <c r="H264" s="14"/>
      <c r="I264" s="14"/>
    </row>
    <row r="265" spans="1:9">
      <c r="A265" s="14"/>
      <c r="B265" s="14"/>
      <c r="C265" s="14"/>
      <c r="D265" s="14"/>
      <c r="E265" s="14"/>
      <c r="F265" s="14"/>
      <c r="G265" s="14"/>
      <c r="H265" s="14"/>
      <c r="I265" s="14"/>
    </row>
    <row r="266" spans="1:9">
      <c r="A266" s="14"/>
      <c r="B266" s="14"/>
      <c r="C266" s="14"/>
      <c r="D266" s="14"/>
      <c r="E266" s="14"/>
      <c r="F266" s="14"/>
      <c r="G266" s="14"/>
      <c r="H266" s="14"/>
      <c r="I266" s="14"/>
    </row>
    <row r="267" spans="1:9">
      <c r="A267" s="14"/>
      <c r="B267" s="14"/>
      <c r="C267" s="14"/>
      <c r="D267" s="14"/>
      <c r="E267" s="14"/>
      <c r="F267" s="14"/>
      <c r="G267" s="14"/>
      <c r="H267" s="14"/>
      <c r="I267" s="14"/>
    </row>
    <row r="268" spans="1:9">
      <c r="A268" s="14"/>
      <c r="B268" s="14"/>
      <c r="C268" s="14"/>
      <c r="D268" s="14"/>
      <c r="E268" s="14"/>
      <c r="F268" s="14"/>
      <c r="G268" s="14"/>
      <c r="H268" s="14"/>
      <c r="I268" s="14"/>
    </row>
    <row r="269" spans="1:9">
      <c r="A269" s="14"/>
      <c r="B269" s="14"/>
      <c r="C269" s="14"/>
      <c r="D269" s="14"/>
      <c r="E269" s="14"/>
      <c r="F269" s="14"/>
      <c r="G269" s="14"/>
      <c r="H269" s="14"/>
      <c r="I269" s="14"/>
    </row>
    <row r="270" spans="1:9">
      <c r="A270" s="14"/>
      <c r="B270" s="14"/>
      <c r="C270" s="14"/>
      <c r="D270" s="14"/>
      <c r="E270" s="14"/>
      <c r="F270" s="14"/>
      <c r="G270" s="14"/>
      <c r="H270" s="14"/>
      <c r="I270" s="14"/>
    </row>
    <row r="271" spans="1:9">
      <c r="A271" s="14"/>
      <c r="B271" s="14"/>
      <c r="C271" s="14"/>
      <c r="D271" s="14"/>
      <c r="E271" s="14"/>
      <c r="F271" s="14"/>
      <c r="G271" s="14"/>
      <c r="H271" s="14"/>
      <c r="I271" s="14"/>
    </row>
    <row r="272" spans="1:9">
      <c r="A272" s="14"/>
      <c r="B272" s="14"/>
      <c r="C272" s="14"/>
      <c r="D272" s="14"/>
      <c r="E272" s="14"/>
      <c r="F272" s="14"/>
      <c r="G272" s="14"/>
      <c r="H272" s="14"/>
      <c r="I272" s="14"/>
    </row>
    <row r="273" spans="1:9">
      <c r="A273" s="14"/>
      <c r="B273" s="14"/>
      <c r="C273" s="14"/>
      <c r="D273" s="14"/>
      <c r="E273" s="14"/>
      <c r="F273" s="14"/>
      <c r="G273" s="14"/>
      <c r="H273" s="14"/>
      <c r="I273" s="14"/>
    </row>
    <row r="274" spans="1:9">
      <c r="A274" s="14"/>
      <c r="B274" s="14"/>
      <c r="C274" s="14"/>
      <c r="D274" s="14"/>
      <c r="E274" s="14"/>
      <c r="F274" s="14"/>
      <c r="G274" s="14"/>
      <c r="H274" s="14"/>
      <c r="I274" s="14"/>
    </row>
    <row r="275" spans="1:9">
      <c r="A275" s="14"/>
      <c r="B275" s="14"/>
      <c r="C275" s="14"/>
      <c r="D275" s="14"/>
      <c r="E275" s="14"/>
      <c r="F275" s="14"/>
      <c r="G275" s="14"/>
      <c r="H275" s="14"/>
      <c r="I275" s="14"/>
    </row>
    <row r="276" spans="1:9">
      <c r="A276" s="14"/>
      <c r="B276" s="14"/>
      <c r="C276" s="14"/>
      <c r="D276" s="14"/>
      <c r="E276" s="14"/>
      <c r="F276" s="14"/>
      <c r="G276" s="14"/>
      <c r="H276" s="14"/>
      <c r="I276" s="14"/>
    </row>
    <row r="277" spans="1:9">
      <c r="A277" s="14"/>
      <c r="B277" s="14"/>
      <c r="C277" s="14"/>
      <c r="D277" s="14"/>
      <c r="E277" s="14"/>
      <c r="F277" s="14"/>
      <c r="G277" s="14"/>
      <c r="H277" s="14"/>
      <c r="I277" s="14"/>
    </row>
    <row r="278" spans="1:9">
      <c r="A278" s="14"/>
      <c r="B278" s="14"/>
      <c r="C278" s="14"/>
      <c r="D278" s="14"/>
      <c r="E278" s="14"/>
      <c r="F278" s="14"/>
      <c r="G278" s="14"/>
      <c r="H278" s="14"/>
      <c r="I278" s="14"/>
    </row>
    <row r="279" spans="1:9">
      <c r="A279" s="14"/>
      <c r="B279" s="14"/>
      <c r="C279" s="14"/>
      <c r="D279" s="14"/>
      <c r="E279" s="14"/>
      <c r="F279" s="14"/>
      <c r="G279" s="14"/>
      <c r="H279" s="14"/>
      <c r="I279" s="14"/>
    </row>
    <row r="280" spans="1:9">
      <c r="A280" s="14"/>
      <c r="B280" s="14"/>
      <c r="C280" s="14"/>
      <c r="D280" s="14"/>
      <c r="E280" s="14"/>
      <c r="F280" s="14"/>
      <c r="G280" s="14"/>
      <c r="H280" s="14"/>
      <c r="I280" s="14"/>
    </row>
    <row r="281" spans="1:9">
      <c r="A281" s="14"/>
      <c r="B281" s="14"/>
      <c r="C281" s="14"/>
      <c r="D281" s="14"/>
      <c r="E281" s="14"/>
      <c r="F281" s="14"/>
      <c r="G281" s="14"/>
      <c r="H281" s="14"/>
      <c r="I281" s="14"/>
    </row>
    <row r="282" spans="1:9">
      <c r="A282" s="14"/>
      <c r="B282" s="14"/>
      <c r="C282" s="14"/>
      <c r="D282" s="14"/>
      <c r="E282" s="14"/>
      <c r="F282" s="14"/>
      <c r="G282" s="14"/>
      <c r="H282" s="14"/>
      <c r="I282" s="14"/>
    </row>
    <row r="283" spans="1:9">
      <c r="A283" s="14"/>
      <c r="B283" s="14"/>
      <c r="C283" s="14"/>
      <c r="D283" s="14"/>
      <c r="E283" s="14"/>
      <c r="F283" s="14"/>
      <c r="G283" s="14"/>
      <c r="H283" s="14"/>
      <c r="I283" s="14"/>
    </row>
    <row r="284" spans="1:9">
      <c r="A284" s="14"/>
      <c r="B284" s="14"/>
      <c r="C284" s="14"/>
      <c r="D284" s="14"/>
      <c r="E284" s="14"/>
      <c r="F284" s="14"/>
      <c r="G284" s="14"/>
      <c r="H284" s="14"/>
      <c r="I284" s="14"/>
    </row>
    <row r="285" spans="1:9">
      <c r="A285" s="14"/>
      <c r="B285" s="14"/>
      <c r="C285" s="14"/>
      <c r="D285" s="14"/>
      <c r="E285" s="14"/>
      <c r="F285" s="14"/>
      <c r="G285" s="14"/>
      <c r="H285" s="14"/>
      <c r="I285" s="14"/>
    </row>
    <row r="286" spans="1:9">
      <c r="A286" s="14"/>
      <c r="B286" s="14"/>
      <c r="C286" s="14"/>
      <c r="D286" s="14"/>
      <c r="E286" s="14"/>
      <c r="F286" s="14"/>
      <c r="G286" s="14"/>
      <c r="H286" s="14"/>
      <c r="I286" s="14"/>
    </row>
    <row r="287" spans="1:9">
      <c r="A287" s="14"/>
      <c r="B287" s="14"/>
      <c r="C287" s="14"/>
      <c r="D287" s="14"/>
      <c r="E287" s="14"/>
      <c r="F287" s="14"/>
      <c r="G287" s="14"/>
      <c r="H287" s="14"/>
      <c r="I287" s="14"/>
    </row>
    <row r="288" spans="1:9">
      <c r="A288" s="14"/>
      <c r="B288" s="14"/>
      <c r="C288" s="14"/>
      <c r="D288" s="14"/>
      <c r="E288" s="14"/>
      <c r="F288" s="14"/>
      <c r="G288" s="14"/>
      <c r="H288" s="14"/>
      <c r="I288" s="14"/>
    </row>
    <row r="289" spans="1:9">
      <c r="A289" s="14"/>
      <c r="B289" s="14"/>
      <c r="C289" s="14"/>
      <c r="D289" s="14"/>
      <c r="E289" s="14"/>
      <c r="F289" s="14"/>
      <c r="G289" s="14"/>
      <c r="H289" s="14"/>
      <c r="I289" s="14"/>
    </row>
    <row r="290" spans="1:9">
      <c r="A290" s="14"/>
      <c r="B290" s="14"/>
      <c r="C290" s="14"/>
      <c r="D290" s="14"/>
      <c r="E290" s="14"/>
      <c r="F290" s="14"/>
      <c r="G290" s="14"/>
      <c r="H290" s="14"/>
      <c r="I290" s="14"/>
    </row>
  </sheetData>
  <mergeCells count="23">
    <mergeCell ref="C18:D18"/>
    <mergeCell ref="C19:D19"/>
    <mergeCell ref="C9:I9"/>
    <mergeCell ref="C15:D16"/>
    <mergeCell ref="A13:D13"/>
    <mergeCell ref="H15:H16"/>
    <mergeCell ref="I15:I16"/>
    <mergeCell ref="B87:C87"/>
    <mergeCell ref="A1:I1"/>
    <mergeCell ref="A3:I3"/>
    <mergeCell ref="A4:I4"/>
    <mergeCell ref="A83:H83"/>
    <mergeCell ref="A15:A16"/>
    <mergeCell ref="B15:B16"/>
    <mergeCell ref="F15:F16"/>
    <mergeCell ref="G15:G16"/>
    <mergeCell ref="C81:D81"/>
    <mergeCell ref="C82:D82"/>
    <mergeCell ref="C17:D17"/>
    <mergeCell ref="E15:E16"/>
    <mergeCell ref="C6:I6"/>
    <mergeCell ref="C7:I7"/>
    <mergeCell ref="C8:I8"/>
  </mergeCells>
  <printOptions horizontalCentered="1"/>
  <pageMargins left="1.1811023622047245" right="0.59055118110236227" top="0.78740157480314965" bottom="0.78740157480314965" header="0.31496062992125984" footer="0.39370078740157483"/>
  <pageSetup paperSize="9" scale="51" fitToHeight="0" orientation="portrait" blackAndWhite="1" r:id="rId1"/>
  <headerFooter>
    <oddFooter>&amp;R&amp;"Times New Roman,Regular"&amp;10&amp;P. lpp. no &amp;N</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I2050"/>
  <sheetViews>
    <sheetView showZeros="0" topLeftCell="A1633" zoomScale="110" zoomScaleNormal="110" workbookViewId="0">
      <selection activeCell="I1616" sqref="I1616"/>
    </sheetView>
  </sheetViews>
  <sheetFormatPr defaultColWidth="9.140625" defaultRowHeight="15" outlineLevelRow="1"/>
  <cols>
    <col min="1" max="2" width="8.7109375" style="44" customWidth="1"/>
    <col min="3" max="3" width="41.28515625" style="44" customWidth="1"/>
    <col min="4" max="4" width="10.7109375" style="44" customWidth="1"/>
    <col min="5" max="5" width="23.140625" style="44" customWidth="1"/>
    <col min="6" max="6" width="10.7109375" style="772" customWidth="1"/>
    <col min="7" max="7" width="9.7109375" style="772" customWidth="1"/>
    <col min="8" max="8" width="17.7109375" style="44" customWidth="1"/>
    <col min="9" max="9" width="16.7109375" style="44" customWidth="1"/>
    <col min="10" max="16384" width="9.140625" style="44"/>
  </cols>
  <sheetData>
    <row r="1" spans="1:9" ht="20.25">
      <c r="A1" s="985" t="str">
        <f>"Lokālā tāme Nr. "&amp;KOPS1!B37</f>
        <v>Lokālā tāme Nr. 2-3</v>
      </c>
      <c r="B1" s="985"/>
      <c r="C1" s="985"/>
      <c r="D1" s="985"/>
      <c r="E1" s="985"/>
      <c r="F1" s="985"/>
      <c r="G1" s="985"/>
      <c r="H1" s="985"/>
      <c r="I1" s="985"/>
    </row>
    <row r="3" spans="1:9" ht="20.25">
      <c r="A3" s="1026" t="str">
        <f>KOPS1!C37</f>
        <v>Vēdināšana</v>
      </c>
      <c r="B3" s="1026"/>
      <c r="C3" s="1026"/>
      <c r="D3" s="1026"/>
      <c r="E3" s="1027"/>
      <c r="F3" s="1026"/>
      <c r="G3" s="1026"/>
      <c r="H3" s="1026"/>
      <c r="I3" s="1026"/>
    </row>
    <row r="4" spans="1:9">
      <c r="A4" s="1017" t="s">
        <v>0</v>
      </c>
      <c r="B4" s="1017"/>
      <c r="C4" s="1017"/>
      <c r="D4" s="1017"/>
      <c r="E4" s="1017"/>
      <c r="F4" s="1017"/>
      <c r="G4" s="1017"/>
      <c r="H4" s="1017"/>
      <c r="I4" s="1017"/>
    </row>
    <row r="5" spans="1:9">
      <c r="A5" s="14"/>
      <c r="B5" s="14"/>
      <c r="C5" s="14"/>
      <c r="D5" s="14"/>
      <c r="E5" s="14"/>
      <c r="F5" s="771"/>
      <c r="G5" s="771"/>
      <c r="H5" s="14"/>
      <c r="I5" s="14"/>
    </row>
    <row r="6" spans="1:9">
      <c r="A6" s="14" t="s">
        <v>1</v>
      </c>
      <c r="B6" s="14"/>
      <c r="C6" s="995" t="str">
        <f>KOPS1!C6</f>
        <v>Jauna skolas ēka Ādažos I.kārta</v>
      </c>
      <c r="D6" s="995"/>
      <c r="E6" s="986"/>
      <c r="F6" s="995"/>
      <c r="G6" s="995"/>
      <c r="H6" s="995"/>
      <c r="I6" s="995"/>
    </row>
    <row r="7" spans="1:9">
      <c r="A7" s="14" t="s">
        <v>2</v>
      </c>
      <c r="B7" s="14"/>
      <c r="C7" s="995" t="str">
        <f>KOPS1!C7</f>
        <v>Jauna skolas ēka Ādažos</v>
      </c>
      <c r="D7" s="995"/>
      <c r="E7" s="986"/>
      <c r="F7" s="995"/>
      <c r="G7" s="995"/>
      <c r="H7" s="995"/>
      <c r="I7" s="995"/>
    </row>
    <row r="8" spans="1:9">
      <c r="A8" s="14" t="s">
        <v>3</v>
      </c>
      <c r="B8" s="14"/>
      <c r="C8" s="995" t="str">
        <f>KOPS1!C8</f>
        <v>Attekas iela 16, Ādaži, Ādažu novads</v>
      </c>
      <c r="D8" s="995"/>
      <c r="E8" s="986"/>
      <c r="F8" s="995"/>
      <c r="G8" s="995"/>
      <c r="H8" s="995"/>
      <c r="I8" s="995"/>
    </row>
    <row r="9" spans="1:9">
      <c r="A9" s="14" t="s">
        <v>4</v>
      </c>
      <c r="B9" s="14"/>
      <c r="C9" s="995" t="str">
        <f>KOPS1!C9</f>
        <v>16-26</v>
      </c>
      <c r="D9" s="995"/>
      <c r="E9" s="986"/>
      <c r="F9" s="995"/>
      <c r="G9" s="995"/>
      <c r="H9" s="995"/>
      <c r="I9" s="995"/>
    </row>
    <row r="10" spans="1:9">
      <c r="A10" s="14"/>
      <c r="B10" s="14"/>
      <c r="C10" s="14"/>
      <c r="D10" s="14"/>
      <c r="E10" s="14"/>
      <c r="F10" s="771"/>
      <c r="G10" s="771"/>
      <c r="H10" s="14"/>
    </row>
    <row r="11" spans="1:9">
      <c r="A11" s="14" t="s">
        <v>242</v>
      </c>
      <c r="B11" s="14"/>
      <c r="C11" s="14"/>
      <c r="D11" s="14"/>
      <c r="E11" s="14"/>
      <c r="F11" s="771"/>
      <c r="G11" s="771"/>
      <c r="H11" s="14"/>
    </row>
    <row r="12" spans="1:9">
      <c r="A12" s="14" t="s">
        <v>2039</v>
      </c>
      <c r="B12" s="14"/>
      <c r="C12" s="14"/>
      <c r="D12" s="14"/>
      <c r="E12" s="14"/>
      <c r="F12" s="771"/>
      <c r="G12" s="771"/>
      <c r="H12" s="14"/>
      <c r="I12" s="14"/>
    </row>
    <row r="13" spans="1:9">
      <c r="A13" s="1019" t="str">
        <f>KOPS1!F14</f>
        <v>Tāme sastādīta 2017.gada 29. septembrī</v>
      </c>
      <c r="B13" s="1019"/>
      <c r="C13" s="1019"/>
      <c r="D13" s="1019"/>
      <c r="E13" s="662"/>
      <c r="F13" s="771"/>
      <c r="G13" s="771"/>
      <c r="H13" s="14"/>
    </row>
    <row r="15" spans="1:9" ht="15" customHeight="1">
      <c r="A15" s="1007" t="s">
        <v>5</v>
      </c>
      <c r="B15" s="1007" t="s">
        <v>6</v>
      </c>
      <c r="C15" s="1050" t="s">
        <v>1931</v>
      </c>
      <c r="D15" s="1051"/>
      <c r="E15" s="1032" t="s">
        <v>1628</v>
      </c>
      <c r="F15" s="1013" t="s">
        <v>7</v>
      </c>
      <c r="G15" s="1011" t="s">
        <v>8</v>
      </c>
      <c r="H15" s="1024" t="s">
        <v>2040</v>
      </c>
      <c r="I15" s="1024" t="s">
        <v>2041</v>
      </c>
    </row>
    <row r="16" spans="1:9">
      <c r="A16" s="1007"/>
      <c r="B16" s="1007"/>
      <c r="C16" s="1052"/>
      <c r="D16" s="1053"/>
      <c r="E16" s="1025"/>
      <c r="F16" s="1013"/>
      <c r="G16" s="1012"/>
      <c r="H16" s="1025"/>
      <c r="I16" s="1025"/>
    </row>
    <row r="17" spans="1:9" ht="15.75" thickBot="1">
      <c r="A17" s="66">
        <v>1</v>
      </c>
      <c r="B17" s="66">
        <v>2</v>
      </c>
      <c r="C17" s="1044" t="s">
        <v>80</v>
      </c>
      <c r="D17" s="1045"/>
      <c r="E17" s="666"/>
      <c r="F17" s="66" t="s">
        <v>81</v>
      </c>
      <c r="G17" s="68">
        <v>5</v>
      </c>
      <c r="H17" s="68">
        <v>6</v>
      </c>
      <c r="I17" s="68">
        <v>7</v>
      </c>
    </row>
    <row r="18" spans="1:9" ht="15.75" thickTop="1">
      <c r="A18" s="99"/>
      <c r="B18" s="99"/>
      <c r="C18" s="1046" t="s">
        <v>460</v>
      </c>
      <c r="D18" s="1047"/>
      <c r="E18" s="667"/>
      <c r="F18" s="99"/>
      <c r="G18" s="100"/>
      <c r="H18" s="100"/>
      <c r="I18" s="100"/>
    </row>
    <row r="19" spans="1:9">
      <c r="A19" s="38"/>
      <c r="B19" s="13"/>
      <c r="C19" s="1048" t="s">
        <v>1054</v>
      </c>
      <c r="D19" s="1049"/>
      <c r="E19" s="727"/>
      <c r="F19" s="250"/>
      <c r="G19" s="251"/>
      <c r="H19" s="40"/>
      <c r="I19" s="40"/>
    </row>
    <row r="20" spans="1:9" ht="25.5">
      <c r="A20" s="33">
        <v>1</v>
      </c>
      <c r="B20" s="599" t="s">
        <v>1951</v>
      </c>
      <c r="C20" s="91" t="s">
        <v>1055</v>
      </c>
      <c r="D20" s="31"/>
      <c r="E20" s="722" t="s">
        <v>2048</v>
      </c>
      <c r="F20" s="92" t="s">
        <v>94</v>
      </c>
      <c r="G20" s="93">
        <v>1</v>
      </c>
      <c r="H20" s="252"/>
      <c r="I20" s="252"/>
    </row>
    <row r="21" spans="1:9" ht="25.5">
      <c r="A21" s="33">
        <f t="shared" ref="A21:A84" si="0">A20+1</f>
        <v>2</v>
      </c>
      <c r="B21" s="599" t="s">
        <v>1951</v>
      </c>
      <c r="C21" s="91" t="s">
        <v>1056</v>
      </c>
      <c r="D21" s="31"/>
      <c r="E21" s="722" t="s">
        <v>2048</v>
      </c>
      <c r="F21" s="92" t="s">
        <v>94</v>
      </c>
      <c r="G21" s="93">
        <v>1</v>
      </c>
      <c r="H21" s="252"/>
      <c r="I21" s="252"/>
    </row>
    <row r="22" spans="1:9">
      <c r="A22" s="33">
        <f t="shared" si="0"/>
        <v>3</v>
      </c>
      <c r="B22" s="599" t="s">
        <v>1951</v>
      </c>
      <c r="C22" s="91" t="s">
        <v>1057</v>
      </c>
      <c r="D22" s="31"/>
      <c r="E22" s="722" t="s">
        <v>2048</v>
      </c>
      <c r="F22" s="92" t="s">
        <v>94</v>
      </c>
      <c r="G22" s="93">
        <v>1</v>
      </c>
      <c r="H22" s="252"/>
      <c r="I22" s="252"/>
    </row>
    <row r="23" spans="1:9">
      <c r="A23" s="33">
        <f t="shared" si="0"/>
        <v>4</v>
      </c>
      <c r="B23" s="599" t="s">
        <v>1951</v>
      </c>
      <c r="C23" s="91" t="s">
        <v>1058</v>
      </c>
      <c r="D23" s="31"/>
      <c r="E23" s="722" t="s">
        <v>2048</v>
      </c>
      <c r="F23" s="92" t="s">
        <v>94</v>
      </c>
      <c r="G23" s="93">
        <v>4</v>
      </c>
      <c r="H23" s="252"/>
      <c r="I23" s="252"/>
    </row>
    <row r="24" spans="1:9">
      <c r="A24" s="33">
        <f t="shared" si="0"/>
        <v>5</v>
      </c>
      <c r="B24" s="599" t="s">
        <v>1951</v>
      </c>
      <c r="C24" s="91" t="s">
        <v>1059</v>
      </c>
      <c r="D24" s="31" t="s">
        <v>634</v>
      </c>
      <c r="E24" s="722" t="s">
        <v>2048</v>
      </c>
      <c r="F24" s="92" t="s">
        <v>95</v>
      </c>
      <c r="G24" s="53">
        <v>4</v>
      </c>
      <c r="H24" s="252"/>
      <c r="I24" s="252"/>
    </row>
    <row r="25" spans="1:9">
      <c r="A25" s="33">
        <f t="shared" si="0"/>
        <v>6</v>
      </c>
      <c r="B25" s="599" t="s">
        <v>1951</v>
      </c>
      <c r="C25" s="91" t="s">
        <v>1059</v>
      </c>
      <c r="D25" s="31" t="s">
        <v>658</v>
      </c>
      <c r="E25" s="722" t="s">
        <v>2048</v>
      </c>
      <c r="F25" s="92" t="s">
        <v>95</v>
      </c>
      <c r="G25" s="53">
        <v>10</v>
      </c>
      <c r="H25" s="252"/>
      <c r="I25" s="252"/>
    </row>
    <row r="26" spans="1:9">
      <c r="A26" s="33">
        <f t="shared" si="0"/>
        <v>7</v>
      </c>
      <c r="B26" s="599" t="s">
        <v>1951</v>
      </c>
      <c r="C26" s="91" t="s">
        <v>1059</v>
      </c>
      <c r="D26" s="31" t="s">
        <v>659</v>
      </c>
      <c r="E26" s="722" t="s">
        <v>2048</v>
      </c>
      <c r="F26" s="92" t="s">
        <v>95</v>
      </c>
      <c r="G26" s="53">
        <v>11</v>
      </c>
      <c r="H26" s="252"/>
      <c r="I26" s="252"/>
    </row>
    <row r="27" spans="1:9">
      <c r="A27" s="33">
        <f t="shared" si="0"/>
        <v>8</v>
      </c>
      <c r="B27" s="599" t="s">
        <v>1951</v>
      </c>
      <c r="C27" s="91" t="s">
        <v>1060</v>
      </c>
      <c r="D27" s="31" t="s">
        <v>1061</v>
      </c>
      <c r="E27" s="722" t="s">
        <v>2048</v>
      </c>
      <c r="F27" s="92" t="s">
        <v>95</v>
      </c>
      <c r="G27" s="53">
        <v>1</v>
      </c>
      <c r="H27" s="252"/>
      <c r="I27" s="252"/>
    </row>
    <row r="28" spans="1:9">
      <c r="A28" s="33">
        <f t="shared" si="0"/>
        <v>9</v>
      </c>
      <c r="B28" s="599" t="s">
        <v>1951</v>
      </c>
      <c r="C28" s="91" t="s">
        <v>1060</v>
      </c>
      <c r="D28" s="31" t="s">
        <v>1062</v>
      </c>
      <c r="E28" s="722" t="s">
        <v>2048</v>
      </c>
      <c r="F28" s="92" t="s">
        <v>95</v>
      </c>
      <c r="G28" s="53">
        <v>2</v>
      </c>
      <c r="H28" s="252"/>
      <c r="I28" s="252"/>
    </row>
    <row r="29" spans="1:9">
      <c r="A29" s="33">
        <f t="shared" si="0"/>
        <v>10</v>
      </c>
      <c r="B29" s="599" t="s">
        <v>1951</v>
      </c>
      <c r="C29" s="91" t="s">
        <v>1060</v>
      </c>
      <c r="D29" s="31" t="s">
        <v>1063</v>
      </c>
      <c r="E29" s="722" t="s">
        <v>2048</v>
      </c>
      <c r="F29" s="92" t="s">
        <v>95</v>
      </c>
      <c r="G29" s="53">
        <v>0.5</v>
      </c>
      <c r="H29" s="252"/>
      <c r="I29" s="252"/>
    </row>
    <row r="30" spans="1:9">
      <c r="A30" s="33">
        <f t="shared" si="0"/>
        <v>11</v>
      </c>
      <c r="B30" s="599" t="s">
        <v>1951</v>
      </c>
      <c r="C30" s="91" t="s">
        <v>1060</v>
      </c>
      <c r="D30" s="31" t="s">
        <v>1064</v>
      </c>
      <c r="E30" s="722" t="s">
        <v>2048</v>
      </c>
      <c r="F30" s="92" t="s">
        <v>95</v>
      </c>
      <c r="G30" s="53">
        <v>0.5</v>
      </c>
      <c r="H30" s="252"/>
      <c r="I30" s="252"/>
    </row>
    <row r="31" spans="1:9" ht="25.5">
      <c r="A31" s="33">
        <f t="shared" si="0"/>
        <v>12</v>
      </c>
      <c r="B31" s="599" t="s">
        <v>1951</v>
      </c>
      <c r="C31" s="91" t="s">
        <v>1065</v>
      </c>
      <c r="D31" s="31"/>
      <c r="E31" s="722" t="s">
        <v>2048</v>
      </c>
      <c r="F31" s="92" t="s">
        <v>94</v>
      </c>
      <c r="G31" s="93">
        <v>1</v>
      </c>
      <c r="H31" s="252"/>
      <c r="I31" s="252"/>
    </row>
    <row r="32" spans="1:9" ht="25.5">
      <c r="A32" s="33">
        <f t="shared" si="0"/>
        <v>13</v>
      </c>
      <c r="B32" s="599" t="s">
        <v>1951</v>
      </c>
      <c r="C32" s="91" t="s">
        <v>1066</v>
      </c>
      <c r="D32" s="31" t="s">
        <v>634</v>
      </c>
      <c r="E32" s="722" t="s">
        <v>2048</v>
      </c>
      <c r="F32" s="92" t="s">
        <v>92</v>
      </c>
      <c r="G32" s="93">
        <v>4</v>
      </c>
      <c r="H32" s="252"/>
      <c r="I32" s="252"/>
    </row>
    <row r="33" spans="1:9" ht="25.5">
      <c r="A33" s="33">
        <f t="shared" si="0"/>
        <v>14</v>
      </c>
      <c r="B33" s="599" t="s">
        <v>1951</v>
      </c>
      <c r="C33" s="91" t="s">
        <v>1067</v>
      </c>
      <c r="D33" s="31" t="s">
        <v>634</v>
      </c>
      <c r="E33" s="722" t="s">
        <v>2048</v>
      </c>
      <c r="F33" s="92" t="s">
        <v>92</v>
      </c>
      <c r="G33" s="93">
        <v>4</v>
      </c>
      <c r="H33" s="252"/>
      <c r="I33" s="252"/>
    </row>
    <row r="34" spans="1:9">
      <c r="A34" s="33">
        <f t="shared" si="0"/>
        <v>15</v>
      </c>
      <c r="B34" s="599" t="s">
        <v>1951</v>
      </c>
      <c r="C34" s="91" t="s">
        <v>1068</v>
      </c>
      <c r="D34" s="31" t="s">
        <v>1064</v>
      </c>
      <c r="E34" s="722" t="s">
        <v>2048</v>
      </c>
      <c r="F34" s="92" t="s">
        <v>92</v>
      </c>
      <c r="G34" s="93">
        <v>1</v>
      </c>
      <c r="H34" s="252"/>
      <c r="I34" s="252"/>
    </row>
    <row r="35" spans="1:9">
      <c r="A35" s="33">
        <f t="shared" si="0"/>
        <v>16</v>
      </c>
      <c r="B35" s="599" t="s">
        <v>1951</v>
      </c>
      <c r="C35" s="91" t="s">
        <v>1069</v>
      </c>
      <c r="D35" s="31" t="s">
        <v>659</v>
      </c>
      <c r="E35" s="722" t="s">
        <v>2048</v>
      </c>
      <c r="F35" s="92" t="s">
        <v>92</v>
      </c>
      <c r="G35" s="93">
        <v>2</v>
      </c>
      <c r="H35" s="252"/>
      <c r="I35" s="252"/>
    </row>
    <row r="36" spans="1:9">
      <c r="A36" s="33">
        <f t="shared" si="0"/>
        <v>17</v>
      </c>
      <c r="B36" s="599" t="s">
        <v>1951</v>
      </c>
      <c r="C36" s="69" t="s">
        <v>1070</v>
      </c>
      <c r="D36" s="31" t="s">
        <v>659</v>
      </c>
      <c r="E36" s="722" t="s">
        <v>2048</v>
      </c>
      <c r="F36" s="92" t="s">
        <v>92</v>
      </c>
      <c r="G36" s="93">
        <v>4</v>
      </c>
      <c r="H36" s="252"/>
      <c r="I36" s="252"/>
    </row>
    <row r="37" spans="1:9">
      <c r="A37" s="33">
        <f t="shared" si="0"/>
        <v>18</v>
      </c>
      <c r="B37" s="599" t="s">
        <v>1951</v>
      </c>
      <c r="C37" s="91" t="s">
        <v>1071</v>
      </c>
      <c r="D37" s="31"/>
      <c r="E37" s="722" t="s">
        <v>2048</v>
      </c>
      <c r="F37" s="92" t="s">
        <v>104</v>
      </c>
      <c r="G37" s="53">
        <v>9</v>
      </c>
      <c r="H37" s="252"/>
      <c r="I37" s="252"/>
    </row>
    <row r="38" spans="1:9">
      <c r="A38" s="33">
        <f t="shared" si="0"/>
        <v>19</v>
      </c>
      <c r="B38" s="599" t="s">
        <v>1951</v>
      </c>
      <c r="C38" s="91" t="s">
        <v>1072</v>
      </c>
      <c r="D38" s="31"/>
      <c r="E38" s="722"/>
      <c r="F38" s="92" t="s">
        <v>94</v>
      </c>
      <c r="G38" s="93">
        <v>1</v>
      </c>
      <c r="H38" s="252"/>
      <c r="I38" s="252"/>
    </row>
    <row r="39" spans="1:9">
      <c r="A39" s="33">
        <f t="shared" si="0"/>
        <v>20</v>
      </c>
      <c r="B39" s="599" t="s">
        <v>1951</v>
      </c>
      <c r="C39" s="91" t="s">
        <v>1073</v>
      </c>
      <c r="D39" s="31"/>
      <c r="E39" s="722"/>
      <c r="F39" s="92" t="s">
        <v>94</v>
      </c>
      <c r="G39" s="93">
        <v>1</v>
      </c>
      <c r="H39" s="252"/>
      <c r="I39" s="252"/>
    </row>
    <row r="40" spans="1:9">
      <c r="A40" s="33">
        <f t="shared" si="0"/>
        <v>21</v>
      </c>
      <c r="B40" s="599" t="s">
        <v>1951</v>
      </c>
      <c r="C40" s="91" t="s">
        <v>1074</v>
      </c>
      <c r="D40" s="31"/>
      <c r="E40" s="722"/>
      <c r="F40" s="92" t="s">
        <v>94</v>
      </c>
      <c r="G40" s="93">
        <v>1</v>
      </c>
      <c r="H40" s="252"/>
      <c r="I40" s="252"/>
    </row>
    <row r="41" spans="1:9">
      <c r="A41" s="33"/>
      <c r="B41" s="599"/>
      <c r="C41" s="1054"/>
      <c r="D41" s="1055"/>
      <c r="E41" s="737"/>
      <c r="F41" s="92"/>
      <c r="G41" s="93"/>
      <c r="H41" s="252"/>
      <c r="I41" s="252"/>
    </row>
    <row r="42" spans="1:9">
      <c r="A42" s="33"/>
      <c r="B42" s="599"/>
      <c r="C42" s="1048" t="s">
        <v>1075</v>
      </c>
      <c r="D42" s="1049"/>
      <c r="E42" s="736"/>
      <c r="F42" s="92"/>
      <c r="G42" s="93"/>
      <c r="H42" s="252"/>
      <c r="I42" s="252"/>
    </row>
    <row r="43" spans="1:9" ht="25.5">
      <c r="A43" s="33">
        <f>A40+1</f>
        <v>22</v>
      </c>
      <c r="B43" s="599" t="s">
        <v>1951</v>
      </c>
      <c r="C43" s="91" t="s">
        <v>1055</v>
      </c>
      <c r="D43" s="31"/>
      <c r="E43" s="722" t="s">
        <v>2048</v>
      </c>
      <c r="F43" s="92" t="s">
        <v>94</v>
      </c>
      <c r="G43" s="93">
        <v>1</v>
      </c>
      <c r="H43" s="252"/>
      <c r="I43" s="252"/>
    </row>
    <row r="44" spans="1:9" ht="25.5">
      <c r="A44" s="33">
        <f t="shared" si="0"/>
        <v>23</v>
      </c>
      <c r="B44" s="599" t="s">
        <v>1951</v>
      </c>
      <c r="C44" s="91" t="s">
        <v>1056</v>
      </c>
      <c r="D44" s="31"/>
      <c r="E44" s="722" t="s">
        <v>2048</v>
      </c>
      <c r="F44" s="92" t="s">
        <v>94</v>
      </c>
      <c r="G44" s="93">
        <v>1</v>
      </c>
      <c r="H44" s="252"/>
      <c r="I44" s="252"/>
    </row>
    <row r="45" spans="1:9">
      <c r="A45" s="33">
        <f t="shared" si="0"/>
        <v>24</v>
      </c>
      <c r="B45" s="599" t="s">
        <v>1951</v>
      </c>
      <c r="C45" s="91" t="s">
        <v>1057</v>
      </c>
      <c r="D45" s="31"/>
      <c r="E45" s="722" t="s">
        <v>2048</v>
      </c>
      <c r="F45" s="92" t="s">
        <v>94</v>
      </c>
      <c r="G45" s="93">
        <v>1</v>
      </c>
      <c r="H45" s="252"/>
      <c r="I45" s="252"/>
    </row>
    <row r="46" spans="1:9">
      <c r="A46" s="33">
        <f t="shared" si="0"/>
        <v>25</v>
      </c>
      <c r="B46" s="599" t="s">
        <v>1951</v>
      </c>
      <c r="C46" s="91" t="s">
        <v>1058</v>
      </c>
      <c r="D46" s="31"/>
      <c r="E46" s="722" t="s">
        <v>2048</v>
      </c>
      <c r="F46" s="92" t="s">
        <v>94</v>
      </c>
      <c r="G46" s="93">
        <v>4</v>
      </c>
      <c r="H46" s="252"/>
      <c r="I46" s="252"/>
    </row>
    <row r="47" spans="1:9">
      <c r="A47" s="33">
        <f t="shared" si="0"/>
        <v>26</v>
      </c>
      <c r="B47" s="599" t="s">
        <v>1951</v>
      </c>
      <c r="C47" s="238" t="s">
        <v>1059</v>
      </c>
      <c r="D47" s="31" t="s">
        <v>162</v>
      </c>
      <c r="E47" s="722" t="s">
        <v>2048</v>
      </c>
      <c r="F47" s="92" t="s">
        <v>95</v>
      </c>
      <c r="G47" s="53">
        <v>3</v>
      </c>
      <c r="H47" s="252"/>
      <c r="I47" s="252"/>
    </row>
    <row r="48" spans="1:9">
      <c r="A48" s="33">
        <f t="shared" si="0"/>
        <v>27</v>
      </c>
      <c r="B48" s="599" t="s">
        <v>1951</v>
      </c>
      <c r="C48" s="91" t="s">
        <v>1059</v>
      </c>
      <c r="D48" s="31" t="s">
        <v>634</v>
      </c>
      <c r="E48" s="722" t="s">
        <v>2048</v>
      </c>
      <c r="F48" s="92" t="s">
        <v>95</v>
      </c>
      <c r="G48" s="53">
        <v>4</v>
      </c>
      <c r="H48" s="252"/>
      <c r="I48" s="252"/>
    </row>
    <row r="49" spans="1:9">
      <c r="A49" s="33">
        <f t="shared" si="0"/>
        <v>28</v>
      </c>
      <c r="B49" s="599" t="s">
        <v>1951</v>
      </c>
      <c r="C49" s="91" t="s">
        <v>1059</v>
      </c>
      <c r="D49" s="31" t="s">
        <v>658</v>
      </c>
      <c r="E49" s="722" t="s">
        <v>2048</v>
      </c>
      <c r="F49" s="92" t="s">
        <v>95</v>
      </c>
      <c r="G49" s="53">
        <v>10</v>
      </c>
      <c r="H49" s="252"/>
      <c r="I49" s="252"/>
    </row>
    <row r="50" spans="1:9">
      <c r="A50" s="33">
        <f t="shared" si="0"/>
        <v>29</v>
      </c>
      <c r="B50" s="599" t="s">
        <v>1951</v>
      </c>
      <c r="C50" s="91" t="s">
        <v>1059</v>
      </c>
      <c r="D50" s="31" t="s">
        <v>659</v>
      </c>
      <c r="E50" s="722" t="s">
        <v>2048</v>
      </c>
      <c r="F50" s="92" t="s">
        <v>95</v>
      </c>
      <c r="G50" s="53">
        <v>11</v>
      </c>
      <c r="H50" s="252"/>
      <c r="I50" s="252"/>
    </row>
    <row r="51" spans="1:9">
      <c r="A51" s="33">
        <f t="shared" si="0"/>
        <v>30</v>
      </c>
      <c r="B51" s="599" t="s">
        <v>1951</v>
      </c>
      <c r="C51" s="91" t="s">
        <v>1060</v>
      </c>
      <c r="D51" s="31" t="s">
        <v>1061</v>
      </c>
      <c r="E51" s="722" t="s">
        <v>2048</v>
      </c>
      <c r="F51" s="92" t="s">
        <v>95</v>
      </c>
      <c r="G51" s="53">
        <v>1</v>
      </c>
      <c r="H51" s="252"/>
      <c r="I51" s="252"/>
    </row>
    <row r="52" spans="1:9">
      <c r="A52" s="33">
        <f t="shared" si="0"/>
        <v>31</v>
      </c>
      <c r="B52" s="599" t="s">
        <v>1951</v>
      </c>
      <c r="C52" s="91" t="s">
        <v>1060</v>
      </c>
      <c r="D52" s="31" t="s">
        <v>1062</v>
      </c>
      <c r="E52" s="722" t="s">
        <v>2048</v>
      </c>
      <c r="F52" s="92" t="s">
        <v>95</v>
      </c>
      <c r="G52" s="53">
        <v>2</v>
      </c>
      <c r="H52" s="252"/>
      <c r="I52" s="252"/>
    </row>
    <row r="53" spans="1:9">
      <c r="A53" s="33">
        <f t="shared" si="0"/>
        <v>32</v>
      </c>
      <c r="B53" s="599" t="s">
        <v>1951</v>
      </c>
      <c r="C53" s="91" t="s">
        <v>1060</v>
      </c>
      <c r="D53" s="31" t="s">
        <v>1063</v>
      </c>
      <c r="E53" s="722" t="s">
        <v>2048</v>
      </c>
      <c r="F53" s="92" t="s">
        <v>95</v>
      </c>
      <c r="G53" s="53">
        <v>0.5</v>
      </c>
      <c r="H53" s="252"/>
      <c r="I53" s="252"/>
    </row>
    <row r="54" spans="1:9">
      <c r="A54" s="33">
        <f t="shared" si="0"/>
        <v>33</v>
      </c>
      <c r="B54" s="599" t="s">
        <v>1951</v>
      </c>
      <c r="C54" s="91" t="s">
        <v>1060</v>
      </c>
      <c r="D54" s="31" t="s">
        <v>1064</v>
      </c>
      <c r="E54" s="722" t="s">
        <v>2048</v>
      </c>
      <c r="F54" s="92" t="s">
        <v>95</v>
      </c>
      <c r="G54" s="53">
        <v>0.5</v>
      </c>
      <c r="H54" s="252"/>
      <c r="I54" s="252"/>
    </row>
    <row r="55" spans="1:9" ht="25.5">
      <c r="A55" s="33">
        <f t="shared" si="0"/>
        <v>34</v>
      </c>
      <c r="B55" s="599" t="s">
        <v>1951</v>
      </c>
      <c r="C55" s="69" t="s">
        <v>1065</v>
      </c>
      <c r="D55" s="31"/>
      <c r="E55" s="722" t="s">
        <v>2048</v>
      </c>
      <c r="F55" s="92" t="s">
        <v>94</v>
      </c>
      <c r="G55" s="93">
        <v>1</v>
      </c>
      <c r="H55" s="252"/>
      <c r="I55" s="252"/>
    </row>
    <row r="56" spans="1:9" ht="25.5">
      <c r="A56" s="33">
        <f t="shared" si="0"/>
        <v>35</v>
      </c>
      <c r="B56" s="599" t="s">
        <v>1951</v>
      </c>
      <c r="C56" s="91" t="s">
        <v>1066</v>
      </c>
      <c r="D56" s="31" t="s">
        <v>634</v>
      </c>
      <c r="E56" s="722" t="s">
        <v>2048</v>
      </c>
      <c r="F56" s="92" t="s">
        <v>92</v>
      </c>
      <c r="G56" s="93">
        <v>4</v>
      </c>
      <c r="H56" s="252"/>
      <c r="I56" s="252"/>
    </row>
    <row r="57" spans="1:9" ht="25.5">
      <c r="A57" s="33">
        <f t="shared" si="0"/>
        <v>36</v>
      </c>
      <c r="B57" s="599" t="s">
        <v>1951</v>
      </c>
      <c r="C57" s="91" t="s">
        <v>1067</v>
      </c>
      <c r="D57" s="31" t="s">
        <v>634</v>
      </c>
      <c r="E57" s="722" t="s">
        <v>2048</v>
      </c>
      <c r="F57" s="92" t="s">
        <v>92</v>
      </c>
      <c r="G57" s="93">
        <v>4</v>
      </c>
      <c r="H57" s="252"/>
      <c r="I57" s="252"/>
    </row>
    <row r="58" spans="1:9">
      <c r="A58" s="33">
        <f t="shared" si="0"/>
        <v>37</v>
      </c>
      <c r="B58" s="599" t="s">
        <v>1951</v>
      </c>
      <c r="C58" s="91" t="s">
        <v>1076</v>
      </c>
      <c r="D58" s="31" t="s">
        <v>162</v>
      </c>
      <c r="E58" s="722" t="s">
        <v>2048</v>
      </c>
      <c r="F58" s="92" t="s">
        <v>92</v>
      </c>
      <c r="G58" s="93">
        <v>1</v>
      </c>
      <c r="H58" s="252"/>
      <c r="I58" s="252"/>
    </row>
    <row r="59" spans="1:9">
      <c r="A59" s="33">
        <f t="shared" si="0"/>
        <v>38</v>
      </c>
      <c r="B59" s="599" t="s">
        <v>1951</v>
      </c>
      <c r="C59" s="91" t="s">
        <v>1068</v>
      </c>
      <c r="D59" s="31" t="s">
        <v>1064</v>
      </c>
      <c r="E59" s="722" t="s">
        <v>2048</v>
      </c>
      <c r="F59" s="92" t="s">
        <v>92</v>
      </c>
      <c r="G59" s="93">
        <v>1</v>
      </c>
      <c r="H59" s="252"/>
      <c r="I59" s="252"/>
    </row>
    <row r="60" spans="1:9">
      <c r="A60" s="33">
        <f t="shared" si="0"/>
        <v>39</v>
      </c>
      <c r="B60" s="599" t="s">
        <v>1951</v>
      </c>
      <c r="C60" s="91" t="s">
        <v>1077</v>
      </c>
      <c r="D60" s="31" t="s">
        <v>162</v>
      </c>
      <c r="E60" s="722" t="s">
        <v>2048</v>
      </c>
      <c r="F60" s="92" t="s">
        <v>92</v>
      </c>
      <c r="G60" s="93">
        <v>1</v>
      </c>
      <c r="H60" s="252"/>
      <c r="I60" s="252"/>
    </row>
    <row r="61" spans="1:9">
      <c r="A61" s="33">
        <f t="shared" si="0"/>
        <v>40</v>
      </c>
      <c r="B61" s="599" t="s">
        <v>1951</v>
      </c>
      <c r="C61" s="91" t="s">
        <v>1069</v>
      </c>
      <c r="D61" s="31" t="s">
        <v>659</v>
      </c>
      <c r="E61" s="722" t="s">
        <v>2048</v>
      </c>
      <c r="F61" s="92" t="s">
        <v>92</v>
      </c>
      <c r="G61" s="93">
        <v>2</v>
      </c>
      <c r="H61" s="252"/>
      <c r="I61" s="252"/>
    </row>
    <row r="62" spans="1:9">
      <c r="A62" s="33">
        <f t="shared" si="0"/>
        <v>41</v>
      </c>
      <c r="B62" s="599" t="s">
        <v>1951</v>
      </c>
      <c r="C62" s="91" t="s">
        <v>1070</v>
      </c>
      <c r="D62" s="31" t="s">
        <v>659</v>
      </c>
      <c r="E62" s="722" t="s">
        <v>2048</v>
      </c>
      <c r="F62" s="92" t="s">
        <v>92</v>
      </c>
      <c r="G62" s="93">
        <v>4</v>
      </c>
      <c r="H62" s="252"/>
      <c r="I62" s="252"/>
    </row>
    <row r="63" spans="1:9">
      <c r="A63" s="33">
        <f t="shared" si="0"/>
        <v>42</v>
      </c>
      <c r="B63" s="599" t="s">
        <v>1951</v>
      </c>
      <c r="C63" s="91" t="s">
        <v>1078</v>
      </c>
      <c r="D63" s="31" t="s">
        <v>162</v>
      </c>
      <c r="E63" s="722" t="s">
        <v>2048</v>
      </c>
      <c r="F63" s="92" t="s">
        <v>92</v>
      </c>
      <c r="G63" s="93">
        <v>1</v>
      </c>
      <c r="H63" s="252"/>
      <c r="I63" s="252"/>
    </row>
    <row r="64" spans="1:9">
      <c r="A64" s="33">
        <f t="shared" si="0"/>
        <v>43</v>
      </c>
      <c r="B64" s="599" t="s">
        <v>1951</v>
      </c>
      <c r="C64" s="91" t="s">
        <v>1071</v>
      </c>
      <c r="D64" s="31"/>
      <c r="E64" s="722" t="s">
        <v>2048</v>
      </c>
      <c r="F64" s="92" t="s">
        <v>104</v>
      </c>
      <c r="G64" s="53">
        <v>9</v>
      </c>
      <c r="H64" s="252"/>
      <c r="I64" s="252"/>
    </row>
    <row r="65" spans="1:9">
      <c r="A65" s="33">
        <f t="shared" si="0"/>
        <v>44</v>
      </c>
      <c r="B65" s="599" t="s">
        <v>1951</v>
      </c>
      <c r="C65" s="91" t="s">
        <v>1072</v>
      </c>
      <c r="D65" s="31"/>
      <c r="E65" s="722"/>
      <c r="F65" s="92" t="s">
        <v>94</v>
      </c>
      <c r="G65" s="93">
        <v>1</v>
      </c>
      <c r="H65" s="252"/>
      <c r="I65" s="252"/>
    </row>
    <row r="66" spans="1:9">
      <c r="A66" s="33">
        <f t="shared" si="0"/>
        <v>45</v>
      </c>
      <c r="B66" s="599" t="s">
        <v>1951</v>
      </c>
      <c r="C66" s="91" t="s">
        <v>1073</v>
      </c>
      <c r="D66" s="31"/>
      <c r="E66" s="722"/>
      <c r="F66" s="92" t="s">
        <v>94</v>
      </c>
      <c r="G66" s="93">
        <v>1</v>
      </c>
      <c r="H66" s="252"/>
      <c r="I66" s="252"/>
    </row>
    <row r="67" spans="1:9">
      <c r="A67" s="33">
        <f t="shared" si="0"/>
        <v>46</v>
      </c>
      <c r="B67" s="599" t="s">
        <v>1951</v>
      </c>
      <c r="C67" s="91" t="s">
        <v>1074</v>
      </c>
      <c r="D67" s="31"/>
      <c r="E67" s="722"/>
      <c r="F67" s="92" t="s">
        <v>94</v>
      </c>
      <c r="G67" s="93">
        <v>1</v>
      </c>
      <c r="H67" s="252"/>
      <c r="I67" s="252"/>
    </row>
    <row r="68" spans="1:9">
      <c r="A68" s="33"/>
      <c r="B68" s="1"/>
      <c r="C68" s="1054"/>
      <c r="D68" s="1055"/>
      <c r="E68" s="737"/>
      <c r="F68" s="92"/>
      <c r="G68" s="93"/>
      <c r="H68" s="252"/>
      <c r="I68" s="252"/>
    </row>
    <row r="69" spans="1:9">
      <c r="A69" s="33"/>
      <c r="B69" s="1"/>
      <c r="C69" s="1048" t="s">
        <v>1079</v>
      </c>
      <c r="D69" s="1049"/>
      <c r="E69" s="736"/>
      <c r="F69" s="92"/>
      <c r="G69" s="93"/>
      <c r="H69" s="252"/>
      <c r="I69" s="252"/>
    </row>
    <row r="70" spans="1:9" ht="25.5">
      <c r="A70" s="33">
        <f>A67+1</f>
        <v>47</v>
      </c>
      <c r="B70" s="599" t="s">
        <v>1951</v>
      </c>
      <c r="C70" s="31" t="s">
        <v>1055</v>
      </c>
      <c r="D70" s="31"/>
      <c r="E70" s="722" t="s">
        <v>2048</v>
      </c>
      <c r="F70" s="92" t="s">
        <v>94</v>
      </c>
      <c r="G70" s="93">
        <v>1</v>
      </c>
      <c r="H70" s="252"/>
      <c r="I70" s="252"/>
    </row>
    <row r="71" spans="1:9" ht="25.5">
      <c r="A71" s="33">
        <f t="shared" si="0"/>
        <v>48</v>
      </c>
      <c r="B71" s="599" t="s">
        <v>1951</v>
      </c>
      <c r="C71" s="31" t="s">
        <v>1056</v>
      </c>
      <c r="D71" s="31"/>
      <c r="E71" s="722" t="s">
        <v>2048</v>
      </c>
      <c r="F71" s="92" t="s">
        <v>94</v>
      </c>
      <c r="G71" s="93">
        <v>1</v>
      </c>
      <c r="H71" s="252"/>
      <c r="I71" s="252"/>
    </row>
    <row r="72" spans="1:9">
      <c r="A72" s="33">
        <f t="shared" si="0"/>
        <v>49</v>
      </c>
      <c r="B72" s="599" t="s">
        <v>1951</v>
      </c>
      <c r="C72" s="31" t="s">
        <v>1057</v>
      </c>
      <c r="D72" s="31"/>
      <c r="E72" s="722" t="s">
        <v>2048</v>
      </c>
      <c r="F72" s="92" t="s">
        <v>94</v>
      </c>
      <c r="G72" s="93">
        <v>1</v>
      </c>
      <c r="H72" s="252"/>
      <c r="I72" s="252"/>
    </row>
    <row r="73" spans="1:9">
      <c r="A73" s="33">
        <f t="shared" si="0"/>
        <v>50</v>
      </c>
      <c r="B73" s="599" t="s">
        <v>1951</v>
      </c>
      <c r="C73" s="31" t="s">
        <v>1058</v>
      </c>
      <c r="D73" s="31"/>
      <c r="E73" s="722" t="s">
        <v>2048</v>
      </c>
      <c r="F73" s="92" t="s">
        <v>94</v>
      </c>
      <c r="G73" s="93">
        <v>4</v>
      </c>
      <c r="H73" s="252"/>
      <c r="I73" s="252"/>
    </row>
    <row r="74" spans="1:9">
      <c r="A74" s="33">
        <f t="shared" si="0"/>
        <v>51</v>
      </c>
      <c r="B74" s="599" t="s">
        <v>1951</v>
      </c>
      <c r="C74" s="307" t="s">
        <v>1059</v>
      </c>
      <c r="D74" s="31" t="s">
        <v>634</v>
      </c>
      <c r="E74" s="722" t="s">
        <v>2048</v>
      </c>
      <c r="F74" s="92" t="s">
        <v>95</v>
      </c>
      <c r="G74" s="53">
        <v>4</v>
      </c>
      <c r="H74" s="252"/>
      <c r="I74" s="252"/>
    </row>
    <row r="75" spans="1:9">
      <c r="A75" s="33">
        <f t="shared" si="0"/>
        <v>52</v>
      </c>
      <c r="B75" s="599" t="s">
        <v>1951</v>
      </c>
      <c r="C75" s="31" t="s">
        <v>1059</v>
      </c>
      <c r="D75" s="31" t="s">
        <v>658</v>
      </c>
      <c r="E75" s="722" t="s">
        <v>2048</v>
      </c>
      <c r="F75" s="92" t="s">
        <v>95</v>
      </c>
      <c r="G75" s="53">
        <v>10</v>
      </c>
      <c r="H75" s="252"/>
      <c r="I75" s="252"/>
    </row>
    <row r="76" spans="1:9">
      <c r="A76" s="33">
        <f t="shared" si="0"/>
        <v>53</v>
      </c>
      <c r="B76" s="599" t="s">
        <v>1951</v>
      </c>
      <c r="C76" s="31" t="s">
        <v>1059</v>
      </c>
      <c r="D76" s="31" t="s">
        <v>659</v>
      </c>
      <c r="E76" s="722" t="s">
        <v>2048</v>
      </c>
      <c r="F76" s="92" t="s">
        <v>95</v>
      </c>
      <c r="G76" s="53">
        <v>11</v>
      </c>
      <c r="H76" s="252"/>
      <c r="I76" s="252"/>
    </row>
    <row r="77" spans="1:9">
      <c r="A77" s="33">
        <f t="shared" si="0"/>
        <v>54</v>
      </c>
      <c r="B77" s="599" t="s">
        <v>1951</v>
      </c>
      <c r="C77" s="31" t="s">
        <v>1060</v>
      </c>
      <c r="D77" s="31" t="s">
        <v>1061</v>
      </c>
      <c r="E77" s="722" t="s">
        <v>2048</v>
      </c>
      <c r="F77" s="92" t="s">
        <v>95</v>
      </c>
      <c r="G77" s="53">
        <v>1</v>
      </c>
      <c r="H77" s="252"/>
      <c r="I77" s="252"/>
    </row>
    <row r="78" spans="1:9">
      <c r="A78" s="33">
        <f t="shared" si="0"/>
        <v>55</v>
      </c>
      <c r="B78" s="599" t="s">
        <v>1951</v>
      </c>
      <c r="C78" s="31" t="s">
        <v>1060</v>
      </c>
      <c r="D78" s="31" t="s">
        <v>1062</v>
      </c>
      <c r="E78" s="722" t="s">
        <v>2048</v>
      </c>
      <c r="F78" s="92" t="s">
        <v>95</v>
      </c>
      <c r="G78" s="53">
        <v>2</v>
      </c>
      <c r="H78" s="252"/>
      <c r="I78" s="252"/>
    </row>
    <row r="79" spans="1:9">
      <c r="A79" s="33">
        <f t="shared" si="0"/>
        <v>56</v>
      </c>
      <c r="B79" s="599" t="s">
        <v>1951</v>
      </c>
      <c r="C79" s="31" t="s">
        <v>1060</v>
      </c>
      <c r="D79" s="31" t="s">
        <v>1063</v>
      </c>
      <c r="E79" s="722" t="s">
        <v>2048</v>
      </c>
      <c r="F79" s="92" t="s">
        <v>95</v>
      </c>
      <c r="G79" s="53">
        <v>0.5</v>
      </c>
      <c r="H79" s="252"/>
      <c r="I79" s="252"/>
    </row>
    <row r="80" spans="1:9">
      <c r="A80" s="33">
        <f t="shared" si="0"/>
        <v>57</v>
      </c>
      <c r="B80" s="599" t="s">
        <v>1951</v>
      </c>
      <c r="C80" s="31" t="s">
        <v>1060</v>
      </c>
      <c r="D80" s="31" t="s">
        <v>1064</v>
      </c>
      <c r="E80" s="722" t="s">
        <v>2048</v>
      </c>
      <c r="F80" s="92" t="s">
        <v>95</v>
      </c>
      <c r="G80" s="53">
        <v>0.5</v>
      </c>
      <c r="H80" s="252"/>
      <c r="I80" s="252"/>
    </row>
    <row r="81" spans="1:9" ht="25.5">
      <c r="A81" s="33">
        <f t="shared" si="0"/>
        <v>58</v>
      </c>
      <c r="B81" s="599" t="s">
        <v>1951</v>
      </c>
      <c r="C81" s="31" t="s">
        <v>1065</v>
      </c>
      <c r="D81" s="31"/>
      <c r="E81" s="722" t="s">
        <v>2048</v>
      </c>
      <c r="F81" s="92" t="s">
        <v>94</v>
      </c>
      <c r="G81" s="93">
        <v>1</v>
      </c>
      <c r="H81" s="252"/>
      <c r="I81" s="252"/>
    </row>
    <row r="82" spans="1:9" ht="25.5">
      <c r="A82" s="33">
        <f t="shared" si="0"/>
        <v>59</v>
      </c>
      <c r="B82" s="599" t="s">
        <v>1951</v>
      </c>
      <c r="C82" s="31" t="s">
        <v>1066</v>
      </c>
      <c r="D82" s="31" t="s">
        <v>634</v>
      </c>
      <c r="E82" s="722" t="s">
        <v>2048</v>
      </c>
      <c r="F82" s="92" t="s">
        <v>92</v>
      </c>
      <c r="G82" s="93">
        <v>4</v>
      </c>
      <c r="H82" s="252"/>
      <c r="I82" s="252"/>
    </row>
    <row r="83" spans="1:9" ht="25.5">
      <c r="A83" s="33">
        <f t="shared" si="0"/>
        <v>60</v>
      </c>
      <c r="B83" s="599" t="s">
        <v>1951</v>
      </c>
      <c r="C83" s="31" t="s">
        <v>1067</v>
      </c>
      <c r="D83" s="31" t="s">
        <v>634</v>
      </c>
      <c r="E83" s="722" t="s">
        <v>2048</v>
      </c>
      <c r="F83" s="92" t="s">
        <v>92</v>
      </c>
      <c r="G83" s="93">
        <v>4</v>
      </c>
      <c r="H83" s="252"/>
      <c r="I83" s="252"/>
    </row>
    <row r="84" spans="1:9">
      <c r="A84" s="33">
        <f t="shared" si="0"/>
        <v>61</v>
      </c>
      <c r="B84" s="599" t="s">
        <v>1951</v>
      </c>
      <c r="C84" s="31" t="s">
        <v>1068</v>
      </c>
      <c r="D84" s="31" t="s">
        <v>1064</v>
      </c>
      <c r="E84" s="722" t="s">
        <v>2048</v>
      </c>
      <c r="F84" s="92" t="s">
        <v>92</v>
      </c>
      <c r="G84" s="93">
        <v>1</v>
      </c>
      <c r="H84" s="252"/>
      <c r="I84" s="252"/>
    </row>
    <row r="85" spans="1:9">
      <c r="A85" s="33">
        <f t="shared" ref="A85:A148" si="1">A84+1</f>
        <v>62</v>
      </c>
      <c r="B85" s="599" t="s">
        <v>1951</v>
      </c>
      <c r="C85" s="31" t="s">
        <v>1069</v>
      </c>
      <c r="D85" s="31" t="s">
        <v>659</v>
      </c>
      <c r="E85" s="722" t="s">
        <v>2048</v>
      </c>
      <c r="F85" s="92" t="s">
        <v>92</v>
      </c>
      <c r="G85" s="93">
        <v>2</v>
      </c>
      <c r="H85" s="252"/>
      <c r="I85" s="252"/>
    </row>
    <row r="86" spans="1:9">
      <c r="A86" s="33">
        <f t="shared" si="1"/>
        <v>63</v>
      </c>
      <c r="B86" s="599" t="s">
        <v>1951</v>
      </c>
      <c r="C86" s="31" t="s">
        <v>1070</v>
      </c>
      <c r="D86" s="31" t="s">
        <v>659</v>
      </c>
      <c r="E86" s="722" t="s">
        <v>2048</v>
      </c>
      <c r="F86" s="92" t="s">
        <v>92</v>
      </c>
      <c r="G86" s="93">
        <v>4</v>
      </c>
      <c r="H86" s="252"/>
      <c r="I86" s="252"/>
    </row>
    <row r="87" spans="1:9">
      <c r="A87" s="33">
        <f t="shared" si="1"/>
        <v>64</v>
      </c>
      <c r="B87" s="599" t="s">
        <v>1951</v>
      </c>
      <c r="C87" s="31" t="s">
        <v>1071</v>
      </c>
      <c r="D87" s="31"/>
      <c r="E87" s="722" t="s">
        <v>2048</v>
      </c>
      <c r="F87" s="92" t="s">
        <v>104</v>
      </c>
      <c r="G87" s="53">
        <v>9</v>
      </c>
      <c r="H87" s="252"/>
      <c r="I87" s="252"/>
    </row>
    <row r="88" spans="1:9">
      <c r="A88" s="33">
        <f t="shared" si="1"/>
        <v>65</v>
      </c>
      <c r="B88" s="599" t="s">
        <v>1951</v>
      </c>
      <c r="C88" s="31" t="s">
        <v>1072</v>
      </c>
      <c r="D88" s="31"/>
      <c r="E88" s="722"/>
      <c r="F88" s="92" t="s">
        <v>94</v>
      </c>
      <c r="G88" s="93">
        <v>1</v>
      </c>
      <c r="H88" s="252"/>
      <c r="I88" s="252"/>
    </row>
    <row r="89" spans="1:9">
      <c r="A89" s="33">
        <f t="shared" si="1"/>
        <v>66</v>
      </c>
      <c r="B89" s="599" t="s">
        <v>1951</v>
      </c>
      <c r="C89" s="31" t="s">
        <v>1073</v>
      </c>
      <c r="D89" s="31"/>
      <c r="E89" s="722"/>
      <c r="F89" s="92" t="s">
        <v>94</v>
      </c>
      <c r="G89" s="93">
        <v>1</v>
      </c>
      <c r="H89" s="252"/>
      <c r="I89" s="252"/>
    </row>
    <row r="90" spans="1:9">
      <c r="A90" s="33">
        <f t="shared" si="1"/>
        <v>67</v>
      </c>
      <c r="B90" s="599" t="s">
        <v>1951</v>
      </c>
      <c r="C90" s="31" t="s">
        <v>1074</v>
      </c>
      <c r="D90" s="31"/>
      <c r="E90" s="722"/>
      <c r="F90" s="92" t="s">
        <v>94</v>
      </c>
      <c r="G90" s="93">
        <v>1</v>
      </c>
      <c r="H90" s="252"/>
      <c r="I90" s="252"/>
    </row>
    <row r="91" spans="1:9">
      <c r="A91" s="33"/>
      <c r="B91" s="599"/>
      <c r="C91" s="1054"/>
      <c r="D91" s="1055"/>
      <c r="E91" s="737"/>
      <c r="F91" s="92"/>
      <c r="G91" s="93"/>
      <c r="H91" s="252"/>
      <c r="I91" s="252"/>
    </row>
    <row r="92" spans="1:9">
      <c r="A92" s="33"/>
      <c r="B92" s="599"/>
      <c r="C92" s="1048" t="s">
        <v>1080</v>
      </c>
      <c r="D92" s="1049"/>
      <c r="E92" s="736"/>
      <c r="F92" s="92"/>
      <c r="G92" s="93"/>
      <c r="H92" s="252"/>
      <c r="I92" s="252"/>
    </row>
    <row r="93" spans="1:9" ht="25.5">
      <c r="A93" s="33">
        <f>A90+1</f>
        <v>68</v>
      </c>
      <c r="B93" s="599" t="s">
        <v>1951</v>
      </c>
      <c r="C93" s="31" t="s">
        <v>1055</v>
      </c>
      <c r="D93" s="31"/>
      <c r="E93" s="722" t="s">
        <v>2048</v>
      </c>
      <c r="F93" s="92" t="s">
        <v>94</v>
      </c>
      <c r="G93" s="93">
        <v>1</v>
      </c>
      <c r="H93" s="252"/>
      <c r="I93" s="252"/>
    </row>
    <row r="94" spans="1:9" ht="25.5">
      <c r="A94" s="33">
        <f t="shared" si="1"/>
        <v>69</v>
      </c>
      <c r="B94" s="599" t="s">
        <v>1951</v>
      </c>
      <c r="C94" s="91" t="s">
        <v>1056</v>
      </c>
      <c r="D94" s="31"/>
      <c r="E94" s="722" t="s">
        <v>2048</v>
      </c>
      <c r="F94" s="92" t="s">
        <v>94</v>
      </c>
      <c r="G94" s="93">
        <v>1</v>
      </c>
      <c r="H94" s="252"/>
      <c r="I94" s="252"/>
    </row>
    <row r="95" spans="1:9">
      <c r="A95" s="33">
        <f t="shared" si="1"/>
        <v>70</v>
      </c>
      <c r="B95" s="599" t="s">
        <v>1951</v>
      </c>
      <c r="C95" s="69" t="s">
        <v>1057</v>
      </c>
      <c r="D95" s="31"/>
      <c r="E95" s="722" t="s">
        <v>2048</v>
      </c>
      <c r="F95" s="92" t="s">
        <v>94</v>
      </c>
      <c r="G95" s="93">
        <v>1</v>
      </c>
      <c r="H95" s="252"/>
      <c r="I95" s="252"/>
    </row>
    <row r="96" spans="1:9">
      <c r="A96" s="33">
        <f t="shared" si="1"/>
        <v>71</v>
      </c>
      <c r="B96" s="599" t="s">
        <v>1951</v>
      </c>
      <c r="C96" s="31" t="s">
        <v>1058</v>
      </c>
      <c r="D96" s="31"/>
      <c r="E96" s="722" t="s">
        <v>2048</v>
      </c>
      <c r="F96" s="92" t="s">
        <v>94</v>
      </c>
      <c r="G96" s="93">
        <v>4</v>
      </c>
      <c r="H96" s="252"/>
      <c r="I96" s="252"/>
    </row>
    <row r="97" spans="1:9">
      <c r="A97" s="33">
        <f t="shared" si="1"/>
        <v>72</v>
      </c>
      <c r="B97" s="599" t="s">
        <v>1951</v>
      </c>
      <c r="C97" s="31" t="s">
        <v>1059</v>
      </c>
      <c r="D97" s="31" t="s">
        <v>162</v>
      </c>
      <c r="E97" s="722" t="s">
        <v>2048</v>
      </c>
      <c r="F97" s="92" t="s">
        <v>95</v>
      </c>
      <c r="G97" s="53">
        <v>3</v>
      </c>
      <c r="H97" s="252"/>
      <c r="I97" s="252"/>
    </row>
    <row r="98" spans="1:9">
      <c r="A98" s="33">
        <f t="shared" si="1"/>
        <v>73</v>
      </c>
      <c r="B98" s="599" t="s">
        <v>1951</v>
      </c>
      <c r="C98" s="31" t="s">
        <v>1059</v>
      </c>
      <c r="D98" s="31" t="s">
        <v>634</v>
      </c>
      <c r="E98" s="722" t="s">
        <v>2048</v>
      </c>
      <c r="F98" s="92" t="s">
        <v>95</v>
      </c>
      <c r="G98" s="53">
        <v>4</v>
      </c>
      <c r="H98" s="252"/>
      <c r="I98" s="252"/>
    </row>
    <row r="99" spans="1:9">
      <c r="A99" s="33">
        <f t="shared" si="1"/>
        <v>74</v>
      </c>
      <c r="B99" s="599" t="s">
        <v>1951</v>
      </c>
      <c r="C99" s="31" t="s">
        <v>1059</v>
      </c>
      <c r="D99" s="31" t="s">
        <v>658</v>
      </c>
      <c r="E99" s="722" t="s">
        <v>2048</v>
      </c>
      <c r="F99" s="92" t="s">
        <v>95</v>
      </c>
      <c r="G99" s="53">
        <v>10</v>
      </c>
      <c r="H99" s="252"/>
      <c r="I99" s="252"/>
    </row>
    <row r="100" spans="1:9">
      <c r="A100" s="33">
        <f t="shared" si="1"/>
        <v>75</v>
      </c>
      <c r="B100" s="599" t="s">
        <v>1951</v>
      </c>
      <c r="C100" s="31" t="s">
        <v>1059</v>
      </c>
      <c r="D100" s="31" t="s">
        <v>659</v>
      </c>
      <c r="E100" s="722" t="s">
        <v>2048</v>
      </c>
      <c r="F100" s="92" t="s">
        <v>95</v>
      </c>
      <c r="G100" s="53">
        <v>11</v>
      </c>
      <c r="H100" s="252"/>
      <c r="I100" s="252"/>
    </row>
    <row r="101" spans="1:9">
      <c r="A101" s="33">
        <f t="shared" si="1"/>
        <v>76</v>
      </c>
      <c r="B101" s="599" t="s">
        <v>1951</v>
      </c>
      <c r="C101" s="31" t="s">
        <v>1060</v>
      </c>
      <c r="D101" s="31" t="s">
        <v>1061</v>
      </c>
      <c r="E101" s="722" t="s">
        <v>2048</v>
      </c>
      <c r="F101" s="92" t="s">
        <v>95</v>
      </c>
      <c r="G101" s="53">
        <v>1</v>
      </c>
      <c r="H101" s="252"/>
      <c r="I101" s="252"/>
    </row>
    <row r="102" spans="1:9">
      <c r="A102" s="33">
        <f t="shared" si="1"/>
        <v>77</v>
      </c>
      <c r="B102" s="599" t="s">
        <v>1951</v>
      </c>
      <c r="C102" s="31" t="s">
        <v>1060</v>
      </c>
      <c r="D102" s="31" t="s">
        <v>1062</v>
      </c>
      <c r="E102" s="722" t="s">
        <v>2048</v>
      </c>
      <c r="F102" s="92" t="s">
        <v>95</v>
      </c>
      <c r="G102" s="53">
        <v>2</v>
      </c>
      <c r="H102" s="252"/>
      <c r="I102" s="252"/>
    </row>
    <row r="103" spans="1:9">
      <c r="A103" s="33">
        <f t="shared" si="1"/>
        <v>78</v>
      </c>
      <c r="B103" s="599" t="s">
        <v>1951</v>
      </c>
      <c r="C103" s="31" t="s">
        <v>1060</v>
      </c>
      <c r="D103" s="31" t="s">
        <v>1063</v>
      </c>
      <c r="E103" s="722" t="s">
        <v>2048</v>
      </c>
      <c r="F103" s="92" t="s">
        <v>95</v>
      </c>
      <c r="G103" s="53">
        <v>0.5</v>
      </c>
      <c r="H103" s="252"/>
      <c r="I103" s="252"/>
    </row>
    <row r="104" spans="1:9">
      <c r="A104" s="33">
        <f t="shared" si="1"/>
        <v>79</v>
      </c>
      <c r="B104" s="599" t="s">
        <v>1951</v>
      </c>
      <c r="C104" s="31" t="s">
        <v>1060</v>
      </c>
      <c r="D104" s="31" t="s">
        <v>1064</v>
      </c>
      <c r="E104" s="722" t="s">
        <v>2048</v>
      </c>
      <c r="F104" s="92" t="s">
        <v>95</v>
      </c>
      <c r="G104" s="53">
        <v>1</v>
      </c>
      <c r="H104" s="252"/>
      <c r="I104" s="252"/>
    </row>
    <row r="105" spans="1:9" ht="25.5">
      <c r="A105" s="33">
        <f t="shared" si="1"/>
        <v>80</v>
      </c>
      <c r="B105" s="599" t="s">
        <v>1951</v>
      </c>
      <c r="C105" s="31" t="s">
        <v>1065</v>
      </c>
      <c r="D105" s="31"/>
      <c r="E105" s="722" t="s">
        <v>2048</v>
      </c>
      <c r="F105" s="92" t="s">
        <v>94</v>
      </c>
      <c r="G105" s="93">
        <v>1</v>
      </c>
      <c r="H105" s="252"/>
      <c r="I105" s="252"/>
    </row>
    <row r="106" spans="1:9" ht="25.5">
      <c r="A106" s="33">
        <f t="shared" si="1"/>
        <v>81</v>
      </c>
      <c r="B106" s="599" t="s">
        <v>1951</v>
      </c>
      <c r="C106" s="31" t="s">
        <v>1066</v>
      </c>
      <c r="D106" s="31" t="s">
        <v>634</v>
      </c>
      <c r="E106" s="722" t="s">
        <v>2048</v>
      </c>
      <c r="F106" s="92" t="s">
        <v>92</v>
      </c>
      <c r="G106" s="93">
        <v>4</v>
      </c>
      <c r="H106" s="252"/>
      <c r="I106" s="252"/>
    </row>
    <row r="107" spans="1:9" ht="25.5">
      <c r="A107" s="33">
        <f t="shared" si="1"/>
        <v>82</v>
      </c>
      <c r="B107" s="599" t="s">
        <v>1951</v>
      </c>
      <c r="C107" s="31" t="s">
        <v>1067</v>
      </c>
      <c r="D107" s="31" t="s">
        <v>634</v>
      </c>
      <c r="E107" s="722" t="s">
        <v>2048</v>
      </c>
      <c r="F107" s="92" t="s">
        <v>92</v>
      </c>
      <c r="G107" s="93">
        <v>4</v>
      </c>
      <c r="H107" s="252"/>
      <c r="I107" s="252"/>
    </row>
    <row r="108" spans="1:9">
      <c r="A108" s="33">
        <f t="shared" si="1"/>
        <v>83</v>
      </c>
      <c r="B108" s="599" t="s">
        <v>1951</v>
      </c>
      <c r="C108" s="31" t="s">
        <v>1076</v>
      </c>
      <c r="D108" s="31" t="s">
        <v>162</v>
      </c>
      <c r="E108" s="722" t="s">
        <v>2048</v>
      </c>
      <c r="F108" s="92" t="s">
        <v>92</v>
      </c>
      <c r="G108" s="93">
        <v>1</v>
      </c>
      <c r="H108" s="252"/>
      <c r="I108" s="252"/>
    </row>
    <row r="109" spans="1:9">
      <c r="A109" s="33">
        <f t="shared" si="1"/>
        <v>84</v>
      </c>
      <c r="B109" s="599" t="s">
        <v>1951</v>
      </c>
      <c r="C109" s="31" t="s">
        <v>1081</v>
      </c>
      <c r="D109" s="31" t="s">
        <v>1064</v>
      </c>
      <c r="E109" s="722" t="s">
        <v>2048</v>
      </c>
      <c r="F109" s="92" t="s">
        <v>92</v>
      </c>
      <c r="G109" s="93">
        <v>1</v>
      </c>
      <c r="H109" s="252"/>
      <c r="I109" s="252"/>
    </row>
    <row r="110" spans="1:9">
      <c r="A110" s="33">
        <f t="shared" si="1"/>
        <v>85</v>
      </c>
      <c r="B110" s="599" t="s">
        <v>1951</v>
      </c>
      <c r="C110" s="31" t="s">
        <v>1077</v>
      </c>
      <c r="D110" s="31" t="s">
        <v>162</v>
      </c>
      <c r="E110" s="722" t="s">
        <v>2048</v>
      </c>
      <c r="F110" s="92" t="s">
        <v>92</v>
      </c>
      <c r="G110" s="93">
        <v>1</v>
      </c>
      <c r="H110" s="252"/>
      <c r="I110" s="252"/>
    </row>
    <row r="111" spans="1:9">
      <c r="A111" s="33">
        <f t="shared" si="1"/>
        <v>86</v>
      </c>
      <c r="B111" s="599" t="s">
        <v>1951</v>
      </c>
      <c r="C111" s="31" t="s">
        <v>1069</v>
      </c>
      <c r="D111" s="31" t="s">
        <v>659</v>
      </c>
      <c r="E111" s="722" t="s">
        <v>2048</v>
      </c>
      <c r="F111" s="92" t="s">
        <v>92</v>
      </c>
      <c r="G111" s="93">
        <v>2</v>
      </c>
      <c r="H111" s="252"/>
      <c r="I111" s="252"/>
    </row>
    <row r="112" spans="1:9">
      <c r="A112" s="33">
        <f t="shared" si="1"/>
        <v>87</v>
      </c>
      <c r="B112" s="599" t="s">
        <v>1951</v>
      </c>
      <c r="C112" s="31" t="s">
        <v>1070</v>
      </c>
      <c r="D112" s="31" t="s">
        <v>659</v>
      </c>
      <c r="E112" s="722" t="s">
        <v>2048</v>
      </c>
      <c r="F112" s="92" t="s">
        <v>92</v>
      </c>
      <c r="G112" s="93">
        <v>4</v>
      </c>
      <c r="H112" s="252"/>
      <c r="I112" s="252"/>
    </row>
    <row r="113" spans="1:9">
      <c r="A113" s="33">
        <f t="shared" si="1"/>
        <v>88</v>
      </c>
      <c r="B113" s="599" t="s">
        <v>1951</v>
      </c>
      <c r="C113" s="307" t="s">
        <v>1078</v>
      </c>
      <c r="D113" s="31" t="s">
        <v>162</v>
      </c>
      <c r="E113" s="722" t="s">
        <v>2048</v>
      </c>
      <c r="F113" s="92" t="s">
        <v>92</v>
      </c>
      <c r="G113" s="93">
        <v>1</v>
      </c>
      <c r="H113" s="252"/>
      <c r="I113" s="252"/>
    </row>
    <row r="114" spans="1:9">
      <c r="A114" s="33">
        <f t="shared" si="1"/>
        <v>89</v>
      </c>
      <c r="B114" s="599" t="s">
        <v>1951</v>
      </c>
      <c r="C114" s="31" t="s">
        <v>1071</v>
      </c>
      <c r="D114" s="31"/>
      <c r="E114" s="722" t="s">
        <v>2048</v>
      </c>
      <c r="F114" s="92" t="s">
        <v>104</v>
      </c>
      <c r="G114" s="53">
        <v>9</v>
      </c>
      <c r="H114" s="252"/>
      <c r="I114" s="252"/>
    </row>
    <row r="115" spans="1:9">
      <c r="A115" s="33">
        <f t="shared" si="1"/>
        <v>90</v>
      </c>
      <c r="B115" s="599" t="s">
        <v>1951</v>
      </c>
      <c r="C115" s="31" t="s">
        <v>1072</v>
      </c>
      <c r="D115" s="31"/>
      <c r="E115" s="722"/>
      <c r="F115" s="92" t="s">
        <v>94</v>
      </c>
      <c r="G115" s="93">
        <v>1</v>
      </c>
      <c r="H115" s="252"/>
      <c r="I115" s="252"/>
    </row>
    <row r="116" spans="1:9">
      <c r="A116" s="33">
        <f t="shared" si="1"/>
        <v>91</v>
      </c>
      <c r="B116" s="599" t="s">
        <v>1951</v>
      </c>
      <c r="C116" s="31" t="s">
        <v>1073</v>
      </c>
      <c r="D116" s="31"/>
      <c r="E116" s="722"/>
      <c r="F116" s="92" t="s">
        <v>94</v>
      </c>
      <c r="G116" s="93">
        <v>1</v>
      </c>
      <c r="H116" s="252"/>
      <c r="I116" s="252"/>
    </row>
    <row r="117" spans="1:9">
      <c r="A117" s="33">
        <f t="shared" si="1"/>
        <v>92</v>
      </c>
      <c r="B117" s="599" t="s">
        <v>1951</v>
      </c>
      <c r="C117" s="31" t="s">
        <v>1074</v>
      </c>
      <c r="D117" s="31"/>
      <c r="E117" s="722"/>
      <c r="F117" s="92" t="s">
        <v>94</v>
      </c>
      <c r="G117" s="93">
        <v>1</v>
      </c>
      <c r="H117" s="252"/>
      <c r="I117" s="252"/>
    </row>
    <row r="118" spans="1:9">
      <c r="A118" s="33"/>
      <c r="B118" s="1"/>
      <c r="C118" s="1054"/>
      <c r="D118" s="1055"/>
      <c r="E118" s="737"/>
      <c r="F118" s="92"/>
      <c r="G118" s="93"/>
      <c r="H118" s="252"/>
      <c r="I118" s="252"/>
    </row>
    <row r="119" spans="1:9">
      <c r="A119" s="33"/>
      <c r="B119" s="1"/>
      <c r="C119" s="1048" t="s">
        <v>1082</v>
      </c>
      <c r="D119" s="1049"/>
      <c r="E119" s="736"/>
      <c r="F119" s="92"/>
      <c r="G119" s="93"/>
      <c r="H119" s="252"/>
      <c r="I119" s="252"/>
    </row>
    <row r="120" spans="1:9" ht="25.5">
      <c r="A120" s="33">
        <f>A117+1</f>
        <v>93</v>
      </c>
      <c r="B120" s="599" t="s">
        <v>1951</v>
      </c>
      <c r="C120" s="91" t="s">
        <v>1055</v>
      </c>
      <c r="D120" s="31"/>
      <c r="E120" s="722" t="s">
        <v>2048</v>
      </c>
      <c r="F120" s="92" t="s">
        <v>94</v>
      </c>
      <c r="G120" s="93">
        <v>1</v>
      </c>
      <c r="H120" s="252"/>
      <c r="I120" s="252"/>
    </row>
    <row r="121" spans="1:9" ht="25.5">
      <c r="A121" s="33">
        <f t="shared" si="1"/>
        <v>94</v>
      </c>
      <c r="B121" s="599" t="s">
        <v>1951</v>
      </c>
      <c r="C121" s="91" t="s">
        <v>1056</v>
      </c>
      <c r="D121" s="31"/>
      <c r="E121" s="722" t="s">
        <v>2048</v>
      </c>
      <c r="F121" s="92" t="s">
        <v>94</v>
      </c>
      <c r="G121" s="93">
        <v>1</v>
      </c>
      <c r="H121" s="252"/>
      <c r="I121" s="252"/>
    </row>
    <row r="122" spans="1:9">
      <c r="A122" s="33">
        <f t="shared" si="1"/>
        <v>95</v>
      </c>
      <c r="B122" s="599" t="s">
        <v>1951</v>
      </c>
      <c r="C122" s="91" t="s">
        <v>1057</v>
      </c>
      <c r="D122" s="31"/>
      <c r="E122" s="722" t="s">
        <v>2048</v>
      </c>
      <c r="F122" s="92" t="s">
        <v>94</v>
      </c>
      <c r="G122" s="93">
        <v>1</v>
      </c>
      <c r="H122" s="252"/>
      <c r="I122" s="252"/>
    </row>
    <row r="123" spans="1:9">
      <c r="A123" s="33">
        <f t="shared" si="1"/>
        <v>96</v>
      </c>
      <c r="B123" s="599" t="s">
        <v>1951</v>
      </c>
      <c r="C123" s="91" t="s">
        <v>1058</v>
      </c>
      <c r="D123" s="31"/>
      <c r="E123" s="722" t="s">
        <v>2048</v>
      </c>
      <c r="F123" s="92" t="s">
        <v>94</v>
      </c>
      <c r="G123" s="53">
        <v>4</v>
      </c>
      <c r="H123" s="252"/>
      <c r="I123" s="252"/>
    </row>
    <row r="124" spans="1:9">
      <c r="A124" s="33">
        <f t="shared" si="1"/>
        <v>97</v>
      </c>
      <c r="B124" s="599" t="s">
        <v>1951</v>
      </c>
      <c r="C124" s="31" t="s">
        <v>1059</v>
      </c>
      <c r="D124" s="31" t="s">
        <v>634</v>
      </c>
      <c r="E124" s="722" t="s">
        <v>2048</v>
      </c>
      <c r="F124" s="92" t="s">
        <v>95</v>
      </c>
      <c r="G124" s="53">
        <v>4</v>
      </c>
      <c r="H124" s="252"/>
      <c r="I124" s="252"/>
    </row>
    <row r="125" spans="1:9">
      <c r="A125" s="33">
        <f t="shared" si="1"/>
        <v>98</v>
      </c>
      <c r="B125" s="599" t="s">
        <v>1951</v>
      </c>
      <c r="C125" s="31" t="s">
        <v>1059</v>
      </c>
      <c r="D125" s="31" t="s">
        <v>658</v>
      </c>
      <c r="E125" s="722" t="s">
        <v>2048</v>
      </c>
      <c r="F125" s="92" t="s">
        <v>95</v>
      </c>
      <c r="G125" s="53">
        <v>10</v>
      </c>
      <c r="H125" s="252"/>
      <c r="I125" s="252"/>
    </row>
    <row r="126" spans="1:9">
      <c r="A126" s="33">
        <f t="shared" si="1"/>
        <v>99</v>
      </c>
      <c r="B126" s="599" t="s">
        <v>1951</v>
      </c>
      <c r="C126" s="31" t="s">
        <v>1059</v>
      </c>
      <c r="D126" s="31" t="s">
        <v>659</v>
      </c>
      <c r="E126" s="722" t="s">
        <v>2048</v>
      </c>
      <c r="F126" s="92" t="s">
        <v>95</v>
      </c>
      <c r="G126" s="53">
        <v>11</v>
      </c>
      <c r="H126" s="252"/>
      <c r="I126" s="252"/>
    </row>
    <row r="127" spans="1:9">
      <c r="A127" s="33">
        <f t="shared" si="1"/>
        <v>100</v>
      </c>
      <c r="B127" s="599" t="s">
        <v>1951</v>
      </c>
      <c r="C127" s="31" t="s">
        <v>1060</v>
      </c>
      <c r="D127" s="31" t="s">
        <v>1061</v>
      </c>
      <c r="E127" s="722" t="s">
        <v>2048</v>
      </c>
      <c r="F127" s="92" t="s">
        <v>95</v>
      </c>
      <c r="G127" s="53">
        <v>1</v>
      </c>
      <c r="H127" s="252"/>
      <c r="I127" s="252"/>
    </row>
    <row r="128" spans="1:9">
      <c r="A128" s="33">
        <f t="shared" si="1"/>
        <v>101</v>
      </c>
      <c r="B128" s="599" t="s">
        <v>1951</v>
      </c>
      <c r="C128" s="31" t="s">
        <v>1060</v>
      </c>
      <c r="D128" s="31" t="s">
        <v>1062</v>
      </c>
      <c r="E128" s="722" t="s">
        <v>2048</v>
      </c>
      <c r="F128" s="92" t="s">
        <v>95</v>
      </c>
      <c r="G128" s="53">
        <v>2</v>
      </c>
      <c r="H128" s="252"/>
      <c r="I128" s="252"/>
    </row>
    <row r="129" spans="1:9">
      <c r="A129" s="33">
        <f t="shared" si="1"/>
        <v>102</v>
      </c>
      <c r="B129" s="599" t="s">
        <v>1951</v>
      </c>
      <c r="C129" s="31" t="s">
        <v>1060</v>
      </c>
      <c r="D129" s="31" t="s">
        <v>1063</v>
      </c>
      <c r="E129" s="722" t="s">
        <v>2048</v>
      </c>
      <c r="F129" s="92" t="s">
        <v>95</v>
      </c>
      <c r="G129" s="53">
        <v>0.5</v>
      </c>
      <c r="H129" s="252"/>
      <c r="I129" s="252"/>
    </row>
    <row r="130" spans="1:9">
      <c r="A130" s="33">
        <f t="shared" si="1"/>
        <v>103</v>
      </c>
      <c r="B130" s="599" t="s">
        <v>1951</v>
      </c>
      <c r="C130" s="31" t="s">
        <v>1060</v>
      </c>
      <c r="D130" s="31" t="s">
        <v>1064</v>
      </c>
      <c r="E130" s="722" t="s">
        <v>2048</v>
      </c>
      <c r="F130" s="92" t="s">
        <v>95</v>
      </c>
      <c r="G130" s="53">
        <v>0.5</v>
      </c>
      <c r="H130" s="252"/>
      <c r="I130" s="252"/>
    </row>
    <row r="131" spans="1:9" ht="25.5">
      <c r="A131" s="33">
        <f t="shared" si="1"/>
        <v>104</v>
      </c>
      <c r="B131" s="599" t="s">
        <v>1951</v>
      </c>
      <c r="C131" s="31" t="s">
        <v>1065</v>
      </c>
      <c r="D131" s="31"/>
      <c r="E131" s="722" t="s">
        <v>2048</v>
      </c>
      <c r="F131" s="92" t="s">
        <v>94</v>
      </c>
      <c r="G131" s="93">
        <v>1</v>
      </c>
      <c r="H131" s="252"/>
      <c r="I131" s="252"/>
    </row>
    <row r="132" spans="1:9" ht="25.5">
      <c r="A132" s="33">
        <f t="shared" si="1"/>
        <v>105</v>
      </c>
      <c r="B132" s="599" t="s">
        <v>1951</v>
      </c>
      <c r="C132" s="31" t="s">
        <v>1066</v>
      </c>
      <c r="D132" s="31" t="s">
        <v>634</v>
      </c>
      <c r="E132" s="722" t="s">
        <v>2048</v>
      </c>
      <c r="F132" s="92" t="s">
        <v>92</v>
      </c>
      <c r="G132" s="93">
        <v>4</v>
      </c>
      <c r="H132" s="252"/>
      <c r="I132" s="252"/>
    </row>
    <row r="133" spans="1:9" ht="25.5">
      <c r="A133" s="33">
        <f t="shared" si="1"/>
        <v>106</v>
      </c>
      <c r="B133" s="599" t="s">
        <v>1951</v>
      </c>
      <c r="C133" s="31" t="s">
        <v>1067</v>
      </c>
      <c r="D133" s="31" t="s">
        <v>634</v>
      </c>
      <c r="E133" s="722" t="s">
        <v>2048</v>
      </c>
      <c r="F133" s="92" t="s">
        <v>92</v>
      </c>
      <c r="G133" s="93">
        <v>4</v>
      </c>
      <c r="H133" s="252"/>
      <c r="I133" s="252"/>
    </row>
    <row r="134" spans="1:9">
      <c r="A134" s="33">
        <f t="shared" si="1"/>
        <v>107</v>
      </c>
      <c r="B134" s="599" t="s">
        <v>1951</v>
      </c>
      <c r="C134" s="307" t="s">
        <v>1068</v>
      </c>
      <c r="D134" s="31" t="s">
        <v>1064</v>
      </c>
      <c r="E134" s="722" t="s">
        <v>2048</v>
      </c>
      <c r="F134" s="92" t="s">
        <v>92</v>
      </c>
      <c r="G134" s="93">
        <v>1</v>
      </c>
      <c r="H134" s="252"/>
      <c r="I134" s="252"/>
    </row>
    <row r="135" spans="1:9">
      <c r="A135" s="33">
        <f t="shared" si="1"/>
        <v>108</v>
      </c>
      <c r="B135" s="599" t="s">
        <v>1951</v>
      </c>
      <c r="C135" s="307" t="s">
        <v>1069</v>
      </c>
      <c r="D135" s="31" t="s">
        <v>659</v>
      </c>
      <c r="E135" s="722" t="s">
        <v>2048</v>
      </c>
      <c r="F135" s="92" t="s">
        <v>92</v>
      </c>
      <c r="G135" s="93">
        <v>2</v>
      </c>
      <c r="H135" s="252"/>
      <c r="I135" s="252"/>
    </row>
    <row r="136" spans="1:9">
      <c r="A136" s="33">
        <f t="shared" si="1"/>
        <v>109</v>
      </c>
      <c r="B136" s="599" t="s">
        <v>1951</v>
      </c>
      <c r="C136" s="307" t="s">
        <v>1070</v>
      </c>
      <c r="D136" s="31" t="s">
        <v>659</v>
      </c>
      <c r="E136" s="722" t="s">
        <v>2048</v>
      </c>
      <c r="F136" s="92" t="s">
        <v>92</v>
      </c>
      <c r="G136" s="93">
        <v>4</v>
      </c>
      <c r="H136" s="252"/>
      <c r="I136" s="252"/>
    </row>
    <row r="137" spans="1:9">
      <c r="A137" s="33">
        <f t="shared" si="1"/>
        <v>110</v>
      </c>
      <c r="B137" s="599" t="s">
        <v>1951</v>
      </c>
      <c r="C137" s="31" t="s">
        <v>1071</v>
      </c>
      <c r="D137" s="31"/>
      <c r="E137" s="722" t="s">
        <v>2048</v>
      </c>
      <c r="F137" s="92" t="s">
        <v>104</v>
      </c>
      <c r="G137" s="53">
        <v>14</v>
      </c>
      <c r="H137" s="252"/>
      <c r="I137" s="252"/>
    </row>
    <row r="138" spans="1:9">
      <c r="A138" s="33">
        <f t="shared" si="1"/>
        <v>111</v>
      </c>
      <c r="B138" s="599" t="s">
        <v>1951</v>
      </c>
      <c r="C138" s="31" t="s">
        <v>1072</v>
      </c>
      <c r="D138" s="31"/>
      <c r="E138" s="722"/>
      <c r="F138" s="92" t="s">
        <v>94</v>
      </c>
      <c r="G138" s="93">
        <v>1</v>
      </c>
      <c r="H138" s="252"/>
      <c r="I138" s="252"/>
    </row>
    <row r="139" spans="1:9">
      <c r="A139" s="33">
        <f t="shared" si="1"/>
        <v>112</v>
      </c>
      <c r="B139" s="599" t="s">
        <v>1951</v>
      </c>
      <c r="C139" s="31" t="s">
        <v>1073</v>
      </c>
      <c r="D139" s="31"/>
      <c r="E139" s="722"/>
      <c r="F139" s="92" t="s">
        <v>94</v>
      </c>
      <c r="G139" s="93">
        <v>1</v>
      </c>
      <c r="H139" s="252"/>
      <c r="I139" s="252"/>
    </row>
    <row r="140" spans="1:9">
      <c r="A140" s="33">
        <f t="shared" si="1"/>
        <v>113</v>
      </c>
      <c r="B140" s="599" t="s">
        <v>1951</v>
      </c>
      <c r="C140" s="31" t="s">
        <v>1074</v>
      </c>
      <c r="D140" s="31"/>
      <c r="E140" s="722"/>
      <c r="F140" s="92" t="s">
        <v>94</v>
      </c>
      <c r="G140" s="93">
        <v>1</v>
      </c>
      <c r="H140" s="252"/>
      <c r="I140" s="252"/>
    </row>
    <row r="141" spans="1:9">
      <c r="A141" s="33"/>
      <c r="B141" s="599"/>
      <c r="C141" s="1054"/>
      <c r="D141" s="1055"/>
      <c r="E141" s="737"/>
      <c r="F141" s="92"/>
      <c r="G141" s="93"/>
      <c r="H141" s="252"/>
      <c r="I141" s="252"/>
    </row>
    <row r="142" spans="1:9">
      <c r="A142" s="33"/>
      <c r="B142" s="599"/>
      <c r="C142" s="1048" t="s">
        <v>1083</v>
      </c>
      <c r="D142" s="1049"/>
      <c r="E142" s="736"/>
      <c r="F142" s="92"/>
      <c r="G142" s="93"/>
      <c r="H142" s="252"/>
      <c r="I142" s="252"/>
    </row>
    <row r="143" spans="1:9" ht="25.5">
      <c r="A143" s="33">
        <f>A140+1</f>
        <v>114</v>
      </c>
      <c r="B143" s="599" t="s">
        <v>1951</v>
      </c>
      <c r="C143" s="31" t="s">
        <v>1055</v>
      </c>
      <c r="D143" s="31"/>
      <c r="E143" s="722" t="s">
        <v>2048</v>
      </c>
      <c r="F143" s="92" t="s">
        <v>94</v>
      </c>
      <c r="G143" s="93">
        <v>1</v>
      </c>
      <c r="H143" s="252"/>
      <c r="I143" s="252"/>
    </row>
    <row r="144" spans="1:9" ht="25.5">
      <c r="A144" s="33">
        <f t="shared" si="1"/>
        <v>115</v>
      </c>
      <c r="B144" s="599" t="s">
        <v>1951</v>
      </c>
      <c r="C144" s="31" t="s">
        <v>1056</v>
      </c>
      <c r="D144" s="31"/>
      <c r="E144" s="722" t="s">
        <v>2048</v>
      </c>
      <c r="F144" s="92" t="s">
        <v>94</v>
      </c>
      <c r="G144" s="93">
        <v>1</v>
      </c>
      <c r="H144" s="252"/>
      <c r="I144" s="252"/>
    </row>
    <row r="145" spans="1:9">
      <c r="A145" s="33">
        <f>A144+1</f>
        <v>116</v>
      </c>
      <c r="B145" s="599" t="s">
        <v>1951</v>
      </c>
      <c r="C145" s="31" t="s">
        <v>1057</v>
      </c>
      <c r="D145" s="31"/>
      <c r="E145" s="722" t="s">
        <v>2048</v>
      </c>
      <c r="F145" s="92" t="s">
        <v>94</v>
      </c>
      <c r="G145" s="93">
        <v>1</v>
      </c>
      <c r="H145" s="252"/>
      <c r="I145" s="252"/>
    </row>
    <row r="146" spans="1:9">
      <c r="A146" s="33">
        <f t="shared" si="1"/>
        <v>117</v>
      </c>
      <c r="B146" s="599" t="s">
        <v>1951</v>
      </c>
      <c r="C146" s="31" t="s">
        <v>1058</v>
      </c>
      <c r="D146" s="31"/>
      <c r="E146" s="722" t="s">
        <v>2048</v>
      </c>
      <c r="F146" s="92" t="s">
        <v>94</v>
      </c>
      <c r="G146" s="93">
        <v>4</v>
      </c>
      <c r="H146" s="252"/>
      <c r="I146" s="252"/>
    </row>
    <row r="147" spans="1:9">
      <c r="A147" s="33">
        <f t="shared" si="1"/>
        <v>118</v>
      </c>
      <c r="B147" s="599" t="s">
        <v>1951</v>
      </c>
      <c r="C147" s="91" t="s">
        <v>1059</v>
      </c>
      <c r="D147" s="31" t="s">
        <v>162</v>
      </c>
      <c r="E147" s="722" t="s">
        <v>2048</v>
      </c>
      <c r="F147" s="92" t="s">
        <v>95</v>
      </c>
      <c r="G147" s="53">
        <v>3</v>
      </c>
      <c r="H147" s="252"/>
      <c r="I147" s="252"/>
    </row>
    <row r="148" spans="1:9">
      <c r="A148" s="33">
        <f t="shared" si="1"/>
        <v>119</v>
      </c>
      <c r="B148" s="599" t="s">
        <v>1951</v>
      </c>
      <c r="C148" s="91" t="s">
        <v>1059</v>
      </c>
      <c r="D148" s="31" t="s">
        <v>634</v>
      </c>
      <c r="E148" s="722" t="s">
        <v>2048</v>
      </c>
      <c r="F148" s="92" t="s">
        <v>95</v>
      </c>
      <c r="G148" s="53">
        <v>4</v>
      </c>
      <c r="H148" s="252"/>
      <c r="I148" s="252"/>
    </row>
    <row r="149" spans="1:9">
      <c r="A149" s="33">
        <f t="shared" ref="A149:A212" si="2">A148+1</f>
        <v>120</v>
      </c>
      <c r="B149" s="599" t="s">
        <v>1951</v>
      </c>
      <c r="C149" s="91" t="s">
        <v>1059</v>
      </c>
      <c r="D149" s="31" t="s">
        <v>658</v>
      </c>
      <c r="E149" s="722" t="s">
        <v>2048</v>
      </c>
      <c r="F149" s="92" t="s">
        <v>95</v>
      </c>
      <c r="G149" s="53">
        <v>10</v>
      </c>
      <c r="H149" s="252"/>
      <c r="I149" s="252"/>
    </row>
    <row r="150" spans="1:9">
      <c r="A150" s="33">
        <f t="shared" si="2"/>
        <v>121</v>
      </c>
      <c r="B150" s="599" t="s">
        <v>1951</v>
      </c>
      <c r="C150" s="91" t="s">
        <v>1059</v>
      </c>
      <c r="D150" s="31" t="s">
        <v>659</v>
      </c>
      <c r="E150" s="722" t="s">
        <v>2048</v>
      </c>
      <c r="F150" s="92" t="s">
        <v>95</v>
      </c>
      <c r="G150" s="53">
        <v>11</v>
      </c>
      <c r="H150" s="252"/>
      <c r="I150" s="252"/>
    </row>
    <row r="151" spans="1:9">
      <c r="A151" s="33">
        <f t="shared" si="2"/>
        <v>122</v>
      </c>
      <c r="B151" s="599" t="s">
        <v>1951</v>
      </c>
      <c r="C151" s="91" t="s">
        <v>1060</v>
      </c>
      <c r="D151" s="31" t="s">
        <v>1061</v>
      </c>
      <c r="E151" s="722" t="s">
        <v>2048</v>
      </c>
      <c r="F151" s="92" t="s">
        <v>95</v>
      </c>
      <c r="G151" s="53">
        <v>1</v>
      </c>
      <c r="H151" s="252"/>
      <c r="I151" s="252"/>
    </row>
    <row r="152" spans="1:9">
      <c r="A152" s="33">
        <f t="shared" si="2"/>
        <v>123</v>
      </c>
      <c r="B152" s="599" t="s">
        <v>1951</v>
      </c>
      <c r="C152" s="91" t="s">
        <v>1060</v>
      </c>
      <c r="D152" s="31" t="s">
        <v>1062</v>
      </c>
      <c r="E152" s="722" t="s">
        <v>2048</v>
      </c>
      <c r="F152" s="92" t="s">
        <v>95</v>
      </c>
      <c r="G152" s="53">
        <v>2</v>
      </c>
      <c r="H152" s="252"/>
      <c r="I152" s="252"/>
    </row>
    <row r="153" spans="1:9">
      <c r="A153" s="33">
        <f t="shared" si="2"/>
        <v>124</v>
      </c>
      <c r="B153" s="599" t="s">
        <v>1951</v>
      </c>
      <c r="C153" s="91" t="s">
        <v>1060</v>
      </c>
      <c r="D153" s="31" t="s">
        <v>1063</v>
      </c>
      <c r="E153" s="722" t="s">
        <v>2048</v>
      </c>
      <c r="F153" s="92" t="s">
        <v>95</v>
      </c>
      <c r="G153" s="53">
        <v>0.5</v>
      </c>
      <c r="H153" s="252"/>
      <c r="I153" s="252"/>
    </row>
    <row r="154" spans="1:9">
      <c r="A154" s="33">
        <f t="shared" si="2"/>
        <v>125</v>
      </c>
      <c r="B154" s="599" t="s">
        <v>1951</v>
      </c>
      <c r="C154" s="91" t="s">
        <v>1060</v>
      </c>
      <c r="D154" s="31" t="s">
        <v>1064</v>
      </c>
      <c r="E154" s="722" t="s">
        <v>2048</v>
      </c>
      <c r="F154" s="92" t="s">
        <v>95</v>
      </c>
      <c r="G154" s="53">
        <v>0.5</v>
      </c>
      <c r="H154" s="252"/>
      <c r="I154" s="252"/>
    </row>
    <row r="155" spans="1:9" ht="25.5">
      <c r="A155" s="33">
        <f t="shared" si="2"/>
        <v>126</v>
      </c>
      <c r="B155" s="599" t="s">
        <v>1951</v>
      </c>
      <c r="C155" s="91" t="s">
        <v>1065</v>
      </c>
      <c r="D155" s="31"/>
      <c r="E155" s="722" t="s">
        <v>2048</v>
      </c>
      <c r="F155" s="92" t="s">
        <v>94</v>
      </c>
      <c r="G155" s="93">
        <v>1</v>
      </c>
      <c r="H155" s="252"/>
      <c r="I155" s="252"/>
    </row>
    <row r="156" spans="1:9" ht="25.5">
      <c r="A156" s="33">
        <f t="shared" si="2"/>
        <v>127</v>
      </c>
      <c r="B156" s="599" t="s">
        <v>1951</v>
      </c>
      <c r="C156" s="91" t="s">
        <v>1066</v>
      </c>
      <c r="D156" s="31" t="s">
        <v>634</v>
      </c>
      <c r="E156" s="722" t="s">
        <v>2048</v>
      </c>
      <c r="F156" s="92" t="s">
        <v>92</v>
      </c>
      <c r="G156" s="93">
        <v>4</v>
      </c>
      <c r="H156" s="252"/>
      <c r="I156" s="252"/>
    </row>
    <row r="157" spans="1:9" ht="25.5">
      <c r="A157" s="33">
        <f t="shared" si="2"/>
        <v>128</v>
      </c>
      <c r="B157" s="599" t="s">
        <v>1951</v>
      </c>
      <c r="C157" s="91" t="s">
        <v>1067</v>
      </c>
      <c r="D157" s="31" t="s">
        <v>634</v>
      </c>
      <c r="E157" s="722" t="s">
        <v>2048</v>
      </c>
      <c r="F157" s="92" t="s">
        <v>92</v>
      </c>
      <c r="G157" s="93">
        <v>4</v>
      </c>
      <c r="H157" s="252"/>
      <c r="I157" s="252"/>
    </row>
    <row r="158" spans="1:9">
      <c r="A158" s="33">
        <f t="shared" si="2"/>
        <v>129</v>
      </c>
      <c r="B158" s="599" t="s">
        <v>1951</v>
      </c>
      <c r="C158" s="91" t="s">
        <v>1076</v>
      </c>
      <c r="D158" s="31" t="s">
        <v>162</v>
      </c>
      <c r="E158" s="722" t="s">
        <v>2048</v>
      </c>
      <c r="F158" s="92" t="s">
        <v>92</v>
      </c>
      <c r="G158" s="93">
        <v>1</v>
      </c>
      <c r="H158" s="252"/>
      <c r="I158" s="252"/>
    </row>
    <row r="159" spans="1:9">
      <c r="A159" s="33">
        <f t="shared" si="2"/>
        <v>130</v>
      </c>
      <c r="B159" s="599" t="s">
        <v>1951</v>
      </c>
      <c r="C159" s="91" t="s">
        <v>1068</v>
      </c>
      <c r="D159" s="31" t="s">
        <v>1064</v>
      </c>
      <c r="E159" s="722" t="s">
        <v>2048</v>
      </c>
      <c r="F159" s="92" t="s">
        <v>92</v>
      </c>
      <c r="G159" s="93">
        <v>1</v>
      </c>
      <c r="H159" s="252"/>
      <c r="I159" s="252"/>
    </row>
    <row r="160" spans="1:9">
      <c r="A160" s="33">
        <f t="shared" si="2"/>
        <v>131</v>
      </c>
      <c r="B160" s="599" t="s">
        <v>1951</v>
      </c>
      <c r="C160" s="91" t="s">
        <v>1077</v>
      </c>
      <c r="D160" s="31" t="s">
        <v>162</v>
      </c>
      <c r="E160" s="722" t="s">
        <v>2048</v>
      </c>
      <c r="F160" s="92" t="s">
        <v>92</v>
      </c>
      <c r="G160" s="93">
        <v>1</v>
      </c>
      <c r="H160" s="252"/>
      <c r="I160" s="252"/>
    </row>
    <row r="161" spans="1:9">
      <c r="A161" s="33">
        <f t="shared" si="2"/>
        <v>132</v>
      </c>
      <c r="B161" s="599" t="s">
        <v>1951</v>
      </c>
      <c r="C161" s="91" t="s">
        <v>1069</v>
      </c>
      <c r="D161" s="31" t="s">
        <v>659</v>
      </c>
      <c r="E161" s="722" t="s">
        <v>2048</v>
      </c>
      <c r="F161" s="92" t="s">
        <v>92</v>
      </c>
      <c r="G161" s="93">
        <v>2</v>
      </c>
      <c r="H161" s="252"/>
      <c r="I161" s="252"/>
    </row>
    <row r="162" spans="1:9">
      <c r="A162" s="33">
        <f t="shared" si="2"/>
        <v>133</v>
      </c>
      <c r="B162" s="599" t="s">
        <v>1951</v>
      </c>
      <c r="C162" s="91" t="s">
        <v>1070</v>
      </c>
      <c r="D162" s="31" t="s">
        <v>659</v>
      </c>
      <c r="E162" s="722" t="s">
        <v>2048</v>
      </c>
      <c r="F162" s="92" t="s">
        <v>92</v>
      </c>
      <c r="G162" s="93">
        <v>4</v>
      </c>
      <c r="H162" s="252"/>
      <c r="I162" s="252"/>
    </row>
    <row r="163" spans="1:9">
      <c r="A163" s="33">
        <f t="shared" si="2"/>
        <v>134</v>
      </c>
      <c r="B163" s="599" t="s">
        <v>1951</v>
      </c>
      <c r="C163" s="91" t="s">
        <v>1078</v>
      </c>
      <c r="D163" s="31" t="s">
        <v>162</v>
      </c>
      <c r="E163" s="722" t="s">
        <v>2048</v>
      </c>
      <c r="F163" s="92" t="s">
        <v>92</v>
      </c>
      <c r="G163" s="93">
        <v>1</v>
      </c>
      <c r="H163" s="252"/>
      <c r="I163" s="252"/>
    </row>
    <row r="164" spans="1:9">
      <c r="A164" s="33">
        <f t="shared" si="2"/>
        <v>135</v>
      </c>
      <c r="B164" s="599" t="s">
        <v>1951</v>
      </c>
      <c r="C164" s="91" t="s">
        <v>1071</v>
      </c>
      <c r="D164" s="31"/>
      <c r="E164" s="722" t="s">
        <v>2048</v>
      </c>
      <c r="F164" s="92" t="s">
        <v>104</v>
      </c>
      <c r="G164" s="53">
        <v>9</v>
      </c>
      <c r="H164" s="252"/>
      <c r="I164" s="252"/>
    </row>
    <row r="165" spans="1:9">
      <c r="A165" s="33">
        <f t="shared" si="2"/>
        <v>136</v>
      </c>
      <c r="B165" s="599" t="s">
        <v>1951</v>
      </c>
      <c r="C165" s="91" t="s">
        <v>1072</v>
      </c>
      <c r="D165" s="31"/>
      <c r="E165" s="722"/>
      <c r="F165" s="92" t="s">
        <v>94</v>
      </c>
      <c r="G165" s="93">
        <v>1</v>
      </c>
      <c r="H165" s="252"/>
      <c r="I165" s="252"/>
    </row>
    <row r="166" spans="1:9">
      <c r="A166" s="33">
        <f t="shared" si="2"/>
        <v>137</v>
      </c>
      <c r="B166" s="599" t="s">
        <v>1951</v>
      </c>
      <c r="C166" s="91" t="s">
        <v>1073</v>
      </c>
      <c r="D166" s="31"/>
      <c r="E166" s="722"/>
      <c r="F166" s="92" t="s">
        <v>94</v>
      </c>
      <c r="G166" s="93">
        <v>1</v>
      </c>
      <c r="H166" s="252"/>
      <c r="I166" s="252"/>
    </row>
    <row r="167" spans="1:9">
      <c r="A167" s="33">
        <f t="shared" si="2"/>
        <v>138</v>
      </c>
      <c r="B167" s="599" t="s">
        <v>1951</v>
      </c>
      <c r="C167" s="31" t="s">
        <v>1074</v>
      </c>
      <c r="D167" s="31"/>
      <c r="E167" s="722"/>
      <c r="F167" s="92" t="s">
        <v>94</v>
      </c>
      <c r="G167" s="93">
        <v>1</v>
      </c>
      <c r="H167" s="252"/>
      <c r="I167" s="252"/>
    </row>
    <row r="168" spans="1:9">
      <c r="A168" s="33"/>
      <c r="B168" s="1"/>
      <c r="C168" s="1054"/>
      <c r="D168" s="1055"/>
      <c r="E168" s="737"/>
      <c r="F168" s="92"/>
      <c r="G168" s="93"/>
      <c r="H168" s="252"/>
      <c r="I168" s="252"/>
    </row>
    <row r="169" spans="1:9">
      <c r="A169" s="33"/>
      <c r="B169" s="1"/>
      <c r="C169" s="1048" t="s">
        <v>1084</v>
      </c>
      <c r="D169" s="1049"/>
      <c r="E169" s="736"/>
      <c r="F169" s="92"/>
      <c r="G169" s="93"/>
      <c r="H169" s="252"/>
      <c r="I169" s="252"/>
    </row>
    <row r="170" spans="1:9" ht="25.5">
      <c r="A170" s="33">
        <f>A167+1</f>
        <v>139</v>
      </c>
      <c r="B170" s="599" t="s">
        <v>1951</v>
      </c>
      <c r="C170" s="31" t="s">
        <v>1055</v>
      </c>
      <c r="D170" s="31"/>
      <c r="E170" s="722" t="s">
        <v>2048</v>
      </c>
      <c r="F170" s="92" t="s">
        <v>94</v>
      </c>
      <c r="G170" s="93">
        <v>1</v>
      </c>
      <c r="H170" s="252"/>
      <c r="I170" s="252"/>
    </row>
    <row r="171" spans="1:9" ht="25.5">
      <c r="A171" s="33">
        <f t="shared" si="2"/>
        <v>140</v>
      </c>
      <c r="B171" s="599" t="s">
        <v>1951</v>
      </c>
      <c r="C171" s="31" t="s">
        <v>1056</v>
      </c>
      <c r="D171" s="31"/>
      <c r="E171" s="722" t="s">
        <v>2048</v>
      </c>
      <c r="F171" s="92" t="s">
        <v>94</v>
      </c>
      <c r="G171" s="93">
        <v>1</v>
      </c>
      <c r="H171" s="252"/>
      <c r="I171" s="252"/>
    </row>
    <row r="172" spans="1:9">
      <c r="A172" s="33">
        <f t="shared" si="2"/>
        <v>141</v>
      </c>
      <c r="B172" s="599" t="s">
        <v>1951</v>
      </c>
      <c r="C172" s="31" t="s">
        <v>1057</v>
      </c>
      <c r="D172" s="31"/>
      <c r="E172" s="722" t="s">
        <v>2048</v>
      </c>
      <c r="F172" s="92" t="s">
        <v>94</v>
      </c>
      <c r="G172" s="93">
        <v>1</v>
      </c>
      <c r="H172" s="252"/>
      <c r="I172" s="252"/>
    </row>
    <row r="173" spans="1:9">
      <c r="A173" s="33">
        <f t="shared" si="2"/>
        <v>142</v>
      </c>
      <c r="B173" s="599" t="s">
        <v>1951</v>
      </c>
      <c r="C173" s="308" t="s">
        <v>1058</v>
      </c>
      <c r="D173" s="31"/>
      <c r="E173" s="722" t="s">
        <v>2048</v>
      </c>
      <c r="F173" s="92" t="s">
        <v>94</v>
      </c>
      <c r="G173" s="93">
        <v>4</v>
      </c>
      <c r="H173" s="252"/>
      <c r="I173" s="252"/>
    </row>
    <row r="174" spans="1:9">
      <c r="A174" s="33">
        <f t="shared" si="2"/>
        <v>143</v>
      </c>
      <c r="B174" s="599" t="s">
        <v>1951</v>
      </c>
      <c r="C174" s="31" t="s">
        <v>1059</v>
      </c>
      <c r="D174" s="31" t="s">
        <v>634</v>
      </c>
      <c r="E174" s="722" t="s">
        <v>2048</v>
      </c>
      <c r="F174" s="92" t="s">
        <v>95</v>
      </c>
      <c r="G174" s="53">
        <v>4</v>
      </c>
      <c r="H174" s="252"/>
      <c r="I174" s="252"/>
    </row>
    <row r="175" spans="1:9">
      <c r="A175" s="33">
        <f t="shared" si="2"/>
        <v>144</v>
      </c>
      <c r="B175" s="599" t="s">
        <v>1951</v>
      </c>
      <c r="C175" s="31" t="s">
        <v>1059</v>
      </c>
      <c r="D175" s="31" t="s">
        <v>658</v>
      </c>
      <c r="E175" s="722" t="s">
        <v>2048</v>
      </c>
      <c r="F175" s="92" t="s">
        <v>95</v>
      </c>
      <c r="G175" s="53">
        <v>10</v>
      </c>
      <c r="H175" s="252"/>
      <c r="I175" s="252"/>
    </row>
    <row r="176" spans="1:9">
      <c r="A176" s="33">
        <f t="shared" si="2"/>
        <v>145</v>
      </c>
      <c r="B176" s="599" t="s">
        <v>1951</v>
      </c>
      <c r="C176" s="31" t="s">
        <v>1059</v>
      </c>
      <c r="D176" s="31" t="s">
        <v>659</v>
      </c>
      <c r="E176" s="722" t="s">
        <v>2048</v>
      </c>
      <c r="F176" s="92" t="s">
        <v>95</v>
      </c>
      <c r="G176" s="53">
        <v>11</v>
      </c>
      <c r="H176" s="252"/>
      <c r="I176" s="252"/>
    </row>
    <row r="177" spans="1:9">
      <c r="A177" s="33">
        <f t="shared" si="2"/>
        <v>146</v>
      </c>
      <c r="B177" s="599" t="s">
        <v>1951</v>
      </c>
      <c r="C177" s="31" t="s">
        <v>1060</v>
      </c>
      <c r="D177" s="31" t="s">
        <v>1061</v>
      </c>
      <c r="E177" s="722" t="s">
        <v>2048</v>
      </c>
      <c r="F177" s="92" t="s">
        <v>95</v>
      </c>
      <c r="G177" s="53">
        <v>1</v>
      </c>
      <c r="H177" s="252"/>
      <c r="I177" s="252"/>
    </row>
    <row r="178" spans="1:9">
      <c r="A178" s="33">
        <f t="shared" si="2"/>
        <v>147</v>
      </c>
      <c r="B178" s="599" t="s">
        <v>1951</v>
      </c>
      <c r="C178" s="31" t="s">
        <v>1060</v>
      </c>
      <c r="D178" s="31" t="s">
        <v>1062</v>
      </c>
      <c r="E178" s="722" t="s">
        <v>2048</v>
      </c>
      <c r="F178" s="92" t="s">
        <v>95</v>
      </c>
      <c r="G178" s="53">
        <v>2</v>
      </c>
      <c r="H178" s="252"/>
      <c r="I178" s="252"/>
    </row>
    <row r="179" spans="1:9">
      <c r="A179" s="33">
        <f t="shared" si="2"/>
        <v>148</v>
      </c>
      <c r="B179" s="599" t="s">
        <v>1951</v>
      </c>
      <c r="C179" s="31" t="s">
        <v>1060</v>
      </c>
      <c r="D179" s="31" t="s">
        <v>1063</v>
      </c>
      <c r="E179" s="722" t="s">
        <v>2048</v>
      </c>
      <c r="F179" s="92" t="s">
        <v>95</v>
      </c>
      <c r="G179" s="53">
        <v>0.5</v>
      </c>
      <c r="H179" s="252"/>
      <c r="I179" s="252"/>
    </row>
    <row r="180" spans="1:9">
      <c r="A180" s="33">
        <f t="shared" si="2"/>
        <v>149</v>
      </c>
      <c r="B180" s="599" t="s">
        <v>1951</v>
      </c>
      <c r="C180" s="31" t="s">
        <v>1060</v>
      </c>
      <c r="D180" s="31" t="s">
        <v>1064</v>
      </c>
      <c r="E180" s="722" t="s">
        <v>2048</v>
      </c>
      <c r="F180" s="92" t="s">
        <v>95</v>
      </c>
      <c r="G180" s="53">
        <v>0.5</v>
      </c>
      <c r="H180" s="252"/>
      <c r="I180" s="252"/>
    </row>
    <row r="181" spans="1:9" ht="25.5">
      <c r="A181" s="33">
        <f t="shared" si="2"/>
        <v>150</v>
      </c>
      <c r="B181" s="599" t="s">
        <v>1951</v>
      </c>
      <c r="C181" s="31" t="s">
        <v>1065</v>
      </c>
      <c r="D181" s="31"/>
      <c r="E181" s="722" t="s">
        <v>2048</v>
      </c>
      <c r="F181" s="92" t="s">
        <v>94</v>
      </c>
      <c r="G181" s="93">
        <v>1</v>
      </c>
      <c r="H181" s="252"/>
      <c r="I181" s="252"/>
    </row>
    <row r="182" spans="1:9" ht="25.5">
      <c r="A182" s="33">
        <f t="shared" si="2"/>
        <v>151</v>
      </c>
      <c r="B182" s="599" t="s">
        <v>1951</v>
      </c>
      <c r="C182" s="31" t="s">
        <v>1066</v>
      </c>
      <c r="D182" s="31" t="s">
        <v>634</v>
      </c>
      <c r="E182" s="722" t="s">
        <v>2048</v>
      </c>
      <c r="F182" s="92" t="s">
        <v>92</v>
      </c>
      <c r="G182" s="93">
        <v>4</v>
      </c>
      <c r="H182" s="252"/>
      <c r="I182" s="252"/>
    </row>
    <row r="183" spans="1:9" ht="25.5">
      <c r="A183" s="33">
        <f t="shared" si="2"/>
        <v>152</v>
      </c>
      <c r="B183" s="599" t="s">
        <v>1951</v>
      </c>
      <c r="C183" s="91" t="s">
        <v>1067</v>
      </c>
      <c r="D183" s="31" t="s">
        <v>634</v>
      </c>
      <c r="E183" s="722" t="s">
        <v>2048</v>
      </c>
      <c r="F183" s="92" t="s">
        <v>92</v>
      </c>
      <c r="G183" s="93">
        <v>4</v>
      </c>
      <c r="H183" s="252"/>
      <c r="I183" s="252"/>
    </row>
    <row r="184" spans="1:9">
      <c r="A184" s="33">
        <f t="shared" si="2"/>
        <v>153</v>
      </c>
      <c r="B184" s="599" t="s">
        <v>1951</v>
      </c>
      <c r="C184" s="31" t="s">
        <v>1068</v>
      </c>
      <c r="D184" s="31" t="s">
        <v>1064</v>
      </c>
      <c r="E184" s="722" t="s">
        <v>2048</v>
      </c>
      <c r="F184" s="92" t="s">
        <v>92</v>
      </c>
      <c r="G184" s="93">
        <v>1</v>
      </c>
      <c r="H184" s="252"/>
      <c r="I184" s="252"/>
    </row>
    <row r="185" spans="1:9">
      <c r="A185" s="33">
        <f t="shared" si="2"/>
        <v>154</v>
      </c>
      <c r="B185" s="599" t="s">
        <v>1951</v>
      </c>
      <c r="C185" s="31" t="s">
        <v>1069</v>
      </c>
      <c r="D185" s="31" t="s">
        <v>659</v>
      </c>
      <c r="E185" s="722" t="s">
        <v>2048</v>
      </c>
      <c r="F185" s="92" t="s">
        <v>92</v>
      </c>
      <c r="G185" s="93">
        <v>2</v>
      </c>
      <c r="H185" s="252"/>
      <c r="I185" s="252"/>
    </row>
    <row r="186" spans="1:9">
      <c r="A186" s="33">
        <f t="shared" si="2"/>
        <v>155</v>
      </c>
      <c r="B186" s="599" t="s">
        <v>1951</v>
      </c>
      <c r="C186" s="31" t="s">
        <v>1070</v>
      </c>
      <c r="D186" s="31" t="s">
        <v>659</v>
      </c>
      <c r="E186" s="722" t="s">
        <v>2048</v>
      </c>
      <c r="F186" s="92" t="s">
        <v>92</v>
      </c>
      <c r="G186" s="93">
        <v>4</v>
      </c>
      <c r="H186" s="252"/>
      <c r="I186" s="252"/>
    </row>
    <row r="187" spans="1:9">
      <c r="A187" s="33">
        <f t="shared" si="2"/>
        <v>156</v>
      </c>
      <c r="B187" s="599" t="s">
        <v>1951</v>
      </c>
      <c r="C187" s="31" t="s">
        <v>1071</v>
      </c>
      <c r="D187" s="31"/>
      <c r="E187" s="722" t="s">
        <v>2048</v>
      </c>
      <c r="F187" s="92" t="s">
        <v>104</v>
      </c>
      <c r="G187" s="53">
        <v>9</v>
      </c>
      <c r="H187" s="252"/>
      <c r="I187" s="252"/>
    </row>
    <row r="188" spans="1:9">
      <c r="A188" s="33">
        <f t="shared" si="2"/>
        <v>157</v>
      </c>
      <c r="B188" s="599" t="s">
        <v>1951</v>
      </c>
      <c r="C188" s="31" t="s">
        <v>1072</v>
      </c>
      <c r="D188" s="31"/>
      <c r="E188" s="722"/>
      <c r="F188" s="92" t="s">
        <v>94</v>
      </c>
      <c r="G188" s="93">
        <v>1</v>
      </c>
      <c r="H188" s="252"/>
      <c r="I188" s="252"/>
    </row>
    <row r="189" spans="1:9">
      <c r="A189" s="33">
        <f t="shared" si="2"/>
        <v>158</v>
      </c>
      <c r="B189" s="599" t="s">
        <v>1951</v>
      </c>
      <c r="C189" s="31" t="s">
        <v>1073</v>
      </c>
      <c r="D189" s="31"/>
      <c r="E189" s="722"/>
      <c r="F189" s="92" t="s">
        <v>94</v>
      </c>
      <c r="G189" s="93">
        <v>1</v>
      </c>
      <c r="H189" s="252"/>
      <c r="I189" s="252"/>
    </row>
    <row r="190" spans="1:9">
      <c r="A190" s="33">
        <f t="shared" si="2"/>
        <v>159</v>
      </c>
      <c r="B190" s="599" t="s">
        <v>1951</v>
      </c>
      <c r="C190" s="31" t="s">
        <v>1074</v>
      </c>
      <c r="D190" s="31"/>
      <c r="E190" s="722"/>
      <c r="F190" s="92" t="s">
        <v>94</v>
      </c>
      <c r="G190" s="93">
        <v>1</v>
      </c>
      <c r="H190" s="252"/>
      <c r="I190" s="252"/>
    </row>
    <row r="191" spans="1:9">
      <c r="A191" s="33"/>
      <c r="B191" s="599"/>
      <c r="C191" s="1054"/>
      <c r="D191" s="1055"/>
      <c r="E191" s="737"/>
      <c r="F191" s="92"/>
      <c r="G191" s="93"/>
      <c r="H191" s="252"/>
      <c r="I191" s="252"/>
    </row>
    <row r="192" spans="1:9">
      <c r="A192" s="33"/>
      <c r="B192" s="599"/>
      <c r="C192" s="1048" t="s">
        <v>1085</v>
      </c>
      <c r="D192" s="1049"/>
      <c r="E192" s="736"/>
      <c r="F192" s="92"/>
      <c r="G192" s="93"/>
      <c r="H192" s="252"/>
      <c r="I192" s="252"/>
    </row>
    <row r="193" spans="1:9" ht="25.5">
      <c r="A193" s="33">
        <f>A190+1</f>
        <v>160</v>
      </c>
      <c r="B193" s="599" t="s">
        <v>1951</v>
      </c>
      <c r="C193" s="91" t="s">
        <v>1055</v>
      </c>
      <c r="D193" s="31"/>
      <c r="E193" s="722" t="s">
        <v>2048</v>
      </c>
      <c r="F193" s="92" t="s">
        <v>94</v>
      </c>
      <c r="G193" s="93">
        <v>1</v>
      </c>
      <c r="H193" s="252"/>
      <c r="I193" s="252"/>
    </row>
    <row r="194" spans="1:9" ht="25.5">
      <c r="A194" s="33">
        <f t="shared" si="2"/>
        <v>161</v>
      </c>
      <c r="B194" s="599" t="s">
        <v>1951</v>
      </c>
      <c r="C194" s="69" t="s">
        <v>1056</v>
      </c>
      <c r="D194" s="31"/>
      <c r="E194" s="722" t="s">
        <v>2048</v>
      </c>
      <c r="F194" s="92" t="s">
        <v>94</v>
      </c>
      <c r="G194" s="93">
        <v>1</v>
      </c>
      <c r="H194" s="252"/>
      <c r="I194" s="252"/>
    </row>
    <row r="195" spans="1:9">
      <c r="A195" s="33">
        <f t="shared" si="2"/>
        <v>162</v>
      </c>
      <c r="B195" s="599" t="s">
        <v>1951</v>
      </c>
      <c r="C195" s="91" t="s">
        <v>1057</v>
      </c>
      <c r="D195" s="31"/>
      <c r="E195" s="722" t="s">
        <v>2048</v>
      </c>
      <c r="F195" s="92" t="s">
        <v>94</v>
      </c>
      <c r="G195" s="93">
        <v>1</v>
      </c>
      <c r="H195" s="252"/>
      <c r="I195" s="252"/>
    </row>
    <row r="196" spans="1:9">
      <c r="A196" s="33">
        <f t="shared" si="2"/>
        <v>163</v>
      </c>
      <c r="B196" s="599" t="s">
        <v>1951</v>
      </c>
      <c r="C196" s="31" t="s">
        <v>1058</v>
      </c>
      <c r="D196" s="31"/>
      <c r="E196" s="722" t="s">
        <v>2048</v>
      </c>
      <c r="F196" s="92" t="s">
        <v>94</v>
      </c>
      <c r="G196" s="93">
        <v>4</v>
      </c>
      <c r="H196" s="252"/>
      <c r="I196" s="252"/>
    </row>
    <row r="197" spans="1:9">
      <c r="A197" s="33">
        <f t="shared" si="2"/>
        <v>164</v>
      </c>
      <c r="B197" s="599" t="s">
        <v>1951</v>
      </c>
      <c r="C197" s="31" t="s">
        <v>1059</v>
      </c>
      <c r="D197" s="31" t="s">
        <v>162</v>
      </c>
      <c r="E197" s="722" t="s">
        <v>2048</v>
      </c>
      <c r="F197" s="92" t="s">
        <v>95</v>
      </c>
      <c r="G197" s="53">
        <v>3</v>
      </c>
      <c r="H197" s="252"/>
      <c r="I197" s="252"/>
    </row>
    <row r="198" spans="1:9">
      <c r="A198" s="33">
        <f t="shared" si="2"/>
        <v>165</v>
      </c>
      <c r="B198" s="599" t="s">
        <v>1951</v>
      </c>
      <c r="C198" s="31" t="s">
        <v>1059</v>
      </c>
      <c r="D198" s="31" t="s">
        <v>634</v>
      </c>
      <c r="E198" s="722" t="s">
        <v>2048</v>
      </c>
      <c r="F198" s="92" t="s">
        <v>95</v>
      </c>
      <c r="G198" s="53">
        <v>4</v>
      </c>
      <c r="H198" s="252"/>
      <c r="I198" s="252"/>
    </row>
    <row r="199" spans="1:9">
      <c r="A199" s="33">
        <f t="shared" si="2"/>
        <v>166</v>
      </c>
      <c r="B199" s="599" t="s">
        <v>1951</v>
      </c>
      <c r="C199" s="31" t="s">
        <v>1059</v>
      </c>
      <c r="D199" s="31" t="s">
        <v>658</v>
      </c>
      <c r="E199" s="722" t="s">
        <v>2048</v>
      </c>
      <c r="F199" s="92" t="s">
        <v>95</v>
      </c>
      <c r="G199" s="53">
        <v>10</v>
      </c>
      <c r="H199" s="252"/>
      <c r="I199" s="252"/>
    </row>
    <row r="200" spans="1:9">
      <c r="A200" s="33">
        <f t="shared" si="2"/>
        <v>167</v>
      </c>
      <c r="B200" s="599" t="s">
        <v>1951</v>
      </c>
      <c r="C200" s="31" t="s">
        <v>1059</v>
      </c>
      <c r="D200" s="31" t="s">
        <v>659</v>
      </c>
      <c r="E200" s="722" t="s">
        <v>2048</v>
      </c>
      <c r="F200" s="92" t="s">
        <v>95</v>
      </c>
      <c r="G200" s="53">
        <v>11</v>
      </c>
      <c r="H200" s="252"/>
      <c r="I200" s="252"/>
    </row>
    <row r="201" spans="1:9">
      <c r="A201" s="33">
        <f t="shared" si="2"/>
        <v>168</v>
      </c>
      <c r="B201" s="599" t="s">
        <v>1951</v>
      </c>
      <c r="C201" s="31" t="s">
        <v>1060</v>
      </c>
      <c r="D201" s="31" t="s">
        <v>1061</v>
      </c>
      <c r="E201" s="722" t="s">
        <v>2048</v>
      </c>
      <c r="F201" s="92" t="s">
        <v>95</v>
      </c>
      <c r="G201" s="53">
        <v>1</v>
      </c>
      <c r="H201" s="252"/>
      <c r="I201" s="252"/>
    </row>
    <row r="202" spans="1:9">
      <c r="A202" s="33">
        <f t="shared" si="2"/>
        <v>169</v>
      </c>
      <c r="B202" s="599" t="s">
        <v>1951</v>
      </c>
      <c r="C202" s="31" t="s">
        <v>1060</v>
      </c>
      <c r="D202" s="31" t="s">
        <v>1062</v>
      </c>
      <c r="E202" s="722" t="s">
        <v>2048</v>
      </c>
      <c r="F202" s="92" t="s">
        <v>95</v>
      </c>
      <c r="G202" s="53">
        <v>2</v>
      </c>
      <c r="H202" s="252"/>
      <c r="I202" s="252"/>
    </row>
    <row r="203" spans="1:9">
      <c r="A203" s="33">
        <f t="shared" si="2"/>
        <v>170</v>
      </c>
      <c r="B203" s="599" t="s">
        <v>1951</v>
      </c>
      <c r="C203" s="31" t="s">
        <v>1060</v>
      </c>
      <c r="D203" s="31" t="s">
        <v>1063</v>
      </c>
      <c r="E203" s="722" t="s">
        <v>2048</v>
      </c>
      <c r="F203" s="92" t="s">
        <v>95</v>
      </c>
      <c r="G203" s="53">
        <v>0.5</v>
      </c>
      <c r="H203" s="252"/>
      <c r="I203" s="252"/>
    </row>
    <row r="204" spans="1:9">
      <c r="A204" s="33">
        <f t="shared" si="2"/>
        <v>171</v>
      </c>
      <c r="B204" s="599" t="s">
        <v>1951</v>
      </c>
      <c r="C204" s="31" t="s">
        <v>1060</v>
      </c>
      <c r="D204" s="31" t="s">
        <v>1064</v>
      </c>
      <c r="E204" s="722" t="s">
        <v>2048</v>
      </c>
      <c r="F204" s="92" t="s">
        <v>95</v>
      </c>
      <c r="G204" s="53">
        <v>0.5</v>
      </c>
      <c r="H204" s="252"/>
      <c r="I204" s="252"/>
    </row>
    <row r="205" spans="1:9" ht="25.5">
      <c r="A205" s="33">
        <f t="shared" si="2"/>
        <v>172</v>
      </c>
      <c r="B205" s="599" t="s">
        <v>1951</v>
      </c>
      <c r="C205" s="31" t="s">
        <v>1065</v>
      </c>
      <c r="D205" s="31"/>
      <c r="E205" s="722" t="s">
        <v>2048</v>
      </c>
      <c r="F205" s="92" t="s">
        <v>94</v>
      </c>
      <c r="G205" s="93">
        <v>1</v>
      </c>
      <c r="H205" s="252"/>
      <c r="I205" s="252"/>
    </row>
    <row r="206" spans="1:9" ht="25.5">
      <c r="A206" s="33">
        <f t="shared" si="2"/>
        <v>173</v>
      </c>
      <c r="B206" s="599" t="s">
        <v>1951</v>
      </c>
      <c r="C206" s="31" t="s">
        <v>1066</v>
      </c>
      <c r="D206" s="31" t="s">
        <v>634</v>
      </c>
      <c r="E206" s="722" t="s">
        <v>2048</v>
      </c>
      <c r="F206" s="92" t="s">
        <v>92</v>
      </c>
      <c r="G206" s="93">
        <v>4</v>
      </c>
      <c r="H206" s="252"/>
      <c r="I206" s="252"/>
    </row>
    <row r="207" spans="1:9" ht="25.5">
      <c r="A207" s="33">
        <f t="shared" si="2"/>
        <v>174</v>
      </c>
      <c r="B207" s="599" t="s">
        <v>1951</v>
      </c>
      <c r="C207" s="31" t="s">
        <v>1067</v>
      </c>
      <c r="D207" s="31" t="s">
        <v>634</v>
      </c>
      <c r="E207" s="722" t="s">
        <v>2048</v>
      </c>
      <c r="F207" s="92" t="s">
        <v>92</v>
      </c>
      <c r="G207" s="93">
        <v>4</v>
      </c>
      <c r="H207" s="252"/>
      <c r="I207" s="252"/>
    </row>
    <row r="208" spans="1:9">
      <c r="A208" s="33">
        <f t="shared" si="2"/>
        <v>175</v>
      </c>
      <c r="B208" s="599" t="s">
        <v>1951</v>
      </c>
      <c r="C208" s="31" t="s">
        <v>1076</v>
      </c>
      <c r="D208" s="31" t="s">
        <v>162</v>
      </c>
      <c r="E208" s="722" t="s">
        <v>2048</v>
      </c>
      <c r="F208" s="92" t="s">
        <v>92</v>
      </c>
      <c r="G208" s="93">
        <v>1</v>
      </c>
      <c r="H208" s="252"/>
      <c r="I208" s="252"/>
    </row>
    <row r="209" spans="1:9">
      <c r="A209" s="33">
        <f t="shared" si="2"/>
        <v>176</v>
      </c>
      <c r="B209" s="599" t="s">
        <v>1951</v>
      </c>
      <c r="C209" s="31" t="s">
        <v>1068</v>
      </c>
      <c r="D209" s="31" t="s">
        <v>1064</v>
      </c>
      <c r="E209" s="722" t="s">
        <v>2048</v>
      </c>
      <c r="F209" s="92" t="s">
        <v>92</v>
      </c>
      <c r="G209" s="93">
        <v>1</v>
      </c>
      <c r="H209" s="252"/>
      <c r="I209" s="252"/>
    </row>
    <row r="210" spans="1:9">
      <c r="A210" s="33">
        <f t="shared" si="2"/>
        <v>177</v>
      </c>
      <c r="B210" s="599" t="s">
        <v>1951</v>
      </c>
      <c r="C210" s="31" t="s">
        <v>1077</v>
      </c>
      <c r="D210" s="31" t="s">
        <v>162</v>
      </c>
      <c r="E210" s="722" t="s">
        <v>2048</v>
      </c>
      <c r="F210" s="92" t="s">
        <v>92</v>
      </c>
      <c r="G210" s="93">
        <v>1</v>
      </c>
      <c r="H210" s="252"/>
      <c r="I210" s="252"/>
    </row>
    <row r="211" spans="1:9">
      <c r="A211" s="33">
        <f t="shared" si="2"/>
        <v>178</v>
      </c>
      <c r="B211" s="599" t="s">
        <v>1951</v>
      </c>
      <c r="C211" s="31" t="s">
        <v>1069</v>
      </c>
      <c r="D211" s="31" t="s">
        <v>659</v>
      </c>
      <c r="E211" s="722" t="s">
        <v>2048</v>
      </c>
      <c r="F211" s="92" t="s">
        <v>92</v>
      </c>
      <c r="G211" s="93">
        <v>2</v>
      </c>
      <c r="H211" s="252"/>
      <c r="I211" s="252"/>
    </row>
    <row r="212" spans="1:9">
      <c r="A212" s="33">
        <f t="shared" si="2"/>
        <v>179</v>
      </c>
      <c r="B212" s="599" t="s">
        <v>1951</v>
      </c>
      <c r="C212" s="31" t="s">
        <v>1070</v>
      </c>
      <c r="D212" s="31" t="s">
        <v>659</v>
      </c>
      <c r="E212" s="722" t="s">
        <v>2048</v>
      </c>
      <c r="F212" s="92" t="s">
        <v>92</v>
      </c>
      <c r="G212" s="93">
        <v>4</v>
      </c>
      <c r="H212" s="252"/>
      <c r="I212" s="252"/>
    </row>
    <row r="213" spans="1:9">
      <c r="A213" s="33">
        <f t="shared" ref="A213:A276" si="3">A212+1</f>
        <v>180</v>
      </c>
      <c r="B213" s="599" t="s">
        <v>1951</v>
      </c>
      <c r="C213" s="31" t="s">
        <v>1078</v>
      </c>
      <c r="D213" s="31" t="s">
        <v>162</v>
      </c>
      <c r="E213" s="722" t="s">
        <v>2048</v>
      </c>
      <c r="F213" s="92" t="s">
        <v>92</v>
      </c>
      <c r="G213" s="93">
        <v>1</v>
      </c>
      <c r="H213" s="252"/>
      <c r="I213" s="252"/>
    </row>
    <row r="214" spans="1:9">
      <c r="A214" s="33">
        <f t="shared" si="3"/>
        <v>181</v>
      </c>
      <c r="B214" s="599" t="s">
        <v>1951</v>
      </c>
      <c r="C214" s="31" t="s">
        <v>1071</v>
      </c>
      <c r="D214" s="31"/>
      <c r="E214" s="722" t="s">
        <v>2048</v>
      </c>
      <c r="F214" s="92" t="s">
        <v>104</v>
      </c>
      <c r="G214" s="53">
        <v>9</v>
      </c>
      <c r="H214" s="252"/>
      <c r="I214" s="252"/>
    </row>
    <row r="215" spans="1:9">
      <c r="A215" s="33">
        <f t="shared" si="3"/>
        <v>182</v>
      </c>
      <c r="B215" s="599" t="s">
        <v>1951</v>
      </c>
      <c r="C215" s="31" t="s">
        <v>1072</v>
      </c>
      <c r="D215" s="31"/>
      <c r="E215" s="722"/>
      <c r="F215" s="92" t="s">
        <v>94</v>
      </c>
      <c r="G215" s="93">
        <v>1</v>
      </c>
      <c r="H215" s="252"/>
      <c r="I215" s="252"/>
    </row>
    <row r="216" spans="1:9">
      <c r="A216" s="33">
        <f t="shared" si="3"/>
        <v>183</v>
      </c>
      <c r="B216" s="599" t="s">
        <v>1951</v>
      </c>
      <c r="C216" s="31" t="s">
        <v>1073</v>
      </c>
      <c r="D216" s="31"/>
      <c r="E216" s="722"/>
      <c r="F216" s="92" t="s">
        <v>94</v>
      </c>
      <c r="G216" s="93">
        <v>1</v>
      </c>
      <c r="H216" s="252"/>
      <c r="I216" s="252"/>
    </row>
    <row r="217" spans="1:9">
      <c r="A217" s="33">
        <f t="shared" si="3"/>
        <v>184</v>
      </c>
      <c r="B217" s="599" t="s">
        <v>1951</v>
      </c>
      <c r="C217" s="31" t="s">
        <v>1074</v>
      </c>
      <c r="D217" s="31"/>
      <c r="E217" s="722"/>
      <c r="F217" s="92" t="s">
        <v>94</v>
      </c>
      <c r="G217" s="93">
        <v>1</v>
      </c>
      <c r="H217" s="252"/>
      <c r="I217" s="252"/>
    </row>
    <row r="218" spans="1:9">
      <c r="A218" s="33"/>
      <c r="B218" s="1"/>
      <c r="C218" s="1054"/>
      <c r="D218" s="1055"/>
      <c r="E218" s="737"/>
      <c r="F218" s="92"/>
      <c r="G218" s="93"/>
      <c r="H218" s="252"/>
      <c r="I218" s="252"/>
    </row>
    <row r="219" spans="1:9">
      <c r="A219" s="33"/>
      <c r="B219" s="1"/>
      <c r="C219" s="1048" t="s">
        <v>1086</v>
      </c>
      <c r="D219" s="1049"/>
      <c r="E219" s="736"/>
      <c r="F219" s="92"/>
      <c r="G219" s="93"/>
      <c r="H219" s="252"/>
      <c r="I219" s="252"/>
    </row>
    <row r="220" spans="1:9" ht="25.5">
      <c r="A220" s="33">
        <f>A217+1</f>
        <v>185</v>
      </c>
      <c r="B220" s="599" t="s">
        <v>1951</v>
      </c>
      <c r="C220" s="31" t="s">
        <v>1055</v>
      </c>
      <c r="D220" s="31"/>
      <c r="E220" s="722" t="s">
        <v>2048</v>
      </c>
      <c r="F220" s="92" t="s">
        <v>94</v>
      </c>
      <c r="G220" s="93">
        <v>1</v>
      </c>
      <c r="H220" s="252"/>
      <c r="I220" s="252"/>
    </row>
    <row r="221" spans="1:9" ht="25.5">
      <c r="A221" s="33">
        <f t="shared" si="3"/>
        <v>186</v>
      </c>
      <c r="B221" s="599" t="s">
        <v>1951</v>
      </c>
      <c r="C221" s="31" t="s">
        <v>1056</v>
      </c>
      <c r="D221" s="31"/>
      <c r="E221" s="722" t="s">
        <v>2048</v>
      </c>
      <c r="F221" s="92" t="s">
        <v>94</v>
      </c>
      <c r="G221" s="93">
        <v>1</v>
      </c>
      <c r="H221" s="252"/>
      <c r="I221" s="252"/>
    </row>
    <row r="222" spans="1:9">
      <c r="A222" s="33">
        <f t="shared" si="3"/>
        <v>187</v>
      </c>
      <c r="B222" s="599" t="s">
        <v>1951</v>
      </c>
      <c r="C222" s="31" t="s">
        <v>1057</v>
      </c>
      <c r="D222" s="31"/>
      <c r="E222" s="722" t="s">
        <v>2048</v>
      </c>
      <c r="F222" s="92" t="s">
        <v>94</v>
      </c>
      <c r="G222" s="93">
        <v>1</v>
      </c>
      <c r="H222" s="252"/>
      <c r="I222" s="252"/>
    </row>
    <row r="223" spans="1:9">
      <c r="A223" s="33">
        <f t="shared" si="3"/>
        <v>188</v>
      </c>
      <c r="B223" s="599" t="s">
        <v>1951</v>
      </c>
      <c r="C223" s="31" t="s">
        <v>1058</v>
      </c>
      <c r="D223" s="31"/>
      <c r="E223" s="722" t="s">
        <v>2048</v>
      </c>
      <c r="F223" s="92" t="s">
        <v>94</v>
      </c>
      <c r="G223" s="93">
        <v>4</v>
      </c>
      <c r="H223" s="252"/>
      <c r="I223" s="252"/>
    </row>
    <row r="224" spans="1:9">
      <c r="A224" s="33">
        <f t="shared" si="3"/>
        <v>189</v>
      </c>
      <c r="B224" s="599" t="s">
        <v>1951</v>
      </c>
      <c r="C224" s="31" t="s">
        <v>1059</v>
      </c>
      <c r="D224" s="31" t="s">
        <v>162</v>
      </c>
      <c r="E224" s="722" t="s">
        <v>2048</v>
      </c>
      <c r="F224" s="92" t="s">
        <v>95</v>
      </c>
      <c r="G224" s="53">
        <v>3</v>
      </c>
      <c r="H224" s="252"/>
      <c r="I224" s="252"/>
    </row>
    <row r="225" spans="1:9">
      <c r="A225" s="33">
        <f t="shared" si="3"/>
        <v>190</v>
      </c>
      <c r="B225" s="599" t="s">
        <v>1951</v>
      </c>
      <c r="C225" s="31" t="s">
        <v>1059</v>
      </c>
      <c r="D225" s="31" t="s">
        <v>634</v>
      </c>
      <c r="E225" s="722" t="s">
        <v>2048</v>
      </c>
      <c r="F225" s="92" t="s">
        <v>95</v>
      </c>
      <c r="G225" s="53">
        <v>4</v>
      </c>
      <c r="H225" s="252"/>
      <c r="I225" s="252"/>
    </row>
    <row r="226" spans="1:9">
      <c r="A226" s="33">
        <f t="shared" si="3"/>
        <v>191</v>
      </c>
      <c r="B226" s="599" t="s">
        <v>1951</v>
      </c>
      <c r="C226" s="31" t="s">
        <v>1059</v>
      </c>
      <c r="D226" s="31" t="s">
        <v>658</v>
      </c>
      <c r="E226" s="722" t="s">
        <v>2048</v>
      </c>
      <c r="F226" s="92" t="s">
        <v>95</v>
      </c>
      <c r="G226" s="53">
        <v>10</v>
      </c>
      <c r="H226" s="252"/>
      <c r="I226" s="252"/>
    </row>
    <row r="227" spans="1:9">
      <c r="A227" s="33">
        <f t="shared" si="3"/>
        <v>192</v>
      </c>
      <c r="B227" s="599" t="s">
        <v>1951</v>
      </c>
      <c r="C227" s="31" t="s">
        <v>1059</v>
      </c>
      <c r="D227" s="31" t="s">
        <v>659</v>
      </c>
      <c r="E227" s="722" t="s">
        <v>2048</v>
      </c>
      <c r="F227" s="92" t="s">
        <v>95</v>
      </c>
      <c r="G227" s="53">
        <v>11</v>
      </c>
      <c r="H227" s="252"/>
      <c r="I227" s="252"/>
    </row>
    <row r="228" spans="1:9">
      <c r="A228" s="33">
        <f t="shared" si="3"/>
        <v>193</v>
      </c>
      <c r="B228" s="599" t="s">
        <v>1951</v>
      </c>
      <c r="C228" s="31" t="s">
        <v>1060</v>
      </c>
      <c r="D228" s="31" t="s">
        <v>1061</v>
      </c>
      <c r="E228" s="722" t="s">
        <v>2048</v>
      </c>
      <c r="F228" s="92" t="s">
        <v>95</v>
      </c>
      <c r="G228" s="53">
        <v>1</v>
      </c>
      <c r="H228" s="252"/>
      <c r="I228" s="252"/>
    </row>
    <row r="229" spans="1:9">
      <c r="A229" s="33">
        <f t="shared" si="3"/>
        <v>194</v>
      </c>
      <c r="B229" s="599" t="s">
        <v>1951</v>
      </c>
      <c r="C229" s="31" t="s">
        <v>1060</v>
      </c>
      <c r="D229" s="31" t="s">
        <v>1062</v>
      </c>
      <c r="E229" s="722" t="s">
        <v>2048</v>
      </c>
      <c r="F229" s="92" t="s">
        <v>95</v>
      </c>
      <c r="G229" s="53">
        <v>2</v>
      </c>
      <c r="H229" s="252"/>
      <c r="I229" s="252"/>
    </row>
    <row r="230" spans="1:9">
      <c r="A230" s="33">
        <f t="shared" si="3"/>
        <v>195</v>
      </c>
      <c r="B230" s="599" t="s">
        <v>1951</v>
      </c>
      <c r="C230" s="31" t="s">
        <v>1060</v>
      </c>
      <c r="D230" s="31" t="s">
        <v>1063</v>
      </c>
      <c r="E230" s="722" t="s">
        <v>2048</v>
      </c>
      <c r="F230" s="92" t="s">
        <v>95</v>
      </c>
      <c r="G230" s="53">
        <v>0.5</v>
      </c>
      <c r="H230" s="252"/>
      <c r="I230" s="252"/>
    </row>
    <row r="231" spans="1:9">
      <c r="A231" s="33">
        <f t="shared" si="3"/>
        <v>196</v>
      </c>
      <c r="B231" s="599" t="s">
        <v>1951</v>
      </c>
      <c r="C231" s="31" t="s">
        <v>1060</v>
      </c>
      <c r="D231" s="31" t="s">
        <v>1064</v>
      </c>
      <c r="E231" s="722" t="s">
        <v>2048</v>
      </c>
      <c r="F231" s="92" t="s">
        <v>95</v>
      </c>
      <c r="G231" s="53">
        <v>0.5</v>
      </c>
      <c r="H231" s="252"/>
      <c r="I231" s="252"/>
    </row>
    <row r="232" spans="1:9" ht="25.5">
      <c r="A232" s="33">
        <f t="shared" si="3"/>
        <v>197</v>
      </c>
      <c r="B232" s="599" t="s">
        <v>1951</v>
      </c>
      <c r="C232" s="31" t="s">
        <v>1065</v>
      </c>
      <c r="D232" s="31"/>
      <c r="E232" s="722" t="s">
        <v>2048</v>
      </c>
      <c r="F232" s="92" t="s">
        <v>94</v>
      </c>
      <c r="G232" s="93">
        <v>1</v>
      </c>
      <c r="H232" s="252"/>
      <c r="I232" s="252"/>
    </row>
    <row r="233" spans="1:9" ht="25.5">
      <c r="A233" s="33">
        <f t="shared" si="3"/>
        <v>198</v>
      </c>
      <c r="B233" s="599" t="s">
        <v>1951</v>
      </c>
      <c r="C233" s="31" t="s">
        <v>1066</v>
      </c>
      <c r="D233" s="31" t="s">
        <v>634</v>
      </c>
      <c r="E233" s="722" t="s">
        <v>2048</v>
      </c>
      <c r="F233" s="92" t="s">
        <v>92</v>
      </c>
      <c r="G233" s="93">
        <v>4</v>
      </c>
      <c r="H233" s="252"/>
      <c r="I233" s="252"/>
    </row>
    <row r="234" spans="1:9" ht="25.5">
      <c r="A234" s="33">
        <f t="shared" si="3"/>
        <v>199</v>
      </c>
      <c r="B234" s="599" t="s">
        <v>1951</v>
      </c>
      <c r="C234" s="91" t="s">
        <v>1067</v>
      </c>
      <c r="D234" s="31" t="s">
        <v>634</v>
      </c>
      <c r="E234" s="722" t="s">
        <v>2048</v>
      </c>
      <c r="F234" s="92" t="s">
        <v>92</v>
      </c>
      <c r="G234" s="93">
        <v>4</v>
      </c>
      <c r="H234" s="252"/>
      <c r="I234" s="252"/>
    </row>
    <row r="235" spans="1:9">
      <c r="A235" s="33">
        <f t="shared" si="3"/>
        <v>200</v>
      </c>
      <c r="B235" s="599" t="s">
        <v>1951</v>
      </c>
      <c r="C235" s="91" t="s">
        <v>1076</v>
      </c>
      <c r="D235" s="31" t="s">
        <v>162</v>
      </c>
      <c r="E235" s="722" t="s">
        <v>2048</v>
      </c>
      <c r="F235" s="92" t="s">
        <v>92</v>
      </c>
      <c r="G235" s="93">
        <v>1</v>
      </c>
      <c r="H235" s="252"/>
      <c r="I235" s="252"/>
    </row>
    <row r="236" spans="1:9">
      <c r="A236" s="33">
        <f t="shared" si="3"/>
        <v>201</v>
      </c>
      <c r="B236" s="599" t="s">
        <v>1951</v>
      </c>
      <c r="C236" s="91" t="s">
        <v>1068</v>
      </c>
      <c r="D236" s="31" t="s">
        <v>1064</v>
      </c>
      <c r="E236" s="722" t="s">
        <v>2048</v>
      </c>
      <c r="F236" s="92" t="s">
        <v>92</v>
      </c>
      <c r="G236" s="93">
        <v>1</v>
      </c>
      <c r="H236" s="252"/>
      <c r="I236" s="252"/>
    </row>
    <row r="237" spans="1:9">
      <c r="A237" s="33">
        <f t="shared" si="3"/>
        <v>202</v>
      </c>
      <c r="B237" s="599" t="s">
        <v>1951</v>
      </c>
      <c r="C237" s="91" t="s">
        <v>1077</v>
      </c>
      <c r="D237" s="31" t="s">
        <v>162</v>
      </c>
      <c r="E237" s="722" t="s">
        <v>2048</v>
      </c>
      <c r="F237" s="92" t="s">
        <v>92</v>
      </c>
      <c r="G237" s="93">
        <v>1</v>
      </c>
      <c r="H237" s="252"/>
      <c r="I237" s="252"/>
    </row>
    <row r="238" spans="1:9">
      <c r="A238" s="33">
        <f t="shared" si="3"/>
        <v>203</v>
      </c>
      <c r="B238" s="599" t="s">
        <v>1951</v>
      </c>
      <c r="C238" s="91" t="s">
        <v>1069</v>
      </c>
      <c r="D238" s="31" t="s">
        <v>659</v>
      </c>
      <c r="E238" s="722" t="s">
        <v>2048</v>
      </c>
      <c r="F238" s="92" t="s">
        <v>92</v>
      </c>
      <c r="G238" s="93">
        <v>2</v>
      </c>
      <c r="H238" s="252"/>
      <c r="I238" s="252"/>
    </row>
    <row r="239" spans="1:9">
      <c r="A239" s="33">
        <f t="shared" si="3"/>
        <v>204</v>
      </c>
      <c r="B239" s="599" t="s">
        <v>1951</v>
      </c>
      <c r="C239" s="91" t="s">
        <v>1070</v>
      </c>
      <c r="D239" s="31" t="s">
        <v>659</v>
      </c>
      <c r="E239" s="722" t="s">
        <v>2048</v>
      </c>
      <c r="F239" s="92" t="s">
        <v>92</v>
      </c>
      <c r="G239" s="93">
        <v>4</v>
      </c>
      <c r="H239" s="252"/>
      <c r="I239" s="252"/>
    </row>
    <row r="240" spans="1:9">
      <c r="A240" s="33">
        <f t="shared" si="3"/>
        <v>205</v>
      </c>
      <c r="B240" s="599" t="s">
        <v>1951</v>
      </c>
      <c r="C240" s="91" t="s">
        <v>1078</v>
      </c>
      <c r="D240" s="31" t="s">
        <v>162</v>
      </c>
      <c r="E240" s="722" t="s">
        <v>2048</v>
      </c>
      <c r="F240" s="92" t="s">
        <v>92</v>
      </c>
      <c r="G240" s="93">
        <v>1</v>
      </c>
      <c r="H240" s="252"/>
      <c r="I240" s="252"/>
    </row>
    <row r="241" spans="1:9">
      <c r="A241" s="33">
        <f t="shared" si="3"/>
        <v>206</v>
      </c>
      <c r="B241" s="599" t="s">
        <v>1951</v>
      </c>
      <c r="C241" s="91" t="s">
        <v>1071</v>
      </c>
      <c r="D241" s="31"/>
      <c r="E241" s="722" t="s">
        <v>2048</v>
      </c>
      <c r="F241" s="92" t="s">
        <v>104</v>
      </c>
      <c r="G241" s="53">
        <v>9</v>
      </c>
      <c r="H241" s="252"/>
      <c r="I241" s="252"/>
    </row>
    <row r="242" spans="1:9">
      <c r="A242" s="33">
        <f t="shared" si="3"/>
        <v>207</v>
      </c>
      <c r="B242" s="599" t="s">
        <v>1951</v>
      </c>
      <c r="C242" s="91" t="s">
        <v>1072</v>
      </c>
      <c r="D242" s="31"/>
      <c r="E242" s="722"/>
      <c r="F242" s="92" t="s">
        <v>94</v>
      </c>
      <c r="G242" s="93">
        <v>1</v>
      </c>
      <c r="H242" s="252"/>
      <c r="I242" s="252"/>
    </row>
    <row r="243" spans="1:9">
      <c r="A243" s="33">
        <f t="shared" si="3"/>
        <v>208</v>
      </c>
      <c r="B243" s="599" t="s">
        <v>1951</v>
      </c>
      <c r="C243" s="31" t="s">
        <v>1073</v>
      </c>
      <c r="D243" s="31"/>
      <c r="E243" s="722"/>
      <c r="F243" s="92" t="s">
        <v>94</v>
      </c>
      <c r="G243" s="93">
        <v>1</v>
      </c>
      <c r="H243" s="252"/>
      <c r="I243" s="252"/>
    </row>
    <row r="244" spans="1:9">
      <c r="A244" s="33">
        <f t="shared" si="3"/>
        <v>209</v>
      </c>
      <c r="B244" s="599" t="s">
        <v>1951</v>
      </c>
      <c r="C244" s="31" t="s">
        <v>1074</v>
      </c>
      <c r="D244" s="31"/>
      <c r="E244" s="722"/>
      <c r="F244" s="92" t="s">
        <v>94</v>
      </c>
      <c r="G244" s="93">
        <v>1</v>
      </c>
      <c r="H244" s="252"/>
      <c r="I244" s="252"/>
    </row>
    <row r="245" spans="1:9">
      <c r="A245" s="33"/>
      <c r="B245" s="599"/>
      <c r="C245" s="1054"/>
      <c r="D245" s="1055"/>
      <c r="E245" s="737"/>
      <c r="F245" s="92"/>
      <c r="G245" s="93"/>
      <c r="H245" s="252"/>
      <c r="I245" s="252"/>
    </row>
    <row r="246" spans="1:9">
      <c r="A246" s="33"/>
      <c r="B246" s="599"/>
      <c r="C246" s="1048" t="s">
        <v>1087</v>
      </c>
      <c r="D246" s="1049"/>
      <c r="E246" s="736"/>
      <c r="F246" s="92"/>
      <c r="G246" s="93"/>
      <c r="H246" s="252"/>
      <c r="I246" s="252"/>
    </row>
    <row r="247" spans="1:9" ht="25.5">
      <c r="A247" s="33">
        <f>A244+1</f>
        <v>210</v>
      </c>
      <c r="B247" s="599" t="s">
        <v>1951</v>
      </c>
      <c r="C247" s="91" t="s">
        <v>1055</v>
      </c>
      <c r="D247" s="31"/>
      <c r="E247" s="722" t="s">
        <v>2048</v>
      </c>
      <c r="F247" s="92" t="s">
        <v>94</v>
      </c>
      <c r="G247" s="93">
        <v>1</v>
      </c>
      <c r="H247" s="252"/>
      <c r="I247" s="252"/>
    </row>
    <row r="248" spans="1:9" ht="25.5">
      <c r="A248" s="33">
        <f t="shared" si="3"/>
        <v>211</v>
      </c>
      <c r="B248" s="599" t="s">
        <v>1951</v>
      </c>
      <c r="C248" s="31" t="s">
        <v>1056</v>
      </c>
      <c r="D248" s="31"/>
      <c r="E248" s="722" t="s">
        <v>2048</v>
      </c>
      <c r="F248" s="92" t="s">
        <v>94</v>
      </c>
      <c r="G248" s="93">
        <v>1</v>
      </c>
      <c r="H248" s="252"/>
      <c r="I248" s="252"/>
    </row>
    <row r="249" spans="1:9">
      <c r="A249" s="33">
        <f t="shared" si="3"/>
        <v>212</v>
      </c>
      <c r="B249" s="599" t="s">
        <v>1951</v>
      </c>
      <c r="C249" s="31" t="s">
        <v>1057</v>
      </c>
      <c r="D249" s="31"/>
      <c r="E249" s="722" t="s">
        <v>2048</v>
      </c>
      <c r="F249" s="92" t="s">
        <v>94</v>
      </c>
      <c r="G249" s="93">
        <v>1</v>
      </c>
      <c r="H249" s="252"/>
      <c r="I249" s="252"/>
    </row>
    <row r="250" spans="1:9">
      <c r="A250" s="33">
        <f t="shared" si="3"/>
        <v>213</v>
      </c>
      <c r="B250" s="599" t="s">
        <v>1951</v>
      </c>
      <c r="C250" s="31" t="s">
        <v>1058</v>
      </c>
      <c r="D250" s="31"/>
      <c r="E250" s="722" t="s">
        <v>2048</v>
      </c>
      <c r="F250" s="92" t="s">
        <v>94</v>
      </c>
      <c r="G250" s="93">
        <v>4</v>
      </c>
      <c r="H250" s="252"/>
      <c r="I250" s="252"/>
    </row>
    <row r="251" spans="1:9">
      <c r="A251" s="33">
        <f t="shared" si="3"/>
        <v>214</v>
      </c>
      <c r="B251" s="599" t="s">
        <v>1951</v>
      </c>
      <c r="C251" s="31" t="s">
        <v>1059</v>
      </c>
      <c r="D251" s="31" t="s">
        <v>634</v>
      </c>
      <c r="E251" s="722" t="s">
        <v>2048</v>
      </c>
      <c r="F251" s="92" t="s">
        <v>95</v>
      </c>
      <c r="G251" s="53">
        <v>4</v>
      </c>
      <c r="H251" s="252"/>
      <c r="I251" s="252"/>
    </row>
    <row r="252" spans="1:9">
      <c r="A252" s="33">
        <f t="shared" si="3"/>
        <v>215</v>
      </c>
      <c r="B252" s="599" t="s">
        <v>1951</v>
      </c>
      <c r="C252" s="31" t="s">
        <v>1059</v>
      </c>
      <c r="D252" s="31" t="s">
        <v>658</v>
      </c>
      <c r="E252" s="722" t="s">
        <v>2048</v>
      </c>
      <c r="F252" s="92" t="s">
        <v>95</v>
      </c>
      <c r="G252" s="53">
        <v>10</v>
      </c>
      <c r="H252" s="252"/>
      <c r="I252" s="252"/>
    </row>
    <row r="253" spans="1:9">
      <c r="A253" s="33">
        <f t="shared" si="3"/>
        <v>216</v>
      </c>
      <c r="B253" s="599" t="s">
        <v>1951</v>
      </c>
      <c r="C253" s="91" t="s">
        <v>1059</v>
      </c>
      <c r="D253" s="31" t="s">
        <v>659</v>
      </c>
      <c r="E253" s="722" t="s">
        <v>2048</v>
      </c>
      <c r="F253" s="92" t="s">
        <v>95</v>
      </c>
      <c r="G253" s="53">
        <v>11</v>
      </c>
      <c r="H253" s="252"/>
      <c r="I253" s="252"/>
    </row>
    <row r="254" spans="1:9">
      <c r="A254" s="33">
        <f t="shared" si="3"/>
        <v>217</v>
      </c>
      <c r="B254" s="599" t="s">
        <v>1951</v>
      </c>
      <c r="C254" s="91" t="s">
        <v>1060</v>
      </c>
      <c r="D254" s="31" t="s">
        <v>1061</v>
      </c>
      <c r="E254" s="722" t="s">
        <v>2048</v>
      </c>
      <c r="F254" s="92" t="s">
        <v>95</v>
      </c>
      <c r="G254" s="53">
        <v>1</v>
      </c>
      <c r="H254" s="252"/>
      <c r="I254" s="252"/>
    </row>
    <row r="255" spans="1:9">
      <c r="A255" s="33">
        <f t="shared" si="3"/>
        <v>218</v>
      </c>
      <c r="B255" s="599" t="s">
        <v>1951</v>
      </c>
      <c r="C255" s="91" t="s">
        <v>1060</v>
      </c>
      <c r="D255" s="31" t="s">
        <v>1062</v>
      </c>
      <c r="E255" s="722" t="s">
        <v>2048</v>
      </c>
      <c r="F255" s="92" t="s">
        <v>95</v>
      </c>
      <c r="G255" s="53">
        <v>2</v>
      </c>
      <c r="H255" s="252"/>
      <c r="I255" s="252"/>
    </row>
    <row r="256" spans="1:9">
      <c r="A256" s="33">
        <f t="shared" si="3"/>
        <v>219</v>
      </c>
      <c r="B256" s="599" t="s">
        <v>1951</v>
      </c>
      <c r="C256" s="91" t="s">
        <v>1060</v>
      </c>
      <c r="D256" s="31" t="s">
        <v>1063</v>
      </c>
      <c r="E256" s="722" t="s">
        <v>2048</v>
      </c>
      <c r="F256" s="92" t="s">
        <v>95</v>
      </c>
      <c r="G256" s="53">
        <v>0.5</v>
      </c>
      <c r="H256" s="252"/>
      <c r="I256" s="252"/>
    </row>
    <row r="257" spans="1:9">
      <c r="A257" s="33">
        <f t="shared" si="3"/>
        <v>220</v>
      </c>
      <c r="B257" s="599" t="s">
        <v>1951</v>
      </c>
      <c r="C257" s="91" t="s">
        <v>1060</v>
      </c>
      <c r="D257" s="31" t="s">
        <v>1064</v>
      </c>
      <c r="E257" s="722" t="s">
        <v>2048</v>
      </c>
      <c r="F257" s="92" t="s">
        <v>95</v>
      </c>
      <c r="G257" s="53">
        <v>0.5</v>
      </c>
      <c r="H257" s="252"/>
      <c r="I257" s="252"/>
    </row>
    <row r="258" spans="1:9" ht="25.5">
      <c r="A258" s="33">
        <f t="shared" si="3"/>
        <v>221</v>
      </c>
      <c r="B258" s="599" t="s">
        <v>1951</v>
      </c>
      <c r="C258" s="91" t="s">
        <v>1065</v>
      </c>
      <c r="D258" s="31"/>
      <c r="E258" s="722" t="s">
        <v>2048</v>
      </c>
      <c r="F258" s="92" t="s">
        <v>94</v>
      </c>
      <c r="G258" s="93">
        <v>1</v>
      </c>
      <c r="H258" s="252"/>
      <c r="I258" s="252"/>
    </row>
    <row r="259" spans="1:9" ht="25.5">
      <c r="A259" s="33">
        <f t="shared" si="3"/>
        <v>222</v>
      </c>
      <c r="B259" s="599" t="s">
        <v>1951</v>
      </c>
      <c r="C259" s="91" t="s">
        <v>1066</v>
      </c>
      <c r="D259" s="31" t="s">
        <v>634</v>
      </c>
      <c r="E259" s="722" t="s">
        <v>2048</v>
      </c>
      <c r="F259" s="92" t="s">
        <v>92</v>
      </c>
      <c r="G259" s="93">
        <v>4</v>
      </c>
      <c r="H259" s="252"/>
      <c r="I259" s="252"/>
    </row>
    <row r="260" spans="1:9" ht="25.5">
      <c r="A260" s="33">
        <f t="shared" si="3"/>
        <v>223</v>
      </c>
      <c r="B260" s="599" t="s">
        <v>1951</v>
      </c>
      <c r="C260" s="91" t="s">
        <v>1067</v>
      </c>
      <c r="D260" s="31" t="s">
        <v>634</v>
      </c>
      <c r="E260" s="722" t="s">
        <v>2048</v>
      </c>
      <c r="F260" s="92" t="s">
        <v>92</v>
      </c>
      <c r="G260" s="93">
        <v>4</v>
      </c>
      <c r="H260" s="252"/>
      <c r="I260" s="252"/>
    </row>
    <row r="261" spans="1:9">
      <c r="A261" s="33">
        <f t="shared" si="3"/>
        <v>224</v>
      </c>
      <c r="B261" s="599" t="s">
        <v>1951</v>
      </c>
      <c r="C261" s="91" t="s">
        <v>1068</v>
      </c>
      <c r="D261" s="31" t="s">
        <v>1064</v>
      </c>
      <c r="E261" s="722" t="s">
        <v>2048</v>
      </c>
      <c r="F261" s="92" t="s">
        <v>92</v>
      </c>
      <c r="G261" s="93">
        <v>1</v>
      </c>
      <c r="H261" s="252"/>
      <c r="I261" s="252"/>
    </row>
    <row r="262" spans="1:9">
      <c r="A262" s="33">
        <f t="shared" si="3"/>
        <v>225</v>
      </c>
      <c r="B262" s="599" t="s">
        <v>1951</v>
      </c>
      <c r="C262" s="91" t="s">
        <v>1069</v>
      </c>
      <c r="D262" s="31" t="s">
        <v>659</v>
      </c>
      <c r="E262" s="722" t="s">
        <v>2048</v>
      </c>
      <c r="F262" s="92" t="s">
        <v>92</v>
      </c>
      <c r="G262" s="93">
        <v>2</v>
      </c>
      <c r="H262" s="252"/>
      <c r="I262" s="252"/>
    </row>
    <row r="263" spans="1:9">
      <c r="A263" s="33">
        <f t="shared" si="3"/>
        <v>226</v>
      </c>
      <c r="B263" s="599" t="s">
        <v>1951</v>
      </c>
      <c r="C263" s="91" t="s">
        <v>1070</v>
      </c>
      <c r="D263" s="31" t="s">
        <v>659</v>
      </c>
      <c r="E263" s="722" t="s">
        <v>2048</v>
      </c>
      <c r="F263" s="92" t="s">
        <v>92</v>
      </c>
      <c r="G263" s="93">
        <v>4</v>
      </c>
      <c r="H263" s="252"/>
      <c r="I263" s="252"/>
    </row>
    <row r="264" spans="1:9">
      <c r="A264" s="33">
        <f t="shared" si="3"/>
        <v>227</v>
      </c>
      <c r="B264" s="599" t="s">
        <v>1951</v>
      </c>
      <c r="C264" s="91" t="s">
        <v>1071</v>
      </c>
      <c r="D264" s="31"/>
      <c r="E264" s="722" t="s">
        <v>2048</v>
      </c>
      <c r="F264" s="92" t="s">
        <v>104</v>
      </c>
      <c r="G264" s="53">
        <v>9</v>
      </c>
      <c r="H264" s="252"/>
      <c r="I264" s="252"/>
    </row>
    <row r="265" spans="1:9">
      <c r="A265" s="33">
        <f t="shared" si="3"/>
        <v>228</v>
      </c>
      <c r="B265" s="599" t="s">
        <v>1951</v>
      </c>
      <c r="C265" s="91" t="s">
        <v>1072</v>
      </c>
      <c r="D265" s="31"/>
      <c r="E265" s="722"/>
      <c r="F265" s="92" t="s">
        <v>94</v>
      </c>
      <c r="G265" s="93">
        <v>1</v>
      </c>
      <c r="H265" s="252"/>
      <c r="I265" s="252"/>
    </row>
    <row r="266" spans="1:9">
      <c r="A266" s="33">
        <f t="shared" si="3"/>
        <v>229</v>
      </c>
      <c r="B266" s="599" t="s">
        <v>1951</v>
      </c>
      <c r="C266" s="91" t="s">
        <v>1073</v>
      </c>
      <c r="D266" s="31"/>
      <c r="E266" s="722"/>
      <c r="F266" s="92" t="s">
        <v>94</v>
      </c>
      <c r="G266" s="93">
        <v>1</v>
      </c>
      <c r="H266" s="252"/>
      <c r="I266" s="252"/>
    </row>
    <row r="267" spans="1:9">
      <c r="A267" s="33">
        <f>A266+1</f>
        <v>230</v>
      </c>
      <c r="B267" s="599" t="s">
        <v>1951</v>
      </c>
      <c r="C267" s="91" t="s">
        <v>1074</v>
      </c>
      <c r="D267" s="31"/>
      <c r="E267" s="722"/>
      <c r="F267" s="92" t="s">
        <v>94</v>
      </c>
      <c r="G267" s="93">
        <v>1</v>
      </c>
      <c r="H267" s="252"/>
      <c r="I267" s="252"/>
    </row>
    <row r="268" spans="1:9">
      <c r="A268" s="33"/>
      <c r="B268" s="1"/>
      <c r="C268" s="1054"/>
      <c r="D268" s="1055"/>
      <c r="E268" s="737"/>
      <c r="F268" s="92"/>
      <c r="G268" s="93"/>
      <c r="H268" s="252"/>
      <c r="I268" s="252"/>
    </row>
    <row r="269" spans="1:9">
      <c r="A269" s="33"/>
      <c r="B269" s="1"/>
      <c r="C269" s="1048" t="s">
        <v>1088</v>
      </c>
      <c r="D269" s="1049"/>
      <c r="E269" s="736"/>
      <c r="F269" s="92"/>
      <c r="G269" s="93"/>
      <c r="H269" s="252"/>
      <c r="I269" s="252"/>
    </row>
    <row r="270" spans="1:9" ht="25.5">
      <c r="A270" s="33">
        <f>A267+1</f>
        <v>231</v>
      </c>
      <c r="B270" s="599" t="s">
        <v>1951</v>
      </c>
      <c r="C270" s="91" t="s">
        <v>1055</v>
      </c>
      <c r="D270" s="31"/>
      <c r="E270" s="722" t="s">
        <v>2048</v>
      </c>
      <c r="F270" s="92" t="s">
        <v>94</v>
      </c>
      <c r="G270" s="93">
        <v>1</v>
      </c>
      <c r="H270" s="252"/>
      <c r="I270" s="252"/>
    </row>
    <row r="271" spans="1:9" ht="25.5">
      <c r="A271" s="33">
        <f t="shared" si="3"/>
        <v>232</v>
      </c>
      <c r="B271" s="599" t="s">
        <v>1951</v>
      </c>
      <c r="C271" s="91" t="s">
        <v>1056</v>
      </c>
      <c r="D271" s="31"/>
      <c r="E271" s="722" t="s">
        <v>2048</v>
      </c>
      <c r="F271" s="92" t="s">
        <v>94</v>
      </c>
      <c r="G271" s="93">
        <v>1</v>
      </c>
      <c r="H271" s="252"/>
      <c r="I271" s="252"/>
    </row>
    <row r="272" spans="1:9">
      <c r="A272" s="33">
        <f t="shared" si="3"/>
        <v>233</v>
      </c>
      <c r="B272" s="599" t="s">
        <v>1951</v>
      </c>
      <c r="C272" s="91" t="s">
        <v>1057</v>
      </c>
      <c r="D272" s="31"/>
      <c r="E272" s="722" t="s">
        <v>2048</v>
      </c>
      <c r="F272" s="92" t="s">
        <v>94</v>
      </c>
      <c r="G272" s="93">
        <v>1</v>
      </c>
      <c r="H272" s="252"/>
      <c r="I272" s="252"/>
    </row>
    <row r="273" spans="1:9">
      <c r="A273" s="33">
        <f t="shared" si="3"/>
        <v>234</v>
      </c>
      <c r="B273" s="599" t="s">
        <v>1951</v>
      </c>
      <c r="C273" s="91" t="s">
        <v>1058</v>
      </c>
      <c r="D273" s="31"/>
      <c r="E273" s="722" t="s">
        <v>2048</v>
      </c>
      <c r="F273" s="92" t="s">
        <v>94</v>
      </c>
      <c r="G273" s="93">
        <v>4</v>
      </c>
      <c r="H273" s="252"/>
      <c r="I273" s="252"/>
    </row>
    <row r="274" spans="1:9">
      <c r="A274" s="33">
        <f t="shared" si="3"/>
        <v>235</v>
      </c>
      <c r="B274" s="599" t="s">
        <v>1951</v>
      </c>
      <c r="C274" s="69" t="s">
        <v>1059</v>
      </c>
      <c r="D274" s="31" t="s">
        <v>162</v>
      </c>
      <c r="E274" s="722" t="s">
        <v>2048</v>
      </c>
      <c r="F274" s="92" t="s">
        <v>95</v>
      </c>
      <c r="G274" s="53">
        <v>3</v>
      </c>
      <c r="H274" s="252"/>
      <c r="I274" s="252"/>
    </row>
    <row r="275" spans="1:9">
      <c r="A275" s="33">
        <f t="shared" si="3"/>
        <v>236</v>
      </c>
      <c r="B275" s="599" t="s">
        <v>1951</v>
      </c>
      <c r="C275" s="91" t="s">
        <v>1059</v>
      </c>
      <c r="D275" s="31" t="s">
        <v>634</v>
      </c>
      <c r="E275" s="722" t="s">
        <v>2048</v>
      </c>
      <c r="F275" s="92" t="s">
        <v>95</v>
      </c>
      <c r="G275" s="53">
        <v>4</v>
      </c>
      <c r="H275" s="252"/>
      <c r="I275" s="252"/>
    </row>
    <row r="276" spans="1:9">
      <c r="A276" s="33">
        <f t="shared" si="3"/>
        <v>237</v>
      </c>
      <c r="B276" s="599" t="s">
        <v>1951</v>
      </c>
      <c r="C276" s="91" t="s">
        <v>1059</v>
      </c>
      <c r="D276" s="31" t="s">
        <v>658</v>
      </c>
      <c r="E276" s="722" t="s">
        <v>2048</v>
      </c>
      <c r="F276" s="92" t="s">
        <v>95</v>
      </c>
      <c r="G276" s="53">
        <v>10</v>
      </c>
      <c r="H276" s="252"/>
      <c r="I276" s="252"/>
    </row>
    <row r="277" spans="1:9">
      <c r="A277" s="33">
        <f t="shared" ref="A277:A340" si="4">A276+1</f>
        <v>238</v>
      </c>
      <c r="B277" s="599" t="s">
        <v>1951</v>
      </c>
      <c r="C277" s="91" t="s">
        <v>1059</v>
      </c>
      <c r="D277" s="31" t="s">
        <v>659</v>
      </c>
      <c r="E277" s="722" t="s">
        <v>2048</v>
      </c>
      <c r="F277" s="92" t="s">
        <v>95</v>
      </c>
      <c r="G277" s="53">
        <v>11</v>
      </c>
      <c r="H277" s="252"/>
      <c r="I277" s="252"/>
    </row>
    <row r="278" spans="1:9">
      <c r="A278" s="33">
        <f t="shared" si="4"/>
        <v>239</v>
      </c>
      <c r="B278" s="599" t="s">
        <v>1951</v>
      </c>
      <c r="C278" s="31" t="s">
        <v>1060</v>
      </c>
      <c r="D278" s="31" t="s">
        <v>1061</v>
      </c>
      <c r="E278" s="722" t="s">
        <v>2048</v>
      </c>
      <c r="F278" s="92" t="s">
        <v>95</v>
      </c>
      <c r="G278" s="53">
        <v>1</v>
      </c>
      <c r="H278" s="252"/>
      <c r="I278" s="252"/>
    </row>
    <row r="279" spans="1:9">
      <c r="A279" s="33">
        <f t="shared" si="4"/>
        <v>240</v>
      </c>
      <c r="B279" s="599" t="s">
        <v>1951</v>
      </c>
      <c r="C279" s="31" t="s">
        <v>1060</v>
      </c>
      <c r="D279" s="31" t="s">
        <v>1062</v>
      </c>
      <c r="E279" s="722" t="s">
        <v>2048</v>
      </c>
      <c r="F279" s="92" t="s">
        <v>95</v>
      </c>
      <c r="G279" s="53">
        <v>2</v>
      </c>
      <c r="H279" s="252"/>
      <c r="I279" s="252"/>
    </row>
    <row r="280" spans="1:9">
      <c r="A280" s="33">
        <f t="shared" si="4"/>
        <v>241</v>
      </c>
      <c r="B280" s="599" t="s">
        <v>1951</v>
      </c>
      <c r="C280" s="31" t="s">
        <v>1060</v>
      </c>
      <c r="D280" s="31" t="s">
        <v>1063</v>
      </c>
      <c r="E280" s="722" t="s">
        <v>2048</v>
      </c>
      <c r="F280" s="92" t="s">
        <v>95</v>
      </c>
      <c r="G280" s="53">
        <v>0.5</v>
      </c>
      <c r="H280" s="252"/>
      <c r="I280" s="252"/>
    </row>
    <row r="281" spans="1:9">
      <c r="A281" s="33">
        <f t="shared" si="4"/>
        <v>242</v>
      </c>
      <c r="B281" s="599" t="s">
        <v>1951</v>
      </c>
      <c r="C281" s="31" t="s">
        <v>1060</v>
      </c>
      <c r="D281" s="31" t="s">
        <v>1064</v>
      </c>
      <c r="E281" s="722" t="s">
        <v>2048</v>
      </c>
      <c r="F281" s="92" t="s">
        <v>95</v>
      </c>
      <c r="G281" s="53">
        <v>0.5</v>
      </c>
      <c r="H281" s="252"/>
      <c r="I281" s="252"/>
    </row>
    <row r="282" spans="1:9" ht="25.5">
      <c r="A282" s="33">
        <f t="shared" si="4"/>
        <v>243</v>
      </c>
      <c r="B282" s="599" t="s">
        <v>1951</v>
      </c>
      <c r="C282" s="31" t="s">
        <v>1065</v>
      </c>
      <c r="D282" s="31"/>
      <c r="E282" s="722" t="s">
        <v>2048</v>
      </c>
      <c r="F282" s="92" t="s">
        <v>94</v>
      </c>
      <c r="G282" s="93">
        <v>1</v>
      </c>
      <c r="H282" s="252"/>
      <c r="I282" s="252"/>
    </row>
    <row r="283" spans="1:9" ht="25.5">
      <c r="A283" s="33">
        <f t="shared" si="4"/>
        <v>244</v>
      </c>
      <c r="B283" s="599" t="s">
        <v>1951</v>
      </c>
      <c r="C283" s="31" t="s">
        <v>1066</v>
      </c>
      <c r="D283" s="31" t="s">
        <v>634</v>
      </c>
      <c r="E283" s="722" t="s">
        <v>2048</v>
      </c>
      <c r="F283" s="92" t="s">
        <v>92</v>
      </c>
      <c r="G283" s="93">
        <v>4</v>
      </c>
      <c r="H283" s="252"/>
      <c r="I283" s="252"/>
    </row>
    <row r="284" spans="1:9" ht="25.5">
      <c r="A284" s="33">
        <f t="shared" si="4"/>
        <v>245</v>
      </c>
      <c r="B284" s="599" t="s">
        <v>1951</v>
      </c>
      <c r="C284" s="31" t="s">
        <v>1067</v>
      </c>
      <c r="D284" s="31" t="s">
        <v>634</v>
      </c>
      <c r="E284" s="722" t="s">
        <v>2048</v>
      </c>
      <c r="F284" s="92" t="s">
        <v>92</v>
      </c>
      <c r="G284" s="93">
        <v>4</v>
      </c>
      <c r="H284" s="252"/>
      <c r="I284" s="252"/>
    </row>
    <row r="285" spans="1:9">
      <c r="A285" s="33">
        <f t="shared" si="4"/>
        <v>246</v>
      </c>
      <c r="B285" s="599" t="s">
        <v>1951</v>
      </c>
      <c r="C285" s="31" t="s">
        <v>1076</v>
      </c>
      <c r="D285" s="31" t="s">
        <v>162</v>
      </c>
      <c r="E285" s="722" t="s">
        <v>2048</v>
      </c>
      <c r="F285" s="92" t="s">
        <v>92</v>
      </c>
      <c r="G285" s="93">
        <v>1</v>
      </c>
      <c r="H285" s="252"/>
      <c r="I285" s="252"/>
    </row>
    <row r="286" spans="1:9">
      <c r="A286" s="33">
        <f t="shared" si="4"/>
        <v>247</v>
      </c>
      <c r="B286" s="599" t="s">
        <v>1951</v>
      </c>
      <c r="C286" s="31" t="s">
        <v>1068</v>
      </c>
      <c r="D286" s="31" t="s">
        <v>1064</v>
      </c>
      <c r="E286" s="722" t="s">
        <v>2048</v>
      </c>
      <c r="F286" s="92" t="s">
        <v>92</v>
      </c>
      <c r="G286" s="93">
        <v>1</v>
      </c>
      <c r="H286" s="252"/>
      <c r="I286" s="252"/>
    </row>
    <row r="287" spans="1:9">
      <c r="A287" s="33">
        <f t="shared" si="4"/>
        <v>248</v>
      </c>
      <c r="B287" s="599" t="s">
        <v>1951</v>
      </c>
      <c r="C287" s="31" t="s">
        <v>1077</v>
      </c>
      <c r="D287" s="31" t="s">
        <v>162</v>
      </c>
      <c r="E287" s="722" t="s">
        <v>2048</v>
      </c>
      <c r="F287" s="92" t="s">
        <v>92</v>
      </c>
      <c r="G287" s="93">
        <v>1</v>
      </c>
      <c r="H287" s="252"/>
      <c r="I287" s="252"/>
    </row>
    <row r="288" spans="1:9">
      <c r="A288" s="33">
        <f t="shared" si="4"/>
        <v>249</v>
      </c>
      <c r="B288" s="599" t="s">
        <v>1951</v>
      </c>
      <c r="C288" s="31" t="s">
        <v>1069</v>
      </c>
      <c r="D288" s="31" t="s">
        <v>659</v>
      </c>
      <c r="E288" s="722" t="s">
        <v>2048</v>
      </c>
      <c r="F288" s="92" t="s">
        <v>92</v>
      </c>
      <c r="G288" s="93">
        <v>2</v>
      </c>
      <c r="H288" s="252"/>
      <c r="I288" s="252"/>
    </row>
    <row r="289" spans="1:9">
      <c r="A289" s="33">
        <f t="shared" si="4"/>
        <v>250</v>
      </c>
      <c r="B289" s="599" t="s">
        <v>1951</v>
      </c>
      <c r="C289" s="31" t="s">
        <v>1070</v>
      </c>
      <c r="D289" s="31" t="s">
        <v>659</v>
      </c>
      <c r="E289" s="722" t="s">
        <v>2048</v>
      </c>
      <c r="F289" s="92" t="s">
        <v>92</v>
      </c>
      <c r="G289" s="93">
        <v>4</v>
      </c>
      <c r="H289" s="252"/>
      <c r="I289" s="252"/>
    </row>
    <row r="290" spans="1:9">
      <c r="A290" s="33">
        <f t="shared" si="4"/>
        <v>251</v>
      </c>
      <c r="B290" s="599" t="s">
        <v>1951</v>
      </c>
      <c r="C290" s="31" t="s">
        <v>1078</v>
      </c>
      <c r="D290" s="31" t="s">
        <v>162</v>
      </c>
      <c r="E290" s="722" t="s">
        <v>2048</v>
      </c>
      <c r="F290" s="92" t="s">
        <v>92</v>
      </c>
      <c r="G290" s="93">
        <v>1</v>
      </c>
      <c r="H290" s="252"/>
      <c r="I290" s="252"/>
    </row>
    <row r="291" spans="1:9">
      <c r="A291" s="33">
        <f t="shared" si="4"/>
        <v>252</v>
      </c>
      <c r="B291" s="599" t="s">
        <v>1951</v>
      </c>
      <c r="C291" s="31" t="s">
        <v>1071</v>
      </c>
      <c r="D291" s="31"/>
      <c r="E291" s="722" t="s">
        <v>2048</v>
      </c>
      <c r="F291" s="92" t="s">
        <v>104</v>
      </c>
      <c r="G291" s="53">
        <v>9</v>
      </c>
      <c r="H291" s="252"/>
      <c r="I291" s="252"/>
    </row>
    <row r="292" spans="1:9">
      <c r="A292" s="33">
        <f t="shared" si="4"/>
        <v>253</v>
      </c>
      <c r="B292" s="599" t="s">
        <v>1951</v>
      </c>
      <c r="C292" s="31" t="s">
        <v>1072</v>
      </c>
      <c r="D292" s="31"/>
      <c r="E292" s="722"/>
      <c r="F292" s="92" t="s">
        <v>94</v>
      </c>
      <c r="G292" s="93">
        <v>1</v>
      </c>
      <c r="H292" s="252"/>
      <c r="I292" s="252"/>
    </row>
    <row r="293" spans="1:9">
      <c r="A293" s="33">
        <f t="shared" si="4"/>
        <v>254</v>
      </c>
      <c r="B293" s="599" t="s">
        <v>1951</v>
      </c>
      <c r="C293" s="31" t="s">
        <v>1073</v>
      </c>
      <c r="D293" s="31"/>
      <c r="E293" s="722"/>
      <c r="F293" s="92" t="s">
        <v>94</v>
      </c>
      <c r="G293" s="93">
        <v>1</v>
      </c>
      <c r="H293" s="252"/>
      <c r="I293" s="252"/>
    </row>
    <row r="294" spans="1:9">
      <c r="A294" s="33">
        <f t="shared" si="4"/>
        <v>255</v>
      </c>
      <c r="B294" s="599" t="s">
        <v>1951</v>
      </c>
      <c r="C294" s="31" t="s">
        <v>1074</v>
      </c>
      <c r="D294" s="31"/>
      <c r="E294" s="722"/>
      <c r="F294" s="92" t="s">
        <v>94</v>
      </c>
      <c r="G294" s="93">
        <v>1</v>
      </c>
      <c r="H294" s="252"/>
      <c r="I294" s="252"/>
    </row>
    <row r="295" spans="1:9">
      <c r="A295" s="33"/>
      <c r="B295" s="599"/>
      <c r="C295" s="1054"/>
      <c r="D295" s="1055"/>
      <c r="E295" s="737"/>
      <c r="F295" s="92"/>
      <c r="G295" s="93"/>
      <c r="H295" s="252"/>
      <c r="I295" s="252"/>
    </row>
    <row r="296" spans="1:9">
      <c r="A296" s="33"/>
      <c r="B296" s="599"/>
      <c r="C296" s="1048" t="s">
        <v>1089</v>
      </c>
      <c r="D296" s="1049"/>
      <c r="E296" s="736"/>
      <c r="F296" s="92"/>
      <c r="G296" s="93"/>
      <c r="H296" s="252"/>
      <c r="I296" s="252"/>
    </row>
    <row r="297" spans="1:9" ht="25.5">
      <c r="A297" s="33">
        <f>A294+1</f>
        <v>256</v>
      </c>
      <c r="B297" s="599" t="s">
        <v>1951</v>
      </c>
      <c r="C297" s="31" t="s">
        <v>1055</v>
      </c>
      <c r="D297" s="31"/>
      <c r="E297" s="722" t="s">
        <v>2048</v>
      </c>
      <c r="F297" s="92" t="s">
        <v>94</v>
      </c>
      <c r="G297" s="93">
        <v>1</v>
      </c>
      <c r="H297" s="252"/>
      <c r="I297" s="252"/>
    </row>
    <row r="298" spans="1:9" ht="25.5">
      <c r="A298" s="33">
        <f t="shared" si="4"/>
        <v>257</v>
      </c>
      <c r="B298" s="599" t="s">
        <v>1951</v>
      </c>
      <c r="C298" s="31" t="s">
        <v>1056</v>
      </c>
      <c r="D298" s="31"/>
      <c r="E298" s="722" t="s">
        <v>2048</v>
      </c>
      <c r="F298" s="92" t="s">
        <v>94</v>
      </c>
      <c r="G298" s="93">
        <v>1</v>
      </c>
      <c r="H298" s="252"/>
      <c r="I298" s="252"/>
    </row>
    <row r="299" spans="1:9">
      <c r="A299" s="33">
        <f t="shared" si="4"/>
        <v>258</v>
      </c>
      <c r="B299" s="599" t="s">
        <v>1951</v>
      </c>
      <c r="C299" s="31" t="s">
        <v>1057</v>
      </c>
      <c r="D299" s="31"/>
      <c r="E299" s="722" t="s">
        <v>2048</v>
      </c>
      <c r="F299" s="92" t="s">
        <v>94</v>
      </c>
      <c r="G299" s="93">
        <v>1</v>
      </c>
      <c r="H299" s="252"/>
      <c r="I299" s="252"/>
    </row>
    <row r="300" spans="1:9">
      <c r="A300" s="33">
        <f t="shared" si="4"/>
        <v>259</v>
      </c>
      <c r="B300" s="599" t="s">
        <v>1951</v>
      </c>
      <c r="C300" s="31" t="s">
        <v>1058</v>
      </c>
      <c r="D300" s="31"/>
      <c r="E300" s="722" t="s">
        <v>2048</v>
      </c>
      <c r="F300" s="92" t="s">
        <v>94</v>
      </c>
      <c r="G300" s="93">
        <v>4</v>
      </c>
      <c r="H300" s="252"/>
      <c r="I300" s="252"/>
    </row>
    <row r="301" spans="1:9">
      <c r="A301" s="33">
        <f t="shared" si="4"/>
        <v>260</v>
      </c>
      <c r="B301" s="599" t="s">
        <v>1951</v>
      </c>
      <c r="C301" s="31" t="s">
        <v>1059</v>
      </c>
      <c r="D301" s="31" t="s">
        <v>634</v>
      </c>
      <c r="E301" s="722" t="s">
        <v>2048</v>
      </c>
      <c r="F301" s="92" t="s">
        <v>95</v>
      </c>
      <c r="G301" s="53">
        <v>4</v>
      </c>
      <c r="H301" s="252"/>
      <c r="I301" s="252"/>
    </row>
    <row r="302" spans="1:9">
      <c r="A302" s="33">
        <f t="shared" si="4"/>
        <v>261</v>
      </c>
      <c r="B302" s="599" t="s">
        <v>1951</v>
      </c>
      <c r="C302" s="31" t="s">
        <v>1059</v>
      </c>
      <c r="D302" s="31" t="s">
        <v>658</v>
      </c>
      <c r="E302" s="722" t="s">
        <v>2048</v>
      </c>
      <c r="F302" s="92" t="s">
        <v>95</v>
      </c>
      <c r="G302" s="53">
        <v>10</v>
      </c>
      <c r="H302" s="252"/>
      <c r="I302" s="252"/>
    </row>
    <row r="303" spans="1:9">
      <c r="A303" s="33">
        <f t="shared" si="4"/>
        <v>262</v>
      </c>
      <c r="B303" s="599" t="s">
        <v>1951</v>
      </c>
      <c r="C303" s="31" t="s">
        <v>1059</v>
      </c>
      <c r="D303" s="31" t="s">
        <v>659</v>
      </c>
      <c r="E303" s="722" t="s">
        <v>2048</v>
      </c>
      <c r="F303" s="92" t="s">
        <v>95</v>
      </c>
      <c r="G303" s="53">
        <v>11</v>
      </c>
      <c r="H303" s="252"/>
      <c r="I303" s="252"/>
    </row>
    <row r="304" spans="1:9">
      <c r="A304" s="33">
        <f t="shared" si="4"/>
        <v>263</v>
      </c>
      <c r="B304" s="599" t="s">
        <v>1951</v>
      </c>
      <c r="C304" s="31" t="s">
        <v>1060</v>
      </c>
      <c r="D304" s="31" t="s">
        <v>1061</v>
      </c>
      <c r="E304" s="722" t="s">
        <v>2048</v>
      </c>
      <c r="F304" s="92" t="s">
        <v>95</v>
      </c>
      <c r="G304" s="53">
        <v>1</v>
      </c>
      <c r="H304" s="252"/>
      <c r="I304" s="252"/>
    </row>
    <row r="305" spans="1:9">
      <c r="A305" s="33">
        <f t="shared" si="4"/>
        <v>264</v>
      </c>
      <c r="B305" s="599" t="s">
        <v>1951</v>
      </c>
      <c r="C305" s="31" t="s">
        <v>1060</v>
      </c>
      <c r="D305" s="31" t="s">
        <v>1062</v>
      </c>
      <c r="E305" s="722" t="s">
        <v>2048</v>
      </c>
      <c r="F305" s="92" t="s">
        <v>95</v>
      </c>
      <c r="G305" s="53">
        <v>2</v>
      </c>
      <c r="H305" s="252"/>
      <c r="I305" s="252"/>
    </row>
    <row r="306" spans="1:9">
      <c r="A306" s="33">
        <f t="shared" si="4"/>
        <v>265</v>
      </c>
      <c r="B306" s="599" t="s">
        <v>1951</v>
      </c>
      <c r="C306" s="31" t="s">
        <v>1060</v>
      </c>
      <c r="D306" s="31" t="s">
        <v>1063</v>
      </c>
      <c r="E306" s="722" t="s">
        <v>2048</v>
      </c>
      <c r="F306" s="92" t="s">
        <v>95</v>
      </c>
      <c r="G306" s="53">
        <v>0.5</v>
      </c>
      <c r="H306" s="252"/>
      <c r="I306" s="252"/>
    </row>
    <row r="307" spans="1:9">
      <c r="A307" s="33">
        <f t="shared" si="4"/>
        <v>266</v>
      </c>
      <c r="B307" s="599" t="s">
        <v>1951</v>
      </c>
      <c r="C307" s="31" t="s">
        <v>1060</v>
      </c>
      <c r="D307" s="31" t="s">
        <v>1064</v>
      </c>
      <c r="E307" s="722" t="s">
        <v>2048</v>
      </c>
      <c r="F307" s="92" t="s">
        <v>95</v>
      </c>
      <c r="G307" s="53">
        <v>0.5</v>
      </c>
      <c r="H307" s="252"/>
      <c r="I307" s="252"/>
    </row>
    <row r="308" spans="1:9" ht="25.5">
      <c r="A308" s="33">
        <f t="shared" si="4"/>
        <v>267</v>
      </c>
      <c r="B308" s="599" t="s">
        <v>1951</v>
      </c>
      <c r="C308" s="31" t="s">
        <v>1065</v>
      </c>
      <c r="D308" s="31"/>
      <c r="E308" s="722" t="s">
        <v>2048</v>
      </c>
      <c r="F308" s="92" t="s">
        <v>94</v>
      </c>
      <c r="G308" s="93">
        <v>1</v>
      </c>
      <c r="H308" s="252"/>
      <c r="I308" s="252"/>
    </row>
    <row r="309" spans="1:9" ht="25.5">
      <c r="A309" s="33">
        <f t="shared" si="4"/>
        <v>268</v>
      </c>
      <c r="B309" s="599" t="s">
        <v>1951</v>
      </c>
      <c r="C309" s="31" t="s">
        <v>1066</v>
      </c>
      <c r="D309" s="31" t="s">
        <v>634</v>
      </c>
      <c r="E309" s="722" t="s">
        <v>2048</v>
      </c>
      <c r="F309" s="92" t="s">
        <v>92</v>
      </c>
      <c r="G309" s="93">
        <v>4</v>
      </c>
      <c r="H309" s="252"/>
      <c r="I309" s="252"/>
    </row>
    <row r="310" spans="1:9" ht="25.5">
      <c r="A310" s="33">
        <f t="shared" si="4"/>
        <v>269</v>
      </c>
      <c r="B310" s="599" t="s">
        <v>1951</v>
      </c>
      <c r="C310" s="31" t="s">
        <v>1067</v>
      </c>
      <c r="D310" s="31" t="s">
        <v>634</v>
      </c>
      <c r="E310" s="722" t="s">
        <v>2048</v>
      </c>
      <c r="F310" s="92" t="s">
        <v>92</v>
      </c>
      <c r="G310" s="93">
        <v>4</v>
      </c>
      <c r="H310" s="252"/>
      <c r="I310" s="252"/>
    </row>
    <row r="311" spans="1:9">
      <c r="A311" s="33">
        <f t="shared" si="4"/>
        <v>270</v>
      </c>
      <c r="B311" s="599" t="s">
        <v>1951</v>
      </c>
      <c r="C311" s="31" t="s">
        <v>1068</v>
      </c>
      <c r="D311" s="31" t="s">
        <v>1064</v>
      </c>
      <c r="E311" s="722" t="s">
        <v>2048</v>
      </c>
      <c r="F311" s="92" t="s">
        <v>92</v>
      </c>
      <c r="G311" s="93">
        <v>1</v>
      </c>
      <c r="H311" s="252"/>
      <c r="I311" s="252"/>
    </row>
    <row r="312" spans="1:9">
      <c r="A312" s="33">
        <f t="shared" si="4"/>
        <v>271</v>
      </c>
      <c r="B312" s="599" t="s">
        <v>1951</v>
      </c>
      <c r="C312" s="31" t="s">
        <v>1069</v>
      </c>
      <c r="D312" s="31" t="s">
        <v>659</v>
      </c>
      <c r="E312" s="722" t="s">
        <v>2048</v>
      </c>
      <c r="F312" s="92" t="s">
        <v>92</v>
      </c>
      <c r="G312" s="93">
        <v>2</v>
      </c>
      <c r="H312" s="252"/>
      <c r="I312" s="252"/>
    </row>
    <row r="313" spans="1:9">
      <c r="A313" s="33">
        <f t="shared" si="4"/>
        <v>272</v>
      </c>
      <c r="B313" s="599" t="s">
        <v>1951</v>
      </c>
      <c r="C313" s="31" t="s">
        <v>1070</v>
      </c>
      <c r="D313" s="31" t="s">
        <v>659</v>
      </c>
      <c r="E313" s="722" t="s">
        <v>2048</v>
      </c>
      <c r="F313" s="92" t="s">
        <v>92</v>
      </c>
      <c r="G313" s="93">
        <v>4</v>
      </c>
      <c r="H313" s="252"/>
      <c r="I313" s="252"/>
    </row>
    <row r="314" spans="1:9">
      <c r="A314" s="33">
        <f t="shared" si="4"/>
        <v>273</v>
      </c>
      <c r="B314" s="599" t="s">
        <v>1951</v>
      </c>
      <c r="C314" s="31" t="s">
        <v>1071</v>
      </c>
      <c r="D314" s="31"/>
      <c r="E314" s="722" t="s">
        <v>2048</v>
      </c>
      <c r="F314" s="92" t="s">
        <v>104</v>
      </c>
      <c r="G314" s="53">
        <v>9</v>
      </c>
      <c r="H314" s="252"/>
      <c r="I314" s="252"/>
    </row>
    <row r="315" spans="1:9">
      <c r="A315" s="33">
        <f t="shared" si="4"/>
        <v>274</v>
      </c>
      <c r="B315" s="599" t="s">
        <v>1951</v>
      </c>
      <c r="C315" s="31" t="s">
        <v>1072</v>
      </c>
      <c r="D315" s="31"/>
      <c r="E315" s="722"/>
      <c r="F315" s="92" t="s">
        <v>94</v>
      </c>
      <c r="G315" s="93">
        <v>1</v>
      </c>
      <c r="H315" s="252"/>
      <c r="I315" s="252"/>
    </row>
    <row r="316" spans="1:9">
      <c r="A316" s="33">
        <f t="shared" si="4"/>
        <v>275</v>
      </c>
      <c r="B316" s="599" t="s">
        <v>1951</v>
      </c>
      <c r="C316" s="31" t="s">
        <v>1073</v>
      </c>
      <c r="D316" s="31"/>
      <c r="E316" s="722"/>
      <c r="F316" s="92" t="s">
        <v>94</v>
      </c>
      <c r="G316" s="93">
        <v>1</v>
      </c>
      <c r="H316" s="252"/>
      <c r="I316" s="252"/>
    </row>
    <row r="317" spans="1:9">
      <c r="A317" s="33">
        <f t="shared" si="4"/>
        <v>276</v>
      </c>
      <c r="B317" s="599" t="s">
        <v>1951</v>
      </c>
      <c r="C317" s="31" t="s">
        <v>1074</v>
      </c>
      <c r="D317" s="31"/>
      <c r="E317" s="722"/>
      <c r="F317" s="92" t="s">
        <v>94</v>
      </c>
      <c r="G317" s="93">
        <v>1</v>
      </c>
      <c r="H317" s="252"/>
      <c r="I317" s="252"/>
    </row>
    <row r="318" spans="1:9">
      <c r="A318" s="33"/>
      <c r="B318" s="1"/>
      <c r="C318" s="1054"/>
      <c r="D318" s="1055"/>
      <c r="E318" s="737"/>
      <c r="F318" s="92"/>
      <c r="G318" s="93"/>
      <c r="H318" s="252"/>
      <c r="I318" s="252"/>
    </row>
    <row r="319" spans="1:9">
      <c r="A319" s="33"/>
      <c r="B319" s="1"/>
      <c r="C319" s="1048" t="s">
        <v>1090</v>
      </c>
      <c r="D319" s="1049"/>
      <c r="E319" s="736"/>
      <c r="F319" s="92"/>
      <c r="G319" s="93"/>
      <c r="H319" s="252"/>
      <c r="I319" s="252"/>
    </row>
    <row r="320" spans="1:9" ht="25.5">
      <c r="A320" s="33">
        <f>A317+1</f>
        <v>277</v>
      </c>
      <c r="B320" s="599" t="s">
        <v>1951</v>
      </c>
      <c r="C320" s="31" t="s">
        <v>1055</v>
      </c>
      <c r="D320" s="31"/>
      <c r="E320" s="722" t="s">
        <v>2048</v>
      </c>
      <c r="F320" s="92" t="s">
        <v>94</v>
      </c>
      <c r="G320" s="93">
        <v>1</v>
      </c>
      <c r="H320" s="252"/>
      <c r="I320" s="252"/>
    </row>
    <row r="321" spans="1:9" ht="25.5">
      <c r="A321" s="33">
        <f t="shared" si="4"/>
        <v>278</v>
      </c>
      <c r="B321" s="599" t="s">
        <v>1951</v>
      </c>
      <c r="C321" s="31" t="s">
        <v>1056</v>
      </c>
      <c r="D321" s="31"/>
      <c r="E321" s="722" t="s">
        <v>2048</v>
      </c>
      <c r="F321" s="92" t="s">
        <v>94</v>
      </c>
      <c r="G321" s="93">
        <v>1</v>
      </c>
      <c r="H321" s="252"/>
      <c r="I321" s="252"/>
    </row>
    <row r="322" spans="1:9">
      <c r="A322" s="33">
        <f t="shared" si="4"/>
        <v>279</v>
      </c>
      <c r="B322" s="599" t="s">
        <v>1951</v>
      </c>
      <c r="C322" s="31" t="s">
        <v>1057</v>
      </c>
      <c r="D322" s="31"/>
      <c r="E322" s="722" t="s">
        <v>2048</v>
      </c>
      <c r="F322" s="92" t="s">
        <v>94</v>
      </c>
      <c r="G322" s="93">
        <v>1</v>
      </c>
      <c r="H322" s="252"/>
      <c r="I322" s="252"/>
    </row>
    <row r="323" spans="1:9">
      <c r="A323" s="33">
        <f t="shared" si="4"/>
        <v>280</v>
      </c>
      <c r="B323" s="599" t="s">
        <v>1951</v>
      </c>
      <c r="C323" s="31" t="s">
        <v>1058</v>
      </c>
      <c r="D323" s="31"/>
      <c r="E323" s="722" t="s">
        <v>2048</v>
      </c>
      <c r="F323" s="92" t="s">
        <v>94</v>
      </c>
      <c r="G323" s="93">
        <v>4</v>
      </c>
      <c r="H323" s="252"/>
      <c r="I323" s="252"/>
    </row>
    <row r="324" spans="1:9">
      <c r="A324" s="33">
        <f t="shared" si="4"/>
        <v>281</v>
      </c>
      <c r="B324" s="599" t="s">
        <v>1951</v>
      </c>
      <c r="C324" s="31" t="s">
        <v>1059</v>
      </c>
      <c r="D324" s="31" t="s">
        <v>162</v>
      </c>
      <c r="E324" s="722" t="s">
        <v>2048</v>
      </c>
      <c r="F324" s="92" t="s">
        <v>95</v>
      </c>
      <c r="G324" s="53">
        <v>3</v>
      </c>
      <c r="H324" s="252"/>
      <c r="I324" s="252"/>
    </row>
    <row r="325" spans="1:9">
      <c r="A325" s="33">
        <f t="shared" si="4"/>
        <v>282</v>
      </c>
      <c r="B325" s="599" t="s">
        <v>1951</v>
      </c>
      <c r="C325" s="31" t="s">
        <v>1059</v>
      </c>
      <c r="D325" s="31" t="s">
        <v>634</v>
      </c>
      <c r="E325" s="722" t="s">
        <v>2048</v>
      </c>
      <c r="F325" s="92" t="s">
        <v>95</v>
      </c>
      <c r="G325" s="53">
        <v>4</v>
      </c>
      <c r="H325" s="252"/>
      <c r="I325" s="252"/>
    </row>
    <row r="326" spans="1:9">
      <c r="A326" s="33">
        <f t="shared" si="4"/>
        <v>283</v>
      </c>
      <c r="B326" s="599" t="s">
        <v>1951</v>
      </c>
      <c r="C326" s="31" t="s">
        <v>1059</v>
      </c>
      <c r="D326" s="31" t="s">
        <v>658</v>
      </c>
      <c r="E326" s="722" t="s">
        <v>2048</v>
      </c>
      <c r="F326" s="92" t="s">
        <v>95</v>
      </c>
      <c r="G326" s="53">
        <v>10</v>
      </c>
      <c r="H326" s="252"/>
      <c r="I326" s="252"/>
    </row>
    <row r="327" spans="1:9">
      <c r="A327" s="33">
        <f t="shared" si="4"/>
        <v>284</v>
      </c>
      <c r="B327" s="599" t="s">
        <v>1951</v>
      </c>
      <c r="C327" s="31" t="s">
        <v>1059</v>
      </c>
      <c r="D327" s="31" t="s">
        <v>659</v>
      </c>
      <c r="E327" s="722" t="s">
        <v>2048</v>
      </c>
      <c r="F327" s="92" t="s">
        <v>95</v>
      </c>
      <c r="G327" s="53">
        <v>11</v>
      </c>
      <c r="H327" s="252"/>
      <c r="I327" s="252"/>
    </row>
    <row r="328" spans="1:9">
      <c r="A328" s="33">
        <f t="shared" si="4"/>
        <v>285</v>
      </c>
      <c r="B328" s="599" t="s">
        <v>1951</v>
      </c>
      <c r="C328" s="31" t="s">
        <v>1060</v>
      </c>
      <c r="D328" s="31" t="s">
        <v>1061</v>
      </c>
      <c r="E328" s="722" t="s">
        <v>2048</v>
      </c>
      <c r="F328" s="92" t="s">
        <v>95</v>
      </c>
      <c r="G328" s="53">
        <v>1</v>
      </c>
      <c r="H328" s="252"/>
      <c r="I328" s="252"/>
    </row>
    <row r="329" spans="1:9">
      <c r="A329" s="33">
        <f t="shared" si="4"/>
        <v>286</v>
      </c>
      <c r="B329" s="599" t="s">
        <v>1951</v>
      </c>
      <c r="C329" s="31" t="s">
        <v>1060</v>
      </c>
      <c r="D329" s="31" t="s">
        <v>1062</v>
      </c>
      <c r="E329" s="722" t="s">
        <v>2048</v>
      </c>
      <c r="F329" s="92" t="s">
        <v>95</v>
      </c>
      <c r="G329" s="53">
        <v>2</v>
      </c>
      <c r="H329" s="252"/>
      <c r="I329" s="252"/>
    </row>
    <row r="330" spans="1:9">
      <c r="A330" s="33">
        <f t="shared" si="4"/>
        <v>287</v>
      </c>
      <c r="B330" s="599" t="s">
        <v>1951</v>
      </c>
      <c r="C330" s="31" t="s">
        <v>1060</v>
      </c>
      <c r="D330" s="31" t="s">
        <v>1063</v>
      </c>
      <c r="E330" s="722" t="s">
        <v>2048</v>
      </c>
      <c r="F330" s="92" t="s">
        <v>95</v>
      </c>
      <c r="G330" s="53">
        <v>0.5</v>
      </c>
      <c r="H330" s="252"/>
      <c r="I330" s="252"/>
    </row>
    <row r="331" spans="1:9">
      <c r="A331" s="33">
        <f t="shared" si="4"/>
        <v>288</v>
      </c>
      <c r="B331" s="599" t="s">
        <v>1951</v>
      </c>
      <c r="C331" s="31" t="s">
        <v>1060</v>
      </c>
      <c r="D331" s="31" t="s">
        <v>1064</v>
      </c>
      <c r="E331" s="722" t="s">
        <v>2048</v>
      </c>
      <c r="F331" s="92" t="s">
        <v>95</v>
      </c>
      <c r="G331" s="53">
        <v>0.5</v>
      </c>
      <c r="H331" s="252"/>
      <c r="I331" s="252"/>
    </row>
    <row r="332" spans="1:9" ht="25.5">
      <c r="A332" s="33">
        <f t="shared" si="4"/>
        <v>289</v>
      </c>
      <c r="B332" s="599" t="s">
        <v>1951</v>
      </c>
      <c r="C332" s="31" t="s">
        <v>1065</v>
      </c>
      <c r="D332" s="31"/>
      <c r="E332" s="722" t="s">
        <v>2048</v>
      </c>
      <c r="F332" s="92" t="s">
        <v>94</v>
      </c>
      <c r="G332" s="93">
        <v>1</v>
      </c>
      <c r="H332" s="252"/>
      <c r="I332" s="252"/>
    </row>
    <row r="333" spans="1:9" ht="25.5">
      <c r="A333" s="33">
        <f t="shared" si="4"/>
        <v>290</v>
      </c>
      <c r="B333" s="599" t="s">
        <v>1951</v>
      </c>
      <c r="C333" s="31" t="s">
        <v>1066</v>
      </c>
      <c r="D333" s="31" t="s">
        <v>634</v>
      </c>
      <c r="E333" s="722" t="s">
        <v>2048</v>
      </c>
      <c r="F333" s="92" t="s">
        <v>92</v>
      </c>
      <c r="G333" s="93">
        <v>4</v>
      </c>
      <c r="H333" s="252"/>
      <c r="I333" s="252"/>
    </row>
    <row r="334" spans="1:9" ht="25.5">
      <c r="A334" s="33">
        <f t="shared" si="4"/>
        <v>291</v>
      </c>
      <c r="B334" s="599" t="s">
        <v>1951</v>
      </c>
      <c r="C334" s="31" t="s">
        <v>1067</v>
      </c>
      <c r="D334" s="31" t="s">
        <v>634</v>
      </c>
      <c r="E334" s="722" t="s">
        <v>2048</v>
      </c>
      <c r="F334" s="92" t="s">
        <v>92</v>
      </c>
      <c r="G334" s="93">
        <v>4</v>
      </c>
      <c r="H334" s="252"/>
      <c r="I334" s="252"/>
    </row>
    <row r="335" spans="1:9">
      <c r="A335" s="33">
        <f t="shared" si="4"/>
        <v>292</v>
      </c>
      <c r="B335" s="599" t="s">
        <v>1951</v>
      </c>
      <c r="C335" s="31" t="s">
        <v>1076</v>
      </c>
      <c r="D335" s="31" t="s">
        <v>162</v>
      </c>
      <c r="E335" s="722" t="s">
        <v>2048</v>
      </c>
      <c r="F335" s="92" t="s">
        <v>92</v>
      </c>
      <c r="G335" s="93">
        <v>1</v>
      </c>
      <c r="H335" s="252"/>
      <c r="I335" s="252"/>
    </row>
    <row r="336" spans="1:9">
      <c r="A336" s="33">
        <f t="shared" si="4"/>
        <v>293</v>
      </c>
      <c r="B336" s="599" t="s">
        <v>1951</v>
      </c>
      <c r="C336" s="31" t="s">
        <v>1068</v>
      </c>
      <c r="D336" s="31" t="s">
        <v>1064</v>
      </c>
      <c r="E336" s="722" t="s">
        <v>2048</v>
      </c>
      <c r="F336" s="92" t="s">
        <v>92</v>
      </c>
      <c r="G336" s="93">
        <v>1</v>
      </c>
      <c r="H336" s="252"/>
      <c r="I336" s="252"/>
    </row>
    <row r="337" spans="1:9">
      <c r="A337" s="33">
        <f t="shared" si="4"/>
        <v>294</v>
      </c>
      <c r="B337" s="599" t="s">
        <v>1951</v>
      </c>
      <c r="C337" s="31" t="s">
        <v>1077</v>
      </c>
      <c r="D337" s="31" t="s">
        <v>162</v>
      </c>
      <c r="E337" s="722" t="s">
        <v>2048</v>
      </c>
      <c r="F337" s="92" t="s">
        <v>92</v>
      </c>
      <c r="G337" s="93">
        <v>1</v>
      </c>
      <c r="H337" s="252"/>
      <c r="I337" s="252"/>
    </row>
    <row r="338" spans="1:9">
      <c r="A338" s="33">
        <f t="shared" si="4"/>
        <v>295</v>
      </c>
      <c r="B338" s="599" t="s">
        <v>1951</v>
      </c>
      <c r="C338" s="31" t="s">
        <v>1069</v>
      </c>
      <c r="D338" s="31" t="s">
        <v>659</v>
      </c>
      <c r="E338" s="722" t="s">
        <v>2048</v>
      </c>
      <c r="F338" s="92" t="s">
        <v>92</v>
      </c>
      <c r="G338" s="93">
        <v>2</v>
      </c>
      <c r="H338" s="252"/>
      <c r="I338" s="252"/>
    </row>
    <row r="339" spans="1:9">
      <c r="A339" s="33">
        <f t="shared" si="4"/>
        <v>296</v>
      </c>
      <c r="B339" s="599" t="s">
        <v>1951</v>
      </c>
      <c r="C339" s="31" t="s">
        <v>1070</v>
      </c>
      <c r="D339" s="31" t="s">
        <v>659</v>
      </c>
      <c r="E339" s="722" t="s">
        <v>2048</v>
      </c>
      <c r="F339" s="92" t="s">
        <v>92</v>
      </c>
      <c r="G339" s="93">
        <v>4</v>
      </c>
      <c r="H339" s="252"/>
      <c r="I339" s="252"/>
    </row>
    <row r="340" spans="1:9">
      <c r="A340" s="33">
        <f t="shared" si="4"/>
        <v>297</v>
      </c>
      <c r="B340" s="599" t="s">
        <v>1951</v>
      </c>
      <c r="C340" s="31" t="s">
        <v>1078</v>
      </c>
      <c r="D340" s="31" t="s">
        <v>162</v>
      </c>
      <c r="E340" s="722" t="s">
        <v>2048</v>
      </c>
      <c r="F340" s="92" t="s">
        <v>92</v>
      </c>
      <c r="G340" s="93">
        <v>1</v>
      </c>
      <c r="H340" s="252"/>
      <c r="I340" s="252"/>
    </row>
    <row r="341" spans="1:9">
      <c r="A341" s="33">
        <f t="shared" ref="A341:A404" si="5">A340+1</f>
        <v>298</v>
      </c>
      <c r="B341" s="599" t="s">
        <v>1951</v>
      </c>
      <c r="C341" s="31" t="s">
        <v>1071</v>
      </c>
      <c r="D341" s="31"/>
      <c r="E341" s="722" t="s">
        <v>2048</v>
      </c>
      <c r="F341" s="92" t="s">
        <v>104</v>
      </c>
      <c r="G341" s="53">
        <v>14</v>
      </c>
      <c r="H341" s="252"/>
      <c r="I341" s="252"/>
    </row>
    <row r="342" spans="1:9">
      <c r="A342" s="33">
        <f t="shared" si="5"/>
        <v>299</v>
      </c>
      <c r="B342" s="599" t="s">
        <v>1951</v>
      </c>
      <c r="C342" s="31" t="s">
        <v>1072</v>
      </c>
      <c r="D342" s="31"/>
      <c r="E342" s="722"/>
      <c r="F342" s="92" t="s">
        <v>94</v>
      </c>
      <c r="G342" s="93">
        <v>1</v>
      </c>
      <c r="H342" s="252"/>
      <c r="I342" s="252"/>
    </row>
    <row r="343" spans="1:9">
      <c r="A343" s="33">
        <f t="shared" si="5"/>
        <v>300</v>
      </c>
      <c r="B343" s="599" t="s">
        <v>1951</v>
      </c>
      <c r="C343" s="31" t="s">
        <v>1073</v>
      </c>
      <c r="D343" s="31"/>
      <c r="E343" s="722"/>
      <c r="F343" s="92" t="s">
        <v>94</v>
      </c>
      <c r="G343" s="93">
        <v>1</v>
      </c>
      <c r="H343" s="252"/>
      <c r="I343" s="252"/>
    </row>
    <row r="344" spans="1:9">
      <c r="A344" s="33">
        <f t="shared" si="5"/>
        <v>301</v>
      </c>
      <c r="B344" s="599" t="s">
        <v>1951</v>
      </c>
      <c r="C344" s="31" t="s">
        <v>1074</v>
      </c>
      <c r="D344" s="31"/>
      <c r="E344" s="722"/>
      <c r="F344" s="92" t="s">
        <v>94</v>
      </c>
      <c r="G344" s="93">
        <v>1</v>
      </c>
      <c r="H344" s="252"/>
      <c r="I344" s="252"/>
    </row>
    <row r="345" spans="1:9">
      <c r="A345" s="33"/>
      <c r="B345" s="599"/>
      <c r="C345" s="1054"/>
      <c r="D345" s="1055"/>
      <c r="E345" s="737"/>
      <c r="F345" s="92"/>
      <c r="G345" s="93"/>
      <c r="H345" s="252"/>
      <c r="I345" s="252"/>
    </row>
    <row r="346" spans="1:9">
      <c r="A346" s="33"/>
      <c r="B346" s="599"/>
      <c r="C346" s="1048" t="s">
        <v>1091</v>
      </c>
      <c r="D346" s="1049"/>
      <c r="E346" s="736"/>
      <c r="F346" s="92"/>
      <c r="G346" s="93"/>
      <c r="H346" s="252"/>
      <c r="I346" s="252"/>
    </row>
    <row r="347" spans="1:9" ht="25.5">
      <c r="A347" s="33">
        <f>A344+1</f>
        <v>302</v>
      </c>
      <c r="B347" s="599" t="s">
        <v>1951</v>
      </c>
      <c r="C347" s="31" t="s">
        <v>1055</v>
      </c>
      <c r="D347" s="31"/>
      <c r="E347" s="722" t="s">
        <v>2048</v>
      </c>
      <c r="F347" s="92" t="s">
        <v>94</v>
      </c>
      <c r="G347" s="93">
        <v>1</v>
      </c>
      <c r="H347" s="252"/>
      <c r="I347" s="252"/>
    </row>
    <row r="348" spans="1:9" ht="25.5">
      <c r="A348" s="33">
        <f t="shared" si="5"/>
        <v>303</v>
      </c>
      <c r="B348" s="599" t="s">
        <v>1951</v>
      </c>
      <c r="C348" s="31" t="s">
        <v>1056</v>
      </c>
      <c r="D348" s="31"/>
      <c r="E348" s="722" t="s">
        <v>2048</v>
      </c>
      <c r="F348" s="92" t="s">
        <v>94</v>
      </c>
      <c r="G348" s="93">
        <v>1</v>
      </c>
      <c r="H348" s="252"/>
      <c r="I348" s="252"/>
    </row>
    <row r="349" spans="1:9">
      <c r="A349" s="33">
        <f t="shared" si="5"/>
        <v>304</v>
      </c>
      <c r="B349" s="599" t="s">
        <v>1951</v>
      </c>
      <c r="C349" s="31" t="s">
        <v>1057</v>
      </c>
      <c r="D349" s="31"/>
      <c r="E349" s="722" t="s">
        <v>2048</v>
      </c>
      <c r="F349" s="92" t="s">
        <v>94</v>
      </c>
      <c r="G349" s="93">
        <v>1</v>
      </c>
      <c r="H349" s="252"/>
      <c r="I349" s="252"/>
    </row>
    <row r="350" spans="1:9">
      <c r="A350" s="33">
        <f t="shared" si="5"/>
        <v>305</v>
      </c>
      <c r="B350" s="599" t="s">
        <v>1951</v>
      </c>
      <c r="C350" s="31" t="s">
        <v>1058</v>
      </c>
      <c r="D350" s="31"/>
      <c r="E350" s="722" t="s">
        <v>2048</v>
      </c>
      <c r="F350" s="92" t="s">
        <v>94</v>
      </c>
      <c r="G350" s="93">
        <v>4</v>
      </c>
      <c r="H350" s="252"/>
      <c r="I350" s="252"/>
    </row>
    <row r="351" spans="1:9">
      <c r="A351" s="33">
        <f t="shared" si="5"/>
        <v>306</v>
      </c>
      <c r="B351" s="599" t="s">
        <v>1951</v>
      </c>
      <c r="C351" s="31" t="s">
        <v>1059</v>
      </c>
      <c r="D351" s="31" t="s">
        <v>634</v>
      </c>
      <c r="E351" s="722" t="s">
        <v>2048</v>
      </c>
      <c r="F351" s="92" t="s">
        <v>95</v>
      </c>
      <c r="G351" s="53">
        <v>4</v>
      </c>
      <c r="H351" s="252"/>
      <c r="I351" s="252"/>
    </row>
    <row r="352" spans="1:9">
      <c r="A352" s="33">
        <f t="shared" si="5"/>
        <v>307</v>
      </c>
      <c r="B352" s="599" t="s">
        <v>1951</v>
      </c>
      <c r="C352" s="31" t="s">
        <v>1059</v>
      </c>
      <c r="D352" s="31" t="s">
        <v>658</v>
      </c>
      <c r="E352" s="722" t="s">
        <v>2048</v>
      </c>
      <c r="F352" s="92" t="s">
        <v>95</v>
      </c>
      <c r="G352" s="53">
        <v>10</v>
      </c>
      <c r="H352" s="252"/>
      <c r="I352" s="252"/>
    </row>
    <row r="353" spans="1:9">
      <c r="A353" s="33">
        <f t="shared" si="5"/>
        <v>308</v>
      </c>
      <c r="B353" s="599" t="s">
        <v>1951</v>
      </c>
      <c r="C353" s="31" t="s">
        <v>1059</v>
      </c>
      <c r="D353" s="31" t="s">
        <v>659</v>
      </c>
      <c r="E353" s="722" t="s">
        <v>2048</v>
      </c>
      <c r="F353" s="92" t="s">
        <v>95</v>
      </c>
      <c r="G353" s="53">
        <v>11</v>
      </c>
      <c r="H353" s="252"/>
      <c r="I353" s="252"/>
    </row>
    <row r="354" spans="1:9">
      <c r="A354" s="33">
        <f t="shared" si="5"/>
        <v>309</v>
      </c>
      <c r="B354" s="599" t="s">
        <v>1951</v>
      </c>
      <c r="C354" s="31" t="s">
        <v>1060</v>
      </c>
      <c r="D354" s="31" t="s">
        <v>1061</v>
      </c>
      <c r="E354" s="722" t="s">
        <v>2048</v>
      </c>
      <c r="F354" s="92" t="s">
        <v>95</v>
      </c>
      <c r="G354" s="53">
        <v>1</v>
      </c>
      <c r="H354" s="252"/>
      <c r="I354" s="252"/>
    </row>
    <row r="355" spans="1:9">
      <c r="A355" s="33">
        <f t="shared" si="5"/>
        <v>310</v>
      </c>
      <c r="B355" s="599" t="s">
        <v>1951</v>
      </c>
      <c r="C355" s="31" t="s">
        <v>1060</v>
      </c>
      <c r="D355" s="31" t="s">
        <v>1062</v>
      </c>
      <c r="E355" s="722" t="s">
        <v>2048</v>
      </c>
      <c r="F355" s="92" t="s">
        <v>95</v>
      </c>
      <c r="G355" s="53">
        <v>2</v>
      </c>
      <c r="H355" s="252"/>
      <c r="I355" s="252"/>
    </row>
    <row r="356" spans="1:9">
      <c r="A356" s="33">
        <f t="shared" si="5"/>
        <v>311</v>
      </c>
      <c r="B356" s="599" t="s">
        <v>1951</v>
      </c>
      <c r="C356" s="31" t="s">
        <v>1060</v>
      </c>
      <c r="D356" s="31" t="s">
        <v>1063</v>
      </c>
      <c r="E356" s="722" t="s">
        <v>2048</v>
      </c>
      <c r="F356" s="92" t="s">
        <v>95</v>
      </c>
      <c r="G356" s="53">
        <v>0.5</v>
      </c>
      <c r="H356" s="252"/>
      <c r="I356" s="252"/>
    </row>
    <row r="357" spans="1:9">
      <c r="A357" s="33">
        <f t="shared" si="5"/>
        <v>312</v>
      </c>
      <c r="B357" s="599" t="s">
        <v>1951</v>
      </c>
      <c r="C357" s="31" t="s">
        <v>1060</v>
      </c>
      <c r="D357" s="31" t="s">
        <v>1064</v>
      </c>
      <c r="E357" s="722" t="s">
        <v>2048</v>
      </c>
      <c r="F357" s="92" t="s">
        <v>95</v>
      </c>
      <c r="G357" s="53">
        <v>0.5</v>
      </c>
      <c r="H357" s="252"/>
      <c r="I357" s="252"/>
    </row>
    <row r="358" spans="1:9" ht="25.5">
      <c r="A358" s="33">
        <f t="shared" si="5"/>
        <v>313</v>
      </c>
      <c r="B358" s="599" t="s">
        <v>1951</v>
      </c>
      <c r="C358" s="31" t="s">
        <v>1065</v>
      </c>
      <c r="D358" s="31"/>
      <c r="E358" s="722" t="s">
        <v>2048</v>
      </c>
      <c r="F358" s="92" t="s">
        <v>94</v>
      </c>
      <c r="G358" s="93">
        <v>1</v>
      </c>
      <c r="H358" s="252"/>
      <c r="I358" s="252"/>
    </row>
    <row r="359" spans="1:9" ht="25.5">
      <c r="A359" s="33">
        <f t="shared" si="5"/>
        <v>314</v>
      </c>
      <c r="B359" s="599" t="s">
        <v>1951</v>
      </c>
      <c r="C359" s="31" t="s">
        <v>1066</v>
      </c>
      <c r="D359" s="31" t="s">
        <v>634</v>
      </c>
      <c r="E359" s="722" t="s">
        <v>2048</v>
      </c>
      <c r="F359" s="92" t="s">
        <v>92</v>
      </c>
      <c r="G359" s="93">
        <v>4</v>
      </c>
      <c r="H359" s="252"/>
      <c r="I359" s="252"/>
    </row>
    <row r="360" spans="1:9" ht="25.5">
      <c r="A360" s="33">
        <f t="shared" si="5"/>
        <v>315</v>
      </c>
      <c r="B360" s="599" t="s">
        <v>1951</v>
      </c>
      <c r="C360" s="31" t="s">
        <v>1067</v>
      </c>
      <c r="D360" s="31" t="s">
        <v>634</v>
      </c>
      <c r="E360" s="722" t="s">
        <v>2048</v>
      </c>
      <c r="F360" s="92" t="s">
        <v>92</v>
      </c>
      <c r="G360" s="93">
        <v>4</v>
      </c>
      <c r="H360" s="252"/>
      <c r="I360" s="252"/>
    </row>
    <row r="361" spans="1:9">
      <c r="A361" s="33">
        <f t="shared" si="5"/>
        <v>316</v>
      </c>
      <c r="B361" s="599" t="s">
        <v>1951</v>
      </c>
      <c r="C361" s="31" t="s">
        <v>1068</v>
      </c>
      <c r="D361" s="31" t="s">
        <v>1064</v>
      </c>
      <c r="E361" s="722" t="s">
        <v>2048</v>
      </c>
      <c r="F361" s="92" t="s">
        <v>92</v>
      </c>
      <c r="G361" s="93">
        <v>1</v>
      </c>
      <c r="H361" s="252"/>
      <c r="I361" s="252"/>
    </row>
    <row r="362" spans="1:9">
      <c r="A362" s="33">
        <f t="shared" si="5"/>
        <v>317</v>
      </c>
      <c r="B362" s="599" t="s">
        <v>1951</v>
      </c>
      <c r="C362" s="31" t="s">
        <v>1069</v>
      </c>
      <c r="D362" s="31" t="s">
        <v>659</v>
      </c>
      <c r="E362" s="722" t="s">
        <v>2048</v>
      </c>
      <c r="F362" s="92" t="s">
        <v>92</v>
      </c>
      <c r="G362" s="93">
        <v>2</v>
      </c>
      <c r="H362" s="252"/>
      <c r="I362" s="252"/>
    </row>
    <row r="363" spans="1:9">
      <c r="A363" s="33">
        <f t="shared" si="5"/>
        <v>318</v>
      </c>
      <c r="B363" s="599" t="s">
        <v>1951</v>
      </c>
      <c r="C363" s="31" t="s">
        <v>1070</v>
      </c>
      <c r="D363" s="31" t="s">
        <v>659</v>
      </c>
      <c r="E363" s="722" t="s">
        <v>2048</v>
      </c>
      <c r="F363" s="92" t="s">
        <v>92</v>
      </c>
      <c r="G363" s="93">
        <v>4</v>
      </c>
      <c r="H363" s="252"/>
      <c r="I363" s="252"/>
    </row>
    <row r="364" spans="1:9">
      <c r="A364" s="33">
        <f t="shared" si="5"/>
        <v>319</v>
      </c>
      <c r="B364" s="599" t="s">
        <v>1951</v>
      </c>
      <c r="C364" s="31" t="s">
        <v>1071</v>
      </c>
      <c r="D364" s="31"/>
      <c r="E364" s="722" t="s">
        <v>2048</v>
      </c>
      <c r="F364" s="92" t="s">
        <v>104</v>
      </c>
      <c r="G364" s="53">
        <v>9</v>
      </c>
      <c r="H364" s="252"/>
      <c r="I364" s="252"/>
    </row>
    <row r="365" spans="1:9">
      <c r="A365" s="33">
        <f t="shared" si="5"/>
        <v>320</v>
      </c>
      <c r="B365" s="599" t="s">
        <v>1951</v>
      </c>
      <c r="C365" s="31" t="s">
        <v>1072</v>
      </c>
      <c r="D365" s="31"/>
      <c r="E365" s="722"/>
      <c r="F365" s="92" t="s">
        <v>94</v>
      </c>
      <c r="G365" s="93">
        <v>1</v>
      </c>
      <c r="H365" s="252"/>
      <c r="I365" s="252"/>
    </row>
    <row r="366" spans="1:9">
      <c r="A366" s="33">
        <f t="shared" si="5"/>
        <v>321</v>
      </c>
      <c r="B366" s="599" t="s">
        <v>1951</v>
      </c>
      <c r="C366" s="31" t="s">
        <v>1073</v>
      </c>
      <c r="D366" s="31"/>
      <c r="E366" s="722"/>
      <c r="F366" s="92" t="s">
        <v>94</v>
      </c>
      <c r="G366" s="93">
        <v>1</v>
      </c>
      <c r="H366" s="252"/>
      <c r="I366" s="252"/>
    </row>
    <row r="367" spans="1:9">
      <c r="A367" s="33">
        <f t="shared" si="5"/>
        <v>322</v>
      </c>
      <c r="B367" s="599" t="s">
        <v>1951</v>
      </c>
      <c r="C367" s="31" t="s">
        <v>1074</v>
      </c>
      <c r="D367" s="31"/>
      <c r="E367" s="722"/>
      <c r="F367" s="92" t="s">
        <v>94</v>
      </c>
      <c r="G367" s="93">
        <v>1</v>
      </c>
      <c r="H367" s="252"/>
      <c r="I367" s="252"/>
    </row>
    <row r="368" spans="1:9">
      <c r="A368" s="33"/>
      <c r="B368" s="1"/>
      <c r="C368" s="1054"/>
      <c r="D368" s="1055"/>
      <c r="E368" s="737"/>
      <c r="F368" s="92"/>
      <c r="G368" s="93"/>
      <c r="H368" s="252"/>
      <c r="I368" s="252"/>
    </row>
    <row r="369" spans="1:9">
      <c r="A369" s="33"/>
      <c r="B369" s="1"/>
      <c r="C369" s="1048" t="s">
        <v>1092</v>
      </c>
      <c r="D369" s="1049"/>
      <c r="E369" s="736"/>
      <c r="F369" s="92"/>
      <c r="G369" s="93"/>
      <c r="H369" s="252"/>
      <c r="I369" s="252"/>
    </row>
    <row r="370" spans="1:9" ht="25.5">
      <c r="A370" s="33">
        <f>A367+1</f>
        <v>323</v>
      </c>
      <c r="B370" s="599" t="s">
        <v>1951</v>
      </c>
      <c r="C370" s="31" t="s">
        <v>1055</v>
      </c>
      <c r="D370" s="31"/>
      <c r="E370" s="722" t="s">
        <v>2048</v>
      </c>
      <c r="F370" s="92" t="s">
        <v>94</v>
      </c>
      <c r="G370" s="93">
        <v>1</v>
      </c>
      <c r="H370" s="252"/>
      <c r="I370" s="252"/>
    </row>
    <row r="371" spans="1:9" ht="25.5">
      <c r="A371" s="33">
        <f t="shared" si="5"/>
        <v>324</v>
      </c>
      <c r="B371" s="599" t="s">
        <v>1951</v>
      </c>
      <c r="C371" s="31" t="s">
        <v>1056</v>
      </c>
      <c r="D371" s="31"/>
      <c r="E371" s="722" t="s">
        <v>2048</v>
      </c>
      <c r="F371" s="92" t="s">
        <v>94</v>
      </c>
      <c r="G371" s="93">
        <v>1</v>
      </c>
      <c r="H371" s="252"/>
      <c r="I371" s="252"/>
    </row>
    <row r="372" spans="1:9">
      <c r="A372" s="33">
        <f t="shared" si="5"/>
        <v>325</v>
      </c>
      <c r="B372" s="599" t="s">
        <v>1951</v>
      </c>
      <c r="C372" s="31" t="s">
        <v>1057</v>
      </c>
      <c r="D372" s="31"/>
      <c r="E372" s="722" t="s">
        <v>2048</v>
      </c>
      <c r="F372" s="92" t="s">
        <v>94</v>
      </c>
      <c r="G372" s="93">
        <v>1</v>
      </c>
      <c r="H372" s="252"/>
      <c r="I372" s="252"/>
    </row>
    <row r="373" spans="1:9">
      <c r="A373" s="33">
        <f t="shared" si="5"/>
        <v>326</v>
      </c>
      <c r="B373" s="599" t="s">
        <v>1951</v>
      </c>
      <c r="C373" s="31" t="s">
        <v>1058</v>
      </c>
      <c r="D373" s="31"/>
      <c r="E373" s="722" t="s">
        <v>2048</v>
      </c>
      <c r="F373" s="92" t="s">
        <v>94</v>
      </c>
      <c r="G373" s="93">
        <v>4</v>
      </c>
      <c r="H373" s="252"/>
      <c r="I373" s="252"/>
    </row>
    <row r="374" spans="1:9">
      <c r="A374" s="33">
        <f t="shared" si="5"/>
        <v>327</v>
      </c>
      <c r="B374" s="599" t="s">
        <v>1951</v>
      </c>
      <c r="C374" s="31" t="s">
        <v>1059</v>
      </c>
      <c r="D374" s="31" t="s">
        <v>162</v>
      </c>
      <c r="E374" s="722" t="s">
        <v>2048</v>
      </c>
      <c r="F374" s="92" t="s">
        <v>95</v>
      </c>
      <c r="G374" s="53">
        <v>3</v>
      </c>
      <c r="H374" s="252"/>
      <c r="I374" s="252"/>
    </row>
    <row r="375" spans="1:9">
      <c r="A375" s="33">
        <f t="shared" si="5"/>
        <v>328</v>
      </c>
      <c r="B375" s="599" t="s">
        <v>1951</v>
      </c>
      <c r="C375" s="31" t="s">
        <v>1059</v>
      </c>
      <c r="D375" s="31" t="s">
        <v>634</v>
      </c>
      <c r="E375" s="722" t="s">
        <v>2048</v>
      </c>
      <c r="F375" s="92" t="s">
        <v>95</v>
      </c>
      <c r="G375" s="53">
        <v>4</v>
      </c>
      <c r="H375" s="252"/>
      <c r="I375" s="252"/>
    </row>
    <row r="376" spans="1:9">
      <c r="A376" s="33">
        <f t="shared" si="5"/>
        <v>329</v>
      </c>
      <c r="B376" s="599" t="s">
        <v>1951</v>
      </c>
      <c r="C376" s="31" t="s">
        <v>1059</v>
      </c>
      <c r="D376" s="31" t="s">
        <v>658</v>
      </c>
      <c r="E376" s="722" t="s">
        <v>2048</v>
      </c>
      <c r="F376" s="92" t="s">
        <v>95</v>
      </c>
      <c r="G376" s="53">
        <v>10</v>
      </c>
      <c r="H376" s="252"/>
      <c r="I376" s="252"/>
    </row>
    <row r="377" spans="1:9">
      <c r="A377" s="33">
        <f t="shared" si="5"/>
        <v>330</v>
      </c>
      <c r="B377" s="599" t="s">
        <v>1951</v>
      </c>
      <c r="C377" s="31" t="s">
        <v>1059</v>
      </c>
      <c r="D377" s="31" t="s">
        <v>659</v>
      </c>
      <c r="E377" s="722" t="s">
        <v>2048</v>
      </c>
      <c r="F377" s="92" t="s">
        <v>95</v>
      </c>
      <c r="G377" s="53">
        <v>11</v>
      </c>
      <c r="H377" s="252"/>
      <c r="I377" s="252"/>
    </row>
    <row r="378" spans="1:9">
      <c r="A378" s="33">
        <f t="shared" si="5"/>
        <v>331</v>
      </c>
      <c r="B378" s="599" t="s">
        <v>1951</v>
      </c>
      <c r="C378" s="31" t="s">
        <v>1060</v>
      </c>
      <c r="D378" s="31" t="s">
        <v>1061</v>
      </c>
      <c r="E378" s="722" t="s">
        <v>2048</v>
      </c>
      <c r="F378" s="92" t="s">
        <v>95</v>
      </c>
      <c r="G378" s="53">
        <v>1</v>
      </c>
      <c r="H378" s="252"/>
      <c r="I378" s="252"/>
    </row>
    <row r="379" spans="1:9">
      <c r="A379" s="33">
        <f t="shared" si="5"/>
        <v>332</v>
      </c>
      <c r="B379" s="599" t="s">
        <v>1951</v>
      </c>
      <c r="C379" s="31" t="s">
        <v>1060</v>
      </c>
      <c r="D379" s="31" t="s">
        <v>1062</v>
      </c>
      <c r="E379" s="722" t="s">
        <v>2048</v>
      </c>
      <c r="F379" s="92" t="s">
        <v>95</v>
      </c>
      <c r="G379" s="53">
        <v>2</v>
      </c>
      <c r="H379" s="252"/>
      <c r="I379" s="252"/>
    </row>
    <row r="380" spans="1:9">
      <c r="A380" s="33">
        <f t="shared" si="5"/>
        <v>333</v>
      </c>
      <c r="B380" s="599" t="s">
        <v>1951</v>
      </c>
      <c r="C380" s="31" t="s">
        <v>1060</v>
      </c>
      <c r="D380" s="31" t="s">
        <v>1063</v>
      </c>
      <c r="E380" s="722" t="s">
        <v>2048</v>
      </c>
      <c r="F380" s="92" t="s">
        <v>95</v>
      </c>
      <c r="G380" s="53">
        <v>0.5</v>
      </c>
      <c r="H380" s="252"/>
      <c r="I380" s="252"/>
    </row>
    <row r="381" spans="1:9">
      <c r="A381" s="33">
        <f t="shared" si="5"/>
        <v>334</v>
      </c>
      <c r="B381" s="599" t="s">
        <v>1951</v>
      </c>
      <c r="C381" s="31" t="s">
        <v>1060</v>
      </c>
      <c r="D381" s="31" t="s">
        <v>1064</v>
      </c>
      <c r="E381" s="722" t="s">
        <v>2048</v>
      </c>
      <c r="F381" s="92" t="s">
        <v>95</v>
      </c>
      <c r="G381" s="53">
        <v>0.5</v>
      </c>
      <c r="H381" s="252"/>
      <c r="I381" s="252"/>
    </row>
    <row r="382" spans="1:9" ht="25.5">
      <c r="A382" s="33">
        <f t="shared" si="5"/>
        <v>335</v>
      </c>
      <c r="B382" s="599" t="s">
        <v>1951</v>
      </c>
      <c r="C382" s="31" t="s">
        <v>1065</v>
      </c>
      <c r="D382" s="31"/>
      <c r="E382" s="722" t="s">
        <v>2048</v>
      </c>
      <c r="F382" s="92" t="s">
        <v>94</v>
      </c>
      <c r="G382" s="93">
        <v>1</v>
      </c>
      <c r="H382" s="252"/>
      <c r="I382" s="252"/>
    </row>
    <row r="383" spans="1:9" ht="25.5">
      <c r="A383" s="33">
        <f t="shared" si="5"/>
        <v>336</v>
      </c>
      <c r="B383" s="599" t="s">
        <v>1951</v>
      </c>
      <c r="C383" s="31" t="s">
        <v>1066</v>
      </c>
      <c r="D383" s="31" t="s">
        <v>634</v>
      </c>
      <c r="E383" s="722" t="s">
        <v>2048</v>
      </c>
      <c r="F383" s="92" t="s">
        <v>92</v>
      </c>
      <c r="G383" s="93">
        <v>4</v>
      </c>
      <c r="H383" s="252"/>
      <c r="I383" s="252"/>
    </row>
    <row r="384" spans="1:9" ht="25.5">
      <c r="A384" s="33">
        <f t="shared" si="5"/>
        <v>337</v>
      </c>
      <c r="B384" s="599" t="s">
        <v>1951</v>
      </c>
      <c r="C384" s="31" t="s">
        <v>1067</v>
      </c>
      <c r="D384" s="31" t="s">
        <v>634</v>
      </c>
      <c r="E384" s="722" t="s">
        <v>2048</v>
      </c>
      <c r="F384" s="92" t="s">
        <v>92</v>
      </c>
      <c r="G384" s="93">
        <v>4</v>
      </c>
      <c r="H384" s="252"/>
      <c r="I384" s="252"/>
    </row>
    <row r="385" spans="1:9">
      <c r="A385" s="33">
        <f t="shared" si="5"/>
        <v>338</v>
      </c>
      <c r="B385" s="599" t="s">
        <v>1951</v>
      </c>
      <c r="C385" s="31" t="s">
        <v>1076</v>
      </c>
      <c r="D385" s="31" t="s">
        <v>162</v>
      </c>
      <c r="E385" s="722" t="s">
        <v>2048</v>
      </c>
      <c r="F385" s="92" t="s">
        <v>92</v>
      </c>
      <c r="G385" s="93">
        <v>1</v>
      </c>
      <c r="H385" s="252"/>
      <c r="I385" s="252"/>
    </row>
    <row r="386" spans="1:9">
      <c r="A386" s="33">
        <f t="shared" si="5"/>
        <v>339</v>
      </c>
      <c r="B386" s="599" t="s">
        <v>1951</v>
      </c>
      <c r="C386" s="31" t="s">
        <v>1068</v>
      </c>
      <c r="D386" s="31" t="s">
        <v>1064</v>
      </c>
      <c r="E386" s="722" t="s">
        <v>2048</v>
      </c>
      <c r="F386" s="92" t="s">
        <v>92</v>
      </c>
      <c r="G386" s="93">
        <v>1</v>
      </c>
      <c r="H386" s="252"/>
      <c r="I386" s="252"/>
    </row>
    <row r="387" spans="1:9">
      <c r="A387" s="33">
        <f t="shared" si="5"/>
        <v>340</v>
      </c>
      <c r="B387" s="599" t="s">
        <v>1951</v>
      </c>
      <c r="C387" s="31" t="s">
        <v>1077</v>
      </c>
      <c r="D387" s="31" t="s">
        <v>162</v>
      </c>
      <c r="E387" s="722" t="s">
        <v>2048</v>
      </c>
      <c r="F387" s="92" t="s">
        <v>92</v>
      </c>
      <c r="G387" s="93">
        <v>1</v>
      </c>
      <c r="H387" s="252"/>
      <c r="I387" s="252"/>
    </row>
    <row r="388" spans="1:9">
      <c r="A388" s="33">
        <f t="shared" si="5"/>
        <v>341</v>
      </c>
      <c r="B388" s="599" t="s">
        <v>1951</v>
      </c>
      <c r="C388" s="31" t="s">
        <v>1069</v>
      </c>
      <c r="D388" s="31" t="s">
        <v>659</v>
      </c>
      <c r="E388" s="722" t="s">
        <v>2048</v>
      </c>
      <c r="F388" s="92" t="s">
        <v>92</v>
      </c>
      <c r="G388" s="93">
        <v>2</v>
      </c>
      <c r="H388" s="252"/>
      <c r="I388" s="252"/>
    </row>
    <row r="389" spans="1:9">
      <c r="A389" s="33">
        <f t="shared" si="5"/>
        <v>342</v>
      </c>
      <c r="B389" s="599" t="s">
        <v>1951</v>
      </c>
      <c r="C389" s="31" t="s">
        <v>1070</v>
      </c>
      <c r="D389" s="31" t="s">
        <v>659</v>
      </c>
      <c r="E389" s="722" t="s">
        <v>2048</v>
      </c>
      <c r="F389" s="92" t="s">
        <v>92</v>
      </c>
      <c r="G389" s="93">
        <v>4</v>
      </c>
      <c r="H389" s="252"/>
      <c r="I389" s="252"/>
    </row>
    <row r="390" spans="1:9">
      <c r="A390" s="33">
        <f t="shared" si="5"/>
        <v>343</v>
      </c>
      <c r="B390" s="599" t="s">
        <v>1951</v>
      </c>
      <c r="C390" s="31" t="s">
        <v>1078</v>
      </c>
      <c r="D390" s="31" t="s">
        <v>162</v>
      </c>
      <c r="E390" s="722" t="s">
        <v>2048</v>
      </c>
      <c r="F390" s="92" t="s">
        <v>92</v>
      </c>
      <c r="G390" s="93">
        <v>1</v>
      </c>
      <c r="H390" s="252"/>
      <c r="I390" s="252"/>
    </row>
    <row r="391" spans="1:9">
      <c r="A391" s="33">
        <f t="shared" si="5"/>
        <v>344</v>
      </c>
      <c r="B391" s="599" t="s">
        <v>1951</v>
      </c>
      <c r="C391" s="31" t="s">
        <v>1071</v>
      </c>
      <c r="D391" s="31"/>
      <c r="E391" s="722" t="s">
        <v>2048</v>
      </c>
      <c r="F391" s="92" t="s">
        <v>104</v>
      </c>
      <c r="G391" s="53">
        <v>9</v>
      </c>
      <c r="H391" s="252"/>
      <c r="I391" s="252"/>
    </row>
    <row r="392" spans="1:9">
      <c r="A392" s="33">
        <f t="shared" si="5"/>
        <v>345</v>
      </c>
      <c r="B392" s="599" t="s">
        <v>1951</v>
      </c>
      <c r="C392" s="31" t="s">
        <v>1072</v>
      </c>
      <c r="D392" s="31"/>
      <c r="E392" s="722"/>
      <c r="F392" s="92" t="s">
        <v>94</v>
      </c>
      <c r="G392" s="93">
        <v>1</v>
      </c>
      <c r="H392" s="252"/>
      <c r="I392" s="252"/>
    </row>
    <row r="393" spans="1:9">
      <c r="A393" s="33">
        <f t="shared" si="5"/>
        <v>346</v>
      </c>
      <c r="B393" s="599" t="s">
        <v>1951</v>
      </c>
      <c r="C393" s="31" t="s">
        <v>1073</v>
      </c>
      <c r="D393" s="31"/>
      <c r="E393" s="722"/>
      <c r="F393" s="92" t="s">
        <v>94</v>
      </c>
      <c r="G393" s="93">
        <v>1</v>
      </c>
      <c r="H393" s="252"/>
      <c r="I393" s="252"/>
    </row>
    <row r="394" spans="1:9">
      <c r="A394" s="33">
        <f t="shared" si="5"/>
        <v>347</v>
      </c>
      <c r="B394" s="599" t="s">
        <v>1951</v>
      </c>
      <c r="C394" s="31" t="s">
        <v>1074</v>
      </c>
      <c r="D394" s="31"/>
      <c r="E394" s="722"/>
      <c r="F394" s="92" t="s">
        <v>94</v>
      </c>
      <c r="G394" s="93">
        <v>1</v>
      </c>
      <c r="H394" s="252"/>
      <c r="I394" s="252"/>
    </row>
    <row r="395" spans="1:9">
      <c r="A395" s="33"/>
      <c r="B395" s="599" t="s">
        <v>1951</v>
      </c>
      <c r="C395" s="1054"/>
      <c r="D395" s="1055"/>
      <c r="E395" s="737"/>
      <c r="F395" s="92"/>
      <c r="G395" s="93"/>
      <c r="H395" s="252"/>
      <c r="I395" s="252"/>
    </row>
    <row r="396" spans="1:9">
      <c r="A396" s="33"/>
      <c r="B396" s="599" t="s">
        <v>1951</v>
      </c>
      <c r="C396" s="1048" t="s">
        <v>1093</v>
      </c>
      <c r="D396" s="1049"/>
      <c r="E396" s="736"/>
      <c r="F396" s="92"/>
      <c r="G396" s="93"/>
      <c r="H396" s="252"/>
      <c r="I396" s="252"/>
    </row>
    <row r="397" spans="1:9" ht="25.5">
      <c r="A397" s="33">
        <f>A394+1</f>
        <v>348</v>
      </c>
      <c r="B397" s="599" t="s">
        <v>1951</v>
      </c>
      <c r="C397" s="31" t="s">
        <v>1055</v>
      </c>
      <c r="D397" s="31"/>
      <c r="E397" s="722" t="s">
        <v>2048</v>
      </c>
      <c r="F397" s="92" t="s">
        <v>94</v>
      </c>
      <c r="G397" s="93">
        <v>1</v>
      </c>
      <c r="H397" s="252"/>
      <c r="I397" s="252"/>
    </row>
    <row r="398" spans="1:9" ht="25.5">
      <c r="A398" s="33">
        <f t="shared" si="5"/>
        <v>349</v>
      </c>
      <c r="B398" s="599" t="s">
        <v>1951</v>
      </c>
      <c r="C398" s="31" t="s">
        <v>1056</v>
      </c>
      <c r="D398" s="31"/>
      <c r="E398" s="722" t="s">
        <v>2048</v>
      </c>
      <c r="F398" s="92" t="s">
        <v>94</v>
      </c>
      <c r="G398" s="93">
        <v>1</v>
      </c>
      <c r="H398" s="252"/>
      <c r="I398" s="252"/>
    </row>
    <row r="399" spans="1:9">
      <c r="A399" s="33">
        <f t="shared" si="5"/>
        <v>350</v>
      </c>
      <c r="B399" s="599" t="s">
        <v>1951</v>
      </c>
      <c r="C399" s="31" t="s">
        <v>1057</v>
      </c>
      <c r="D399" s="31"/>
      <c r="E399" s="722" t="s">
        <v>2048</v>
      </c>
      <c r="F399" s="92" t="s">
        <v>94</v>
      </c>
      <c r="G399" s="93">
        <v>1</v>
      </c>
      <c r="H399" s="252"/>
      <c r="I399" s="252"/>
    </row>
    <row r="400" spans="1:9">
      <c r="A400" s="33">
        <f t="shared" si="5"/>
        <v>351</v>
      </c>
      <c r="B400" s="599" t="s">
        <v>1951</v>
      </c>
      <c r="C400" s="31" t="s">
        <v>1058</v>
      </c>
      <c r="D400" s="31"/>
      <c r="E400" s="722" t="s">
        <v>2048</v>
      </c>
      <c r="F400" s="92" t="s">
        <v>94</v>
      </c>
      <c r="G400" s="93">
        <v>4</v>
      </c>
      <c r="H400" s="252"/>
      <c r="I400" s="252"/>
    </row>
    <row r="401" spans="1:9">
      <c r="A401" s="33">
        <f t="shared" si="5"/>
        <v>352</v>
      </c>
      <c r="B401" s="599" t="s">
        <v>1951</v>
      </c>
      <c r="C401" s="31" t="s">
        <v>1059</v>
      </c>
      <c r="D401" s="31" t="s">
        <v>634</v>
      </c>
      <c r="E401" s="722" t="s">
        <v>2048</v>
      </c>
      <c r="F401" s="92" t="s">
        <v>95</v>
      </c>
      <c r="G401" s="53">
        <v>4</v>
      </c>
      <c r="H401" s="252"/>
      <c r="I401" s="252"/>
    </row>
    <row r="402" spans="1:9">
      <c r="A402" s="33">
        <f t="shared" si="5"/>
        <v>353</v>
      </c>
      <c r="B402" s="599" t="s">
        <v>1951</v>
      </c>
      <c r="C402" s="31" t="s">
        <v>1059</v>
      </c>
      <c r="D402" s="31" t="s">
        <v>658</v>
      </c>
      <c r="E402" s="722" t="s">
        <v>2048</v>
      </c>
      <c r="F402" s="92" t="s">
        <v>95</v>
      </c>
      <c r="G402" s="53">
        <v>10</v>
      </c>
      <c r="H402" s="252"/>
      <c r="I402" s="252"/>
    </row>
    <row r="403" spans="1:9">
      <c r="A403" s="33">
        <f t="shared" si="5"/>
        <v>354</v>
      </c>
      <c r="B403" s="599" t="s">
        <v>1951</v>
      </c>
      <c r="C403" s="31" t="s">
        <v>1059</v>
      </c>
      <c r="D403" s="31" t="s">
        <v>659</v>
      </c>
      <c r="E403" s="722" t="s">
        <v>2048</v>
      </c>
      <c r="F403" s="92" t="s">
        <v>95</v>
      </c>
      <c r="G403" s="53">
        <v>11</v>
      </c>
      <c r="H403" s="252"/>
      <c r="I403" s="252"/>
    </row>
    <row r="404" spans="1:9">
      <c r="A404" s="33">
        <f t="shared" si="5"/>
        <v>355</v>
      </c>
      <c r="B404" s="599" t="s">
        <v>1951</v>
      </c>
      <c r="C404" s="31" t="s">
        <v>1060</v>
      </c>
      <c r="D404" s="31" t="s">
        <v>1061</v>
      </c>
      <c r="E404" s="722" t="s">
        <v>2048</v>
      </c>
      <c r="F404" s="92" t="s">
        <v>95</v>
      </c>
      <c r="G404" s="53">
        <v>1</v>
      </c>
      <c r="H404" s="252"/>
      <c r="I404" s="252"/>
    </row>
    <row r="405" spans="1:9">
      <c r="A405" s="33">
        <f t="shared" ref="A405:A468" si="6">A404+1</f>
        <v>356</v>
      </c>
      <c r="B405" s="599" t="s">
        <v>1951</v>
      </c>
      <c r="C405" s="31" t="s">
        <v>1060</v>
      </c>
      <c r="D405" s="31" t="s">
        <v>1062</v>
      </c>
      <c r="E405" s="722" t="s">
        <v>2048</v>
      </c>
      <c r="F405" s="92" t="s">
        <v>95</v>
      </c>
      <c r="G405" s="53">
        <v>2</v>
      </c>
      <c r="H405" s="252"/>
      <c r="I405" s="252"/>
    </row>
    <row r="406" spans="1:9">
      <c r="A406" s="33">
        <f t="shared" si="6"/>
        <v>357</v>
      </c>
      <c r="B406" s="599" t="s">
        <v>1951</v>
      </c>
      <c r="C406" s="31" t="s">
        <v>1060</v>
      </c>
      <c r="D406" s="31" t="s">
        <v>1063</v>
      </c>
      <c r="E406" s="722" t="s">
        <v>2048</v>
      </c>
      <c r="F406" s="92" t="s">
        <v>95</v>
      </c>
      <c r="G406" s="53">
        <v>0.5</v>
      </c>
      <c r="H406" s="252"/>
      <c r="I406" s="252"/>
    </row>
    <row r="407" spans="1:9">
      <c r="A407" s="33">
        <f t="shared" si="6"/>
        <v>358</v>
      </c>
      <c r="B407" s="599" t="s">
        <v>1951</v>
      </c>
      <c r="C407" s="31" t="s">
        <v>1060</v>
      </c>
      <c r="D407" s="31" t="s">
        <v>1064</v>
      </c>
      <c r="E407" s="722" t="s">
        <v>2048</v>
      </c>
      <c r="F407" s="92" t="s">
        <v>95</v>
      </c>
      <c r="G407" s="53">
        <v>0.5</v>
      </c>
      <c r="H407" s="252"/>
      <c r="I407" s="252"/>
    </row>
    <row r="408" spans="1:9" ht="25.5">
      <c r="A408" s="33">
        <f t="shared" si="6"/>
        <v>359</v>
      </c>
      <c r="B408" s="599" t="s">
        <v>1951</v>
      </c>
      <c r="C408" s="31" t="s">
        <v>1065</v>
      </c>
      <c r="D408" s="31"/>
      <c r="E408" s="722" t="s">
        <v>2048</v>
      </c>
      <c r="F408" s="92" t="s">
        <v>94</v>
      </c>
      <c r="G408" s="93">
        <v>1</v>
      </c>
      <c r="H408" s="252"/>
      <c r="I408" s="252"/>
    </row>
    <row r="409" spans="1:9" ht="25.5">
      <c r="A409" s="33">
        <f t="shared" si="6"/>
        <v>360</v>
      </c>
      <c r="B409" s="599" t="s">
        <v>1951</v>
      </c>
      <c r="C409" s="31" t="s">
        <v>1066</v>
      </c>
      <c r="D409" s="31" t="s">
        <v>634</v>
      </c>
      <c r="E409" s="722" t="s">
        <v>2048</v>
      </c>
      <c r="F409" s="92" t="s">
        <v>92</v>
      </c>
      <c r="G409" s="93">
        <v>4</v>
      </c>
      <c r="H409" s="252"/>
      <c r="I409" s="252"/>
    </row>
    <row r="410" spans="1:9" ht="25.5">
      <c r="A410" s="33">
        <f t="shared" si="6"/>
        <v>361</v>
      </c>
      <c r="B410" s="599" t="s">
        <v>1951</v>
      </c>
      <c r="C410" s="31" t="s">
        <v>1067</v>
      </c>
      <c r="D410" s="31" t="s">
        <v>634</v>
      </c>
      <c r="E410" s="722" t="s">
        <v>2048</v>
      </c>
      <c r="F410" s="92" t="s">
        <v>92</v>
      </c>
      <c r="G410" s="93">
        <v>4</v>
      </c>
      <c r="H410" s="252"/>
      <c r="I410" s="252"/>
    </row>
    <row r="411" spans="1:9">
      <c r="A411" s="33">
        <f t="shared" si="6"/>
        <v>362</v>
      </c>
      <c r="B411" s="599" t="s">
        <v>1951</v>
      </c>
      <c r="C411" s="31" t="s">
        <v>1068</v>
      </c>
      <c r="D411" s="31" t="s">
        <v>1064</v>
      </c>
      <c r="E411" s="722" t="s">
        <v>2048</v>
      </c>
      <c r="F411" s="92" t="s">
        <v>92</v>
      </c>
      <c r="G411" s="93">
        <v>1</v>
      </c>
      <c r="H411" s="252"/>
      <c r="I411" s="252"/>
    </row>
    <row r="412" spans="1:9">
      <c r="A412" s="33">
        <f t="shared" si="6"/>
        <v>363</v>
      </c>
      <c r="B412" s="599" t="s">
        <v>1951</v>
      </c>
      <c r="C412" s="31" t="s">
        <v>1069</v>
      </c>
      <c r="D412" s="31" t="s">
        <v>659</v>
      </c>
      <c r="E412" s="722" t="s">
        <v>2048</v>
      </c>
      <c r="F412" s="92" t="s">
        <v>92</v>
      </c>
      <c r="G412" s="93">
        <v>2</v>
      </c>
      <c r="H412" s="252"/>
      <c r="I412" s="252"/>
    </row>
    <row r="413" spans="1:9">
      <c r="A413" s="33">
        <f t="shared" si="6"/>
        <v>364</v>
      </c>
      <c r="B413" s="599" t="s">
        <v>1951</v>
      </c>
      <c r="C413" s="31" t="s">
        <v>1070</v>
      </c>
      <c r="D413" s="31" t="s">
        <v>659</v>
      </c>
      <c r="E413" s="722" t="s">
        <v>2048</v>
      </c>
      <c r="F413" s="92" t="s">
        <v>92</v>
      </c>
      <c r="G413" s="93">
        <v>4</v>
      </c>
      <c r="H413" s="252"/>
      <c r="I413" s="252"/>
    </row>
    <row r="414" spans="1:9">
      <c r="A414" s="33">
        <f t="shared" si="6"/>
        <v>365</v>
      </c>
      <c r="B414" s="599" t="s">
        <v>1951</v>
      </c>
      <c r="C414" s="31" t="s">
        <v>1071</v>
      </c>
      <c r="D414" s="31"/>
      <c r="E414" s="722" t="s">
        <v>2048</v>
      </c>
      <c r="F414" s="92" t="s">
        <v>104</v>
      </c>
      <c r="G414" s="53">
        <v>9</v>
      </c>
      <c r="H414" s="252"/>
      <c r="I414" s="252"/>
    </row>
    <row r="415" spans="1:9">
      <c r="A415" s="33">
        <f t="shared" si="6"/>
        <v>366</v>
      </c>
      <c r="B415" s="599" t="s">
        <v>1951</v>
      </c>
      <c r="C415" s="31" t="s">
        <v>1072</v>
      </c>
      <c r="D415" s="31"/>
      <c r="E415" s="722"/>
      <c r="F415" s="92" t="s">
        <v>94</v>
      </c>
      <c r="G415" s="93">
        <v>1</v>
      </c>
      <c r="H415" s="252"/>
      <c r="I415" s="252"/>
    </row>
    <row r="416" spans="1:9">
      <c r="A416" s="33">
        <f t="shared" si="6"/>
        <v>367</v>
      </c>
      <c r="B416" s="599" t="s">
        <v>1951</v>
      </c>
      <c r="C416" s="31" t="s">
        <v>1073</v>
      </c>
      <c r="D416" s="31"/>
      <c r="E416" s="722"/>
      <c r="F416" s="92" t="s">
        <v>94</v>
      </c>
      <c r="G416" s="93">
        <v>1</v>
      </c>
      <c r="H416" s="252"/>
      <c r="I416" s="252"/>
    </row>
    <row r="417" spans="1:9">
      <c r="A417" s="33">
        <f t="shared" si="6"/>
        <v>368</v>
      </c>
      <c r="B417" s="599" t="s">
        <v>1951</v>
      </c>
      <c r="C417" s="31" t="s">
        <v>1074</v>
      </c>
      <c r="D417" s="31"/>
      <c r="E417" s="722"/>
      <c r="F417" s="92" t="s">
        <v>94</v>
      </c>
      <c r="G417" s="93">
        <v>1</v>
      </c>
      <c r="H417" s="252"/>
      <c r="I417" s="252"/>
    </row>
    <row r="418" spans="1:9">
      <c r="A418" s="33"/>
      <c r="B418" s="1"/>
      <c r="C418" s="1054"/>
      <c r="D418" s="1055"/>
      <c r="E418" s="737"/>
      <c r="F418" s="92"/>
      <c r="G418" s="93"/>
      <c r="H418" s="252"/>
      <c r="I418" s="252"/>
    </row>
    <row r="419" spans="1:9">
      <c r="A419" s="33"/>
      <c r="B419" s="1"/>
      <c r="C419" s="1048" t="s">
        <v>1094</v>
      </c>
      <c r="D419" s="1049"/>
      <c r="E419" s="736"/>
      <c r="F419" s="92"/>
      <c r="G419" s="93"/>
      <c r="H419" s="252"/>
      <c r="I419" s="252"/>
    </row>
    <row r="420" spans="1:9" ht="25.5">
      <c r="A420" s="33">
        <f>A417+1</f>
        <v>369</v>
      </c>
      <c r="B420" s="599" t="s">
        <v>1951</v>
      </c>
      <c r="C420" s="31" t="s">
        <v>1055</v>
      </c>
      <c r="D420" s="31"/>
      <c r="E420" s="722" t="s">
        <v>2048</v>
      </c>
      <c r="F420" s="92" t="s">
        <v>94</v>
      </c>
      <c r="G420" s="93">
        <v>1</v>
      </c>
      <c r="H420" s="252"/>
      <c r="I420" s="252"/>
    </row>
    <row r="421" spans="1:9" ht="25.5">
      <c r="A421" s="33">
        <f t="shared" si="6"/>
        <v>370</v>
      </c>
      <c r="B421" s="599" t="s">
        <v>1951</v>
      </c>
      <c r="C421" s="31" t="s">
        <v>1056</v>
      </c>
      <c r="D421" s="31"/>
      <c r="E421" s="722" t="s">
        <v>2048</v>
      </c>
      <c r="F421" s="92" t="s">
        <v>94</v>
      </c>
      <c r="G421" s="93">
        <v>1</v>
      </c>
      <c r="H421" s="252"/>
      <c r="I421" s="252"/>
    </row>
    <row r="422" spans="1:9">
      <c r="A422" s="33">
        <f t="shared" si="6"/>
        <v>371</v>
      </c>
      <c r="B422" s="599" t="s">
        <v>1951</v>
      </c>
      <c r="C422" s="31" t="s">
        <v>1057</v>
      </c>
      <c r="D422" s="31"/>
      <c r="E422" s="722" t="s">
        <v>2048</v>
      </c>
      <c r="F422" s="92" t="s">
        <v>94</v>
      </c>
      <c r="G422" s="93">
        <v>1</v>
      </c>
      <c r="H422" s="252"/>
      <c r="I422" s="252"/>
    </row>
    <row r="423" spans="1:9">
      <c r="A423" s="33">
        <f t="shared" si="6"/>
        <v>372</v>
      </c>
      <c r="B423" s="599" t="s">
        <v>1951</v>
      </c>
      <c r="C423" s="31" t="s">
        <v>1058</v>
      </c>
      <c r="D423" s="31"/>
      <c r="E423" s="722" t="s">
        <v>2048</v>
      </c>
      <c r="F423" s="92" t="s">
        <v>94</v>
      </c>
      <c r="G423" s="93">
        <v>4</v>
      </c>
      <c r="H423" s="252"/>
      <c r="I423" s="252"/>
    </row>
    <row r="424" spans="1:9">
      <c r="A424" s="33">
        <f t="shared" si="6"/>
        <v>373</v>
      </c>
      <c r="B424" s="599" t="s">
        <v>1951</v>
      </c>
      <c r="C424" s="31" t="s">
        <v>1059</v>
      </c>
      <c r="D424" s="31" t="s">
        <v>634</v>
      </c>
      <c r="E424" s="722" t="s">
        <v>2048</v>
      </c>
      <c r="F424" s="92" t="s">
        <v>95</v>
      </c>
      <c r="G424" s="53">
        <v>4</v>
      </c>
      <c r="H424" s="252"/>
      <c r="I424" s="252"/>
    </row>
    <row r="425" spans="1:9">
      <c r="A425" s="33">
        <f t="shared" si="6"/>
        <v>374</v>
      </c>
      <c r="B425" s="599" t="s">
        <v>1951</v>
      </c>
      <c r="C425" s="31" t="s">
        <v>1059</v>
      </c>
      <c r="D425" s="31" t="s">
        <v>658</v>
      </c>
      <c r="E425" s="722" t="s">
        <v>2048</v>
      </c>
      <c r="F425" s="92" t="s">
        <v>95</v>
      </c>
      <c r="G425" s="53">
        <v>10</v>
      </c>
      <c r="H425" s="252"/>
      <c r="I425" s="252"/>
    </row>
    <row r="426" spans="1:9">
      <c r="A426" s="33">
        <f t="shared" si="6"/>
        <v>375</v>
      </c>
      <c r="B426" s="599" t="s">
        <v>1951</v>
      </c>
      <c r="C426" s="31" t="s">
        <v>1059</v>
      </c>
      <c r="D426" s="31" t="s">
        <v>659</v>
      </c>
      <c r="E426" s="722" t="s">
        <v>2048</v>
      </c>
      <c r="F426" s="92" t="s">
        <v>95</v>
      </c>
      <c r="G426" s="53">
        <v>11</v>
      </c>
      <c r="H426" s="252"/>
      <c r="I426" s="252"/>
    </row>
    <row r="427" spans="1:9">
      <c r="A427" s="33">
        <f t="shared" si="6"/>
        <v>376</v>
      </c>
      <c r="B427" s="599" t="s">
        <v>1951</v>
      </c>
      <c r="C427" s="31" t="s">
        <v>1060</v>
      </c>
      <c r="D427" s="31" t="s">
        <v>1061</v>
      </c>
      <c r="E427" s="722" t="s">
        <v>2048</v>
      </c>
      <c r="F427" s="92" t="s">
        <v>95</v>
      </c>
      <c r="G427" s="53">
        <v>3</v>
      </c>
      <c r="H427" s="252"/>
      <c r="I427" s="252"/>
    </row>
    <row r="428" spans="1:9">
      <c r="A428" s="33">
        <f t="shared" si="6"/>
        <v>377</v>
      </c>
      <c r="B428" s="599" t="s">
        <v>1951</v>
      </c>
      <c r="C428" s="31" t="s">
        <v>1060</v>
      </c>
      <c r="D428" s="31" t="s">
        <v>1062</v>
      </c>
      <c r="E428" s="722" t="s">
        <v>2048</v>
      </c>
      <c r="F428" s="92" t="s">
        <v>95</v>
      </c>
      <c r="G428" s="53">
        <v>2</v>
      </c>
      <c r="H428" s="252"/>
      <c r="I428" s="252"/>
    </row>
    <row r="429" spans="1:9">
      <c r="A429" s="33">
        <f t="shared" si="6"/>
        <v>378</v>
      </c>
      <c r="B429" s="599" t="s">
        <v>1951</v>
      </c>
      <c r="C429" s="31" t="s">
        <v>1060</v>
      </c>
      <c r="D429" s="31" t="s">
        <v>1095</v>
      </c>
      <c r="E429" s="722" t="s">
        <v>2048</v>
      </c>
      <c r="F429" s="92" t="s">
        <v>95</v>
      </c>
      <c r="G429" s="53">
        <v>0.5</v>
      </c>
      <c r="H429" s="252"/>
      <c r="I429" s="252"/>
    </row>
    <row r="430" spans="1:9">
      <c r="A430" s="33">
        <f t="shared" si="6"/>
        <v>379</v>
      </c>
      <c r="B430" s="599" t="s">
        <v>1951</v>
      </c>
      <c r="C430" s="31" t="s">
        <v>1060</v>
      </c>
      <c r="D430" s="31" t="s">
        <v>1063</v>
      </c>
      <c r="E430" s="722" t="s">
        <v>2048</v>
      </c>
      <c r="F430" s="92" t="s">
        <v>95</v>
      </c>
      <c r="G430" s="53">
        <v>1</v>
      </c>
      <c r="H430" s="252"/>
      <c r="I430" s="252"/>
    </row>
    <row r="431" spans="1:9">
      <c r="A431" s="33">
        <f t="shared" si="6"/>
        <v>380</v>
      </c>
      <c r="B431" s="599" t="s">
        <v>1951</v>
      </c>
      <c r="C431" s="31" t="s">
        <v>1060</v>
      </c>
      <c r="D431" s="31" t="s">
        <v>1064</v>
      </c>
      <c r="E431" s="722" t="s">
        <v>2048</v>
      </c>
      <c r="F431" s="92" t="s">
        <v>95</v>
      </c>
      <c r="G431" s="53">
        <v>0.5</v>
      </c>
      <c r="H431" s="252"/>
      <c r="I431" s="252"/>
    </row>
    <row r="432" spans="1:9" ht="25.5">
      <c r="A432" s="33">
        <f t="shared" si="6"/>
        <v>381</v>
      </c>
      <c r="B432" s="599" t="s">
        <v>1951</v>
      </c>
      <c r="C432" s="31" t="s">
        <v>1065</v>
      </c>
      <c r="D432" s="31"/>
      <c r="E432" s="722" t="s">
        <v>2048</v>
      </c>
      <c r="F432" s="92" t="s">
        <v>94</v>
      </c>
      <c r="G432" s="93">
        <v>1</v>
      </c>
      <c r="H432" s="252"/>
      <c r="I432" s="252"/>
    </row>
    <row r="433" spans="1:9" ht="25.5">
      <c r="A433" s="33">
        <f t="shared" si="6"/>
        <v>382</v>
      </c>
      <c r="B433" s="599" t="s">
        <v>1951</v>
      </c>
      <c r="C433" s="31" t="s">
        <v>1066</v>
      </c>
      <c r="D433" s="31" t="s">
        <v>634</v>
      </c>
      <c r="E433" s="722" t="s">
        <v>2048</v>
      </c>
      <c r="F433" s="92" t="s">
        <v>92</v>
      </c>
      <c r="G433" s="93">
        <v>4</v>
      </c>
      <c r="H433" s="252"/>
      <c r="I433" s="252"/>
    </row>
    <row r="434" spans="1:9" ht="25.5">
      <c r="A434" s="33">
        <f t="shared" si="6"/>
        <v>383</v>
      </c>
      <c r="B434" s="599" t="s">
        <v>1951</v>
      </c>
      <c r="C434" s="31" t="s">
        <v>1067</v>
      </c>
      <c r="D434" s="31" t="s">
        <v>634</v>
      </c>
      <c r="E434" s="722" t="s">
        <v>2048</v>
      </c>
      <c r="F434" s="92" t="s">
        <v>92</v>
      </c>
      <c r="G434" s="93">
        <v>4</v>
      </c>
      <c r="H434" s="252"/>
      <c r="I434" s="252"/>
    </row>
    <row r="435" spans="1:9">
      <c r="A435" s="33">
        <f t="shared" si="6"/>
        <v>384</v>
      </c>
      <c r="B435" s="599" t="s">
        <v>1951</v>
      </c>
      <c r="C435" s="31" t="s">
        <v>1096</v>
      </c>
      <c r="D435" s="31" t="s">
        <v>1095</v>
      </c>
      <c r="E435" s="722" t="s">
        <v>2048</v>
      </c>
      <c r="F435" s="92" t="s">
        <v>92</v>
      </c>
      <c r="G435" s="93">
        <v>1</v>
      </c>
      <c r="H435" s="252"/>
      <c r="I435" s="252"/>
    </row>
    <row r="436" spans="1:9">
      <c r="A436" s="33">
        <f t="shared" si="6"/>
        <v>385</v>
      </c>
      <c r="B436" s="599" t="s">
        <v>1951</v>
      </c>
      <c r="C436" s="31" t="s">
        <v>1097</v>
      </c>
      <c r="D436" s="31"/>
      <c r="E436" s="722" t="s">
        <v>2048</v>
      </c>
      <c r="F436" s="92" t="s">
        <v>92</v>
      </c>
      <c r="G436" s="93">
        <v>1</v>
      </c>
      <c r="H436" s="252"/>
      <c r="I436" s="252"/>
    </row>
    <row r="437" spans="1:9">
      <c r="A437" s="33">
        <f t="shared" si="6"/>
        <v>386</v>
      </c>
      <c r="B437" s="599" t="s">
        <v>1951</v>
      </c>
      <c r="C437" s="31" t="s">
        <v>1098</v>
      </c>
      <c r="D437" s="31"/>
      <c r="E437" s="722" t="s">
        <v>2048</v>
      </c>
      <c r="F437" s="92" t="s">
        <v>92</v>
      </c>
      <c r="G437" s="93">
        <v>1</v>
      </c>
      <c r="H437" s="252"/>
      <c r="I437" s="252"/>
    </row>
    <row r="438" spans="1:9">
      <c r="A438" s="33">
        <f t="shared" si="6"/>
        <v>387</v>
      </c>
      <c r="B438" s="599" t="s">
        <v>1951</v>
      </c>
      <c r="C438" s="31" t="s">
        <v>1068</v>
      </c>
      <c r="D438" s="31" t="s">
        <v>1064</v>
      </c>
      <c r="E438" s="722" t="s">
        <v>2048</v>
      </c>
      <c r="F438" s="92" t="s">
        <v>92</v>
      </c>
      <c r="G438" s="93">
        <v>1</v>
      </c>
      <c r="H438" s="252"/>
      <c r="I438" s="252"/>
    </row>
    <row r="439" spans="1:9">
      <c r="A439" s="33">
        <f t="shared" si="6"/>
        <v>388</v>
      </c>
      <c r="B439" s="599" t="s">
        <v>1951</v>
      </c>
      <c r="C439" s="31" t="s">
        <v>1069</v>
      </c>
      <c r="D439" s="31" t="s">
        <v>659</v>
      </c>
      <c r="E439" s="722" t="s">
        <v>2048</v>
      </c>
      <c r="F439" s="92" t="s">
        <v>92</v>
      </c>
      <c r="G439" s="93">
        <v>2</v>
      </c>
      <c r="H439" s="252"/>
      <c r="I439" s="252"/>
    </row>
    <row r="440" spans="1:9">
      <c r="A440" s="33">
        <f t="shared" si="6"/>
        <v>389</v>
      </c>
      <c r="B440" s="599" t="s">
        <v>1951</v>
      </c>
      <c r="C440" s="31" t="s">
        <v>1070</v>
      </c>
      <c r="D440" s="31" t="s">
        <v>659</v>
      </c>
      <c r="E440" s="722" t="s">
        <v>2048</v>
      </c>
      <c r="F440" s="92" t="s">
        <v>92</v>
      </c>
      <c r="G440" s="93">
        <v>4</v>
      </c>
      <c r="H440" s="252"/>
      <c r="I440" s="252"/>
    </row>
    <row r="441" spans="1:9">
      <c r="A441" s="33">
        <f t="shared" si="6"/>
        <v>390</v>
      </c>
      <c r="B441" s="599" t="s">
        <v>1951</v>
      </c>
      <c r="C441" s="31" t="s">
        <v>1071</v>
      </c>
      <c r="D441" s="31"/>
      <c r="E441" s="722" t="s">
        <v>2048</v>
      </c>
      <c r="F441" s="92" t="s">
        <v>104</v>
      </c>
      <c r="G441" s="53">
        <v>16</v>
      </c>
      <c r="H441" s="252"/>
      <c r="I441" s="252"/>
    </row>
    <row r="442" spans="1:9">
      <c r="A442" s="33">
        <f t="shared" si="6"/>
        <v>391</v>
      </c>
      <c r="B442" s="599" t="s">
        <v>1951</v>
      </c>
      <c r="C442" s="31" t="s">
        <v>1072</v>
      </c>
      <c r="D442" s="31"/>
      <c r="E442" s="722"/>
      <c r="F442" s="92" t="s">
        <v>94</v>
      </c>
      <c r="G442" s="93">
        <v>1</v>
      </c>
      <c r="H442" s="252"/>
      <c r="I442" s="252"/>
    </row>
    <row r="443" spans="1:9">
      <c r="A443" s="33">
        <f t="shared" si="6"/>
        <v>392</v>
      </c>
      <c r="B443" s="599" t="s">
        <v>1951</v>
      </c>
      <c r="C443" s="31" t="s">
        <v>1073</v>
      </c>
      <c r="D443" s="31"/>
      <c r="E443" s="722"/>
      <c r="F443" s="92" t="s">
        <v>94</v>
      </c>
      <c r="G443" s="93">
        <v>1</v>
      </c>
      <c r="H443" s="252"/>
      <c r="I443" s="252"/>
    </row>
    <row r="444" spans="1:9">
      <c r="A444" s="33">
        <f t="shared" si="6"/>
        <v>393</v>
      </c>
      <c r="B444" s="599" t="s">
        <v>1951</v>
      </c>
      <c r="C444" s="31" t="s">
        <v>1074</v>
      </c>
      <c r="D444" s="31"/>
      <c r="E444" s="722"/>
      <c r="F444" s="92" t="s">
        <v>94</v>
      </c>
      <c r="G444" s="93">
        <v>1</v>
      </c>
      <c r="H444" s="252"/>
      <c r="I444" s="252"/>
    </row>
    <row r="445" spans="1:9">
      <c r="A445" s="33"/>
      <c r="B445" s="599" t="s">
        <v>1951</v>
      </c>
      <c r="C445" s="1054"/>
      <c r="D445" s="1055"/>
      <c r="E445" s="737"/>
      <c r="F445" s="92"/>
      <c r="G445" s="93"/>
      <c r="H445" s="252"/>
      <c r="I445" s="252"/>
    </row>
    <row r="446" spans="1:9">
      <c r="A446" s="33"/>
      <c r="B446" s="599" t="s">
        <v>1951</v>
      </c>
      <c r="C446" s="1048" t="s">
        <v>1099</v>
      </c>
      <c r="D446" s="1049"/>
      <c r="E446" s="736"/>
      <c r="F446" s="92"/>
      <c r="G446" s="93"/>
      <c r="H446" s="252"/>
      <c r="I446" s="252"/>
    </row>
    <row r="447" spans="1:9" ht="25.5">
      <c r="A447" s="33">
        <f>A444+1</f>
        <v>394</v>
      </c>
      <c r="B447" s="599" t="s">
        <v>1951</v>
      </c>
      <c r="C447" s="31" t="s">
        <v>1055</v>
      </c>
      <c r="D447" s="31"/>
      <c r="E447" s="722" t="s">
        <v>2048</v>
      </c>
      <c r="F447" s="92" t="s">
        <v>94</v>
      </c>
      <c r="G447" s="93">
        <v>1</v>
      </c>
      <c r="H447" s="252"/>
      <c r="I447" s="252"/>
    </row>
    <row r="448" spans="1:9" ht="25.5">
      <c r="A448" s="33">
        <f t="shared" si="6"/>
        <v>395</v>
      </c>
      <c r="B448" s="599" t="s">
        <v>1951</v>
      </c>
      <c r="C448" s="31" t="s">
        <v>1056</v>
      </c>
      <c r="D448" s="31"/>
      <c r="E448" s="722" t="s">
        <v>2048</v>
      </c>
      <c r="F448" s="92" t="s">
        <v>94</v>
      </c>
      <c r="G448" s="93">
        <v>1</v>
      </c>
      <c r="H448" s="252"/>
      <c r="I448" s="252"/>
    </row>
    <row r="449" spans="1:9">
      <c r="A449" s="33">
        <f t="shared" si="6"/>
        <v>396</v>
      </c>
      <c r="B449" s="599" t="s">
        <v>1951</v>
      </c>
      <c r="C449" s="31" t="s">
        <v>1057</v>
      </c>
      <c r="D449" s="31"/>
      <c r="E449" s="722" t="s">
        <v>2048</v>
      </c>
      <c r="F449" s="92" t="s">
        <v>94</v>
      </c>
      <c r="G449" s="93">
        <v>1</v>
      </c>
      <c r="H449" s="252"/>
      <c r="I449" s="252"/>
    </row>
    <row r="450" spans="1:9">
      <c r="A450" s="33">
        <f t="shared" si="6"/>
        <v>397</v>
      </c>
      <c r="B450" s="599" t="s">
        <v>1951</v>
      </c>
      <c r="C450" s="31" t="s">
        <v>1058</v>
      </c>
      <c r="D450" s="31"/>
      <c r="E450" s="722" t="s">
        <v>2048</v>
      </c>
      <c r="F450" s="92" t="s">
        <v>94</v>
      </c>
      <c r="G450" s="93">
        <v>4</v>
      </c>
      <c r="H450" s="252"/>
      <c r="I450" s="252"/>
    </row>
    <row r="451" spans="1:9">
      <c r="A451" s="33">
        <f t="shared" si="6"/>
        <v>398</v>
      </c>
      <c r="B451" s="599" t="s">
        <v>1951</v>
      </c>
      <c r="C451" s="31" t="s">
        <v>1059</v>
      </c>
      <c r="D451" s="31" t="s">
        <v>162</v>
      </c>
      <c r="E451" s="722" t="s">
        <v>2048</v>
      </c>
      <c r="F451" s="92" t="s">
        <v>95</v>
      </c>
      <c r="G451" s="53">
        <v>3</v>
      </c>
      <c r="H451" s="252"/>
      <c r="I451" s="252"/>
    </row>
    <row r="452" spans="1:9">
      <c r="A452" s="33">
        <f t="shared" si="6"/>
        <v>399</v>
      </c>
      <c r="B452" s="599" t="s">
        <v>1951</v>
      </c>
      <c r="C452" s="31" t="s">
        <v>1059</v>
      </c>
      <c r="D452" s="31" t="s">
        <v>634</v>
      </c>
      <c r="E452" s="722" t="s">
        <v>2048</v>
      </c>
      <c r="F452" s="92" t="s">
        <v>95</v>
      </c>
      <c r="G452" s="53">
        <v>4</v>
      </c>
      <c r="H452" s="252"/>
      <c r="I452" s="252"/>
    </row>
    <row r="453" spans="1:9">
      <c r="A453" s="33">
        <f t="shared" si="6"/>
        <v>400</v>
      </c>
      <c r="B453" s="599" t="s">
        <v>1951</v>
      </c>
      <c r="C453" s="31" t="s">
        <v>1059</v>
      </c>
      <c r="D453" s="31" t="s">
        <v>658</v>
      </c>
      <c r="E453" s="722" t="s">
        <v>2048</v>
      </c>
      <c r="F453" s="92" t="s">
        <v>95</v>
      </c>
      <c r="G453" s="53">
        <v>10</v>
      </c>
      <c r="H453" s="252"/>
      <c r="I453" s="252"/>
    </row>
    <row r="454" spans="1:9">
      <c r="A454" s="33">
        <f t="shared" si="6"/>
        <v>401</v>
      </c>
      <c r="B454" s="599" t="s">
        <v>1951</v>
      </c>
      <c r="C454" s="31" t="s">
        <v>1059</v>
      </c>
      <c r="D454" s="31" t="s">
        <v>659</v>
      </c>
      <c r="E454" s="722" t="s">
        <v>2048</v>
      </c>
      <c r="F454" s="92" t="s">
        <v>95</v>
      </c>
      <c r="G454" s="53">
        <v>12</v>
      </c>
      <c r="H454" s="252"/>
      <c r="I454" s="252"/>
    </row>
    <row r="455" spans="1:9">
      <c r="A455" s="33">
        <f t="shared" si="6"/>
        <v>402</v>
      </c>
      <c r="B455" s="599" t="s">
        <v>1951</v>
      </c>
      <c r="C455" s="31" t="s">
        <v>1060</v>
      </c>
      <c r="D455" s="31" t="s">
        <v>1061</v>
      </c>
      <c r="E455" s="722" t="s">
        <v>2048</v>
      </c>
      <c r="F455" s="92" t="s">
        <v>95</v>
      </c>
      <c r="G455" s="53">
        <v>3</v>
      </c>
      <c r="H455" s="252"/>
      <c r="I455" s="252"/>
    </row>
    <row r="456" spans="1:9">
      <c r="A456" s="33">
        <f t="shared" si="6"/>
        <v>403</v>
      </c>
      <c r="B456" s="599" t="s">
        <v>1951</v>
      </c>
      <c r="C456" s="31" t="s">
        <v>1060</v>
      </c>
      <c r="D456" s="31" t="s">
        <v>1062</v>
      </c>
      <c r="E456" s="722" t="s">
        <v>2048</v>
      </c>
      <c r="F456" s="92" t="s">
        <v>95</v>
      </c>
      <c r="G456" s="53">
        <v>2</v>
      </c>
      <c r="H456" s="252"/>
      <c r="I456" s="252"/>
    </row>
    <row r="457" spans="1:9">
      <c r="A457" s="33">
        <f t="shared" si="6"/>
        <v>404</v>
      </c>
      <c r="B457" s="599" t="s">
        <v>1951</v>
      </c>
      <c r="C457" s="31" t="s">
        <v>1060</v>
      </c>
      <c r="D457" s="31" t="s">
        <v>1063</v>
      </c>
      <c r="E457" s="722" t="s">
        <v>2048</v>
      </c>
      <c r="F457" s="92" t="s">
        <v>95</v>
      </c>
      <c r="G457" s="53">
        <v>0.5</v>
      </c>
      <c r="H457" s="252"/>
      <c r="I457" s="252"/>
    </row>
    <row r="458" spans="1:9">
      <c r="A458" s="33">
        <f t="shared" si="6"/>
        <v>405</v>
      </c>
      <c r="B458" s="599" t="s">
        <v>1951</v>
      </c>
      <c r="C458" s="31" t="s">
        <v>1060</v>
      </c>
      <c r="D458" s="31" t="s">
        <v>1064</v>
      </c>
      <c r="E458" s="722" t="s">
        <v>2048</v>
      </c>
      <c r="F458" s="92" t="s">
        <v>95</v>
      </c>
      <c r="G458" s="53">
        <v>0.5</v>
      </c>
      <c r="H458" s="252"/>
      <c r="I458" s="252"/>
    </row>
    <row r="459" spans="1:9" ht="25.5">
      <c r="A459" s="33">
        <f t="shared" si="6"/>
        <v>406</v>
      </c>
      <c r="B459" s="599" t="s">
        <v>1951</v>
      </c>
      <c r="C459" s="31" t="s">
        <v>1065</v>
      </c>
      <c r="D459" s="31"/>
      <c r="E459" s="722" t="s">
        <v>2048</v>
      </c>
      <c r="F459" s="92" t="s">
        <v>94</v>
      </c>
      <c r="G459" s="93">
        <v>1</v>
      </c>
      <c r="H459" s="252"/>
      <c r="I459" s="252"/>
    </row>
    <row r="460" spans="1:9" ht="25.5">
      <c r="A460" s="33">
        <f t="shared" si="6"/>
        <v>407</v>
      </c>
      <c r="B460" s="599" t="s">
        <v>1951</v>
      </c>
      <c r="C460" s="31" t="s">
        <v>1066</v>
      </c>
      <c r="D460" s="31" t="s">
        <v>634</v>
      </c>
      <c r="E460" s="722" t="s">
        <v>2048</v>
      </c>
      <c r="F460" s="92" t="s">
        <v>92</v>
      </c>
      <c r="G460" s="93">
        <v>4</v>
      </c>
      <c r="H460" s="252"/>
      <c r="I460" s="252"/>
    </row>
    <row r="461" spans="1:9" ht="25.5">
      <c r="A461" s="33">
        <f t="shared" si="6"/>
        <v>408</v>
      </c>
      <c r="B461" s="599" t="s">
        <v>1951</v>
      </c>
      <c r="C461" s="31" t="s">
        <v>1067</v>
      </c>
      <c r="D461" s="31" t="s">
        <v>634</v>
      </c>
      <c r="E461" s="722" t="s">
        <v>2048</v>
      </c>
      <c r="F461" s="92" t="s">
        <v>92</v>
      </c>
      <c r="G461" s="93">
        <v>4</v>
      </c>
      <c r="H461" s="252"/>
      <c r="I461" s="252"/>
    </row>
    <row r="462" spans="1:9">
      <c r="A462" s="33">
        <f t="shared" si="6"/>
        <v>409</v>
      </c>
      <c r="B462" s="599" t="s">
        <v>1951</v>
      </c>
      <c r="C462" s="31" t="s">
        <v>1076</v>
      </c>
      <c r="D462" s="31" t="s">
        <v>162</v>
      </c>
      <c r="E462" s="722" t="s">
        <v>2048</v>
      </c>
      <c r="F462" s="92" t="s">
        <v>92</v>
      </c>
      <c r="G462" s="93">
        <v>1</v>
      </c>
      <c r="H462" s="252"/>
      <c r="I462" s="252"/>
    </row>
    <row r="463" spans="1:9">
      <c r="A463" s="33">
        <f t="shared" si="6"/>
        <v>410</v>
      </c>
      <c r="B463" s="599" t="s">
        <v>1951</v>
      </c>
      <c r="C463" s="31" t="s">
        <v>1096</v>
      </c>
      <c r="D463" s="31" t="s">
        <v>1095</v>
      </c>
      <c r="E463" s="722" t="s">
        <v>2048</v>
      </c>
      <c r="F463" s="92" t="s">
        <v>92</v>
      </c>
      <c r="G463" s="93">
        <v>1</v>
      </c>
      <c r="H463" s="252"/>
      <c r="I463" s="252"/>
    </row>
    <row r="464" spans="1:9">
      <c r="A464" s="33">
        <f t="shared" si="6"/>
        <v>411</v>
      </c>
      <c r="B464" s="599" t="s">
        <v>1951</v>
      </c>
      <c r="C464" s="31" t="s">
        <v>1097</v>
      </c>
      <c r="D464" s="31"/>
      <c r="E464" s="722" t="s">
        <v>2048</v>
      </c>
      <c r="F464" s="92" t="s">
        <v>92</v>
      </c>
      <c r="G464" s="93">
        <v>1</v>
      </c>
      <c r="H464" s="252"/>
      <c r="I464" s="252"/>
    </row>
    <row r="465" spans="1:9">
      <c r="A465" s="33">
        <f t="shared" si="6"/>
        <v>412</v>
      </c>
      <c r="B465" s="599" t="s">
        <v>1951</v>
      </c>
      <c r="C465" s="31" t="s">
        <v>1098</v>
      </c>
      <c r="D465" s="31"/>
      <c r="E465" s="722" t="s">
        <v>2048</v>
      </c>
      <c r="F465" s="92" t="s">
        <v>92</v>
      </c>
      <c r="G465" s="93">
        <v>1</v>
      </c>
      <c r="H465" s="252"/>
      <c r="I465" s="252"/>
    </row>
    <row r="466" spans="1:9">
      <c r="A466" s="33">
        <f t="shared" si="6"/>
        <v>413</v>
      </c>
      <c r="B466" s="599" t="s">
        <v>1951</v>
      </c>
      <c r="C466" s="31" t="s">
        <v>1068</v>
      </c>
      <c r="D466" s="31" t="s">
        <v>1064</v>
      </c>
      <c r="E466" s="722" t="s">
        <v>2048</v>
      </c>
      <c r="F466" s="92" t="s">
        <v>92</v>
      </c>
      <c r="G466" s="93">
        <v>1</v>
      </c>
      <c r="H466" s="252"/>
      <c r="I466" s="252"/>
    </row>
    <row r="467" spans="1:9">
      <c r="A467" s="33">
        <f t="shared" si="6"/>
        <v>414</v>
      </c>
      <c r="B467" s="599" t="s">
        <v>1951</v>
      </c>
      <c r="C467" s="31" t="s">
        <v>1077</v>
      </c>
      <c r="D467" s="31" t="s">
        <v>162</v>
      </c>
      <c r="E467" s="722" t="s">
        <v>2048</v>
      </c>
      <c r="F467" s="92" t="s">
        <v>92</v>
      </c>
      <c r="G467" s="93">
        <v>1</v>
      </c>
      <c r="H467" s="252"/>
      <c r="I467" s="252"/>
    </row>
    <row r="468" spans="1:9">
      <c r="A468" s="33">
        <f t="shared" si="6"/>
        <v>415</v>
      </c>
      <c r="B468" s="599" t="s">
        <v>1951</v>
      </c>
      <c r="C468" s="31" t="s">
        <v>1069</v>
      </c>
      <c r="D468" s="31" t="s">
        <v>659</v>
      </c>
      <c r="E468" s="722" t="s">
        <v>2048</v>
      </c>
      <c r="F468" s="92" t="s">
        <v>92</v>
      </c>
      <c r="G468" s="93">
        <v>2</v>
      </c>
      <c r="H468" s="252"/>
      <c r="I468" s="252"/>
    </row>
    <row r="469" spans="1:9">
      <c r="A469" s="33">
        <f t="shared" ref="A469:A531" si="7">A468+1</f>
        <v>416</v>
      </c>
      <c r="B469" s="599" t="s">
        <v>1951</v>
      </c>
      <c r="C469" s="31" t="s">
        <v>1070</v>
      </c>
      <c r="D469" s="31" t="s">
        <v>659</v>
      </c>
      <c r="E469" s="722" t="s">
        <v>2048</v>
      </c>
      <c r="F469" s="92" t="s">
        <v>92</v>
      </c>
      <c r="G469" s="93">
        <v>4</v>
      </c>
      <c r="H469" s="252"/>
      <c r="I469" s="252"/>
    </row>
    <row r="470" spans="1:9">
      <c r="A470" s="33">
        <f t="shared" si="7"/>
        <v>417</v>
      </c>
      <c r="B470" s="599" t="s">
        <v>1951</v>
      </c>
      <c r="C470" s="31" t="s">
        <v>1078</v>
      </c>
      <c r="D470" s="31" t="s">
        <v>162</v>
      </c>
      <c r="E470" s="722" t="s">
        <v>2048</v>
      </c>
      <c r="F470" s="92" t="s">
        <v>92</v>
      </c>
      <c r="G470" s="93">
        <v>1</v>
      </c>
      <c r="H470" s="252"/>
      <c r="I470" s="252"/>
    </row>
    <row r="471" spans="1:9">
      <c r="A471" s="33">
        <f t="shared" si="7"/>
        <v>418</v>
      </c>
      <c r="B471" s="599" t="s">
        <v>1951</v>
      </c>
      <c r="C471" s="31" t="s">
        <v>1071</v>
      </c>
      <c r="D471" s="31"/>
      <c r="E471" s="722" t="s">
        <v>2048</v>
      </c>
      <c r="F471" s="92" t="s">
        <v>104</v>
      </c>
      <c r="G471" s="53">
        <v>16</v>
      </c>
      <c r="H471" s="252"/>
      <c r="I471" s="252"/>
    </row>
    <row r="472" spans="1:9">
      <c r="A472" s="33">
        <f t="shared" si="7"/>
        <v>419</v>
      </c>
      <c r="B472" s="599" t="s">
        <v>1951</v>
      </c>
      <c r="C472" s="31" t="s">
        <v>1072</v>
      </c>
      <c r="D472" s="31"/>
      <c r="E472" s="722"/>
      <c r="F472" s="92" t="s">
        <v>94</v>
      </c>
      <c r="G472" s="93">
        <v>1</v>
      </c>
      <c r="H472" s="252"/>
      <c r="I472" s="252"/>
    </row>
    <row r="473" spans="1:9">
      <c r="A473" s="33">
        <f t="shared" si="7"/>
        <v>420</v>
      </c>
      <c r="B473" s="599" t="s">
        <v>1951</v>
      </c>
      <c r="C473" s="31" t="s">
        <v>1073</v>
      </c>
      <c r="D473" s="31"/>
      <c r="E473" s="722"/>
      <c r="F473" s="92" t="s">
        <v>94</v>
      </c>
      <c r="G473" s="93">
        <v>1</v>
      </c>
      <c r="H473" s="252"/>
      <c r="I473" s="252"/>
    </row>
    <row r="474" spans="1:9">
      <c r="A474" s="33">
        <f t="shared" si="7"/>
        <v>421</v>
      </c>
      <c r="B474" s="599" t="s">
        <v>1951</v>
      </c>
      <c r="C474" s="31" t="s">
        <v>1074</v>
      </c>
      <c r="D474" s="31"/>
      <c r="E474" s="722"/>
      <c r="F474" s="92" t="s">
        <v>94</v>
      </c>
      <c r="G474" s="93">
        <v>1</v>
      </c>
      <c r="H474" s="252"/>
      <c r="I474" s="252"/>
    </row>
    <row r="475" spans="1:9">
      <c r="A475" s="33"/>
      <c r="B475" s="599"/>
      <c r="C475" s="1054"/>
      <c r="D475" s="1055"/>
      <c r="E475" s="737"/>
      <c r="F475" s="92"/>
      <c r="G475" s="93"/>
      <c r="H475" s="252"/>
      <c r="I475" s="252"/>
    </row>
    <row r="476" spans="1:9">
      <c r="A476" s="33"/>
      <c r="B476" s="599"/>
      <c r="C476" s="1048" t="s">
        <v>1100</v>
      </c>
      <c r="D476" s="1049"/>
      <c r="E476" s="736"/>
      <c r="F476" s="92"/>
      <c r="G476" s="93"/>
      <c r="H476" s="252"/>
      <c r="I476" s="252"/>
    </row>
    <row r="477" spans="1:9" ht="25.5">
      <c r="A477" s="33">
        <f>A474+1</f>
        <v>422</v>
      </c>
      <c r="B477" s="599" t="s">
        <v>1951</v>
      </c>
      <c r="C477" s="31" t="s">
        <v>1055</v>
      </c>
      <c r="D477" s="31"/>
      <c r="E477" s="722" t="s">
        <v>2048</v>
      </c>
      <c r="F477" s="92" t="s">
        <v>94</v>
      </c>
      <c r="G477" s="93">
        <v>1</v>
      </c>
      <c r="H477" s="252"/>
      <c r="I477" s="252"/>
    </row>
    <row r="478" spans="1:9" ht="25.5">
      <c r="A478" s="33">
        <f t="shared" si="7"/>
        <v>423</v>
      </c>
      <c r="B478" s="599" t="s">
        <v>1951</v>
      </c>
      <c r="C478" s="31" t="s">
        <v>1056</v>
      </c>
      <c r="D478" s="31"/>
      <c r="E478" s="722" t="s">
        <v>2048</v>
      </c>
      <c r="F478" s="92" t="s">
        <v>94</v>
      </c>
      <c r="G478" s="93">
        <v>1</v>
      </c>
      <c r="H478" s="252"/>
      <c r="I478" s="252"/>
    </row>
    <row r="479" spans="1:9">
      <c r="A479" s="33">
        <f t="shared" si="7"/>
        <v>424</v>
      </c>
      <c r="B479" s="599" t="s">
        <v>1951</v>
      </c>
      <c r="C479" s="31" t="s">
        <v>1057</v>
      </c>
      <c r="D479" s="31"/>
      <c r="E479" s="722" t="s">
        <v>2048</v>
      </c>
      <c r="F479" s="92" t="s">
        <v>94</v>
      </c>
      <c r="G479" s="93">
        <v>1</v>
      </c>
      <c r="H479" s="252"/>
      <c r="I479" s="252"/>
    </row>
    <row r="480" spans="1:9">
      <c r="A480" s="33">
        <f t="shared" si="7"/>
        <v>425</v>
      </c>
      <c r="B480" s="599" t="s">
        <v>1951</v>
      </c>
      <c r="C480" s="31" t="s">
        <v>1058</v>
      </c>
      <c r="D480" s="31"/>
      <c r="E480" s="722" t="s">
        <v>2048</v>
      </c>
      <c r="F480" s="92" t="s">
        <v>94</v>
      </c>
      <c r="G480" s="93">
        <v>4</v>
      </c>
      <c r="H480" s="252"/>
      <c r="I480" s="252"/>
    </row>
    <row r="481" spans="1:9">
      <c r="A481" s="33">
        <f t="shared" si="7"/>
        <v>426</v>
      </c>
      <c r="B481" s="599" t="s">
        <v>1951</v>
      </c>
      <c r="C481" s="31" t="s">
        <v>1059</v>
      </c>
      <c r="D481" s="31" t="s">
        <v>634</v>
      </c>
      <c r="E481" s="722" t="s">
        <v>2048</v>
      </c>
      <c r="F481" s="92" t="s">
        <v>95</v>
      </c>
      <c r="G481" s="53">
        <v>4</v>
      </c>
      <c r="H481" s="252"/>
      <c r="I481" s="252"/>
    </row>
    <row r="482" spans="1:9">
      <c r="A482" s="33">
        <f t="shared" si="7"/>
        <v>427</v>
      </c>
      <c r="B482" s="599" t="s">
        <v>1951</v>
      </c>
      <c r="C482" s="31" t="s">
        <v>1059</v>
      </c>
      <c r="D482" s="31" t="s">
        <v>658</v>
      </c>
      <c r="E482" s="722" t="s">
        <v>2048</v>
      </c>
      <c r="F482" s="92" t="s">
        <v>95</v>
      </c>
      <c r="G482" s="53">
        <v>10</v>
      </c>
      <c r="H482" s="252"/>
      <c r="I482" s="252"/>
    </row>
    <row r="483" spans="1:9">
      <c r="A483" s="33">
        <f t="shared" si="7"/>
        <v>428</v>
      </c>
      <c r="B483" s="599" t="s">
        <v>1951</v>
      </c>
      <c r="C483" s="31" t="s">
        <v>1059</v>
      </c>
      <c r="D483" s="31" t="s">
        <v>659</v>
      </c>
      <c r="E483" s="722" t="s">
        <v>2048</v>
      </c>
      <c r="F483" s="92" t="s">
        <v>95</v>
      </c>
      <c r="G483" s="53">
        <v>11</v>
      </c>
      <c r="H483" s="252"/>
      <c r="I483" s="252"/>
    </row>
    <row r="484" spans="1:9">
      <c r="A484" s="33">
        <f t="shared" si="7"/>
        <v>429</v>
      </c>
      <c r="B484" s="599" t="s">
        <v>1951</v>
      </c>
      <c r="C484" s="31" t="s">
        <v>1060</v>
      </c>
      <c r="D484" s="31" t="s">
        <v>1061</v>
      </c>
      <c r="E484" s="722" t="s">
        <v>2048</v>
      </c>
      <c r="F484" s="92" t="s">
        <v>95</v>
      </c>
      <c r="G484" s="53">
        <v>3</v>
      </c>
      <c r="H484" s="252"/>
      <c r="I484" s="252"/>
    </row>
    <row r="485" spans="1:9">
      <c r="A485" s="33">
        <f t="shared" si="7"/>
        <v>430</v>
      </c>
      <c r="B485" s="599" t="s">
        <v>1951</v>
      </c>
      <c r="C485" s="31" t="s">
        <v>1060</v>
      </c>
      <c r="D485" s="31" t="s">
        <v>1062</v>
      </c>
      <c r="E485" s="722" t="s">
        <v>2048</v>
      </c>
      <c r="F485" s="92" t="s">
        <v>95</v>
      </c>
      <c r="G485" s="53">
        <v>2</v>
      </c>
      <c r="H485" s="252"/>
      <c r="I485" s="252"/>
    </row>
    <row r="486" spans="1:9">
      <c r="A486" s="33">
        <f t="shared" si="7"/>
        <v>431</v>
      </c>
      <c r="B486" s="599" t="s">
        <v>1951</v>
      </c>
      <c r="C486" s="31" t="s">
        <v>1060</v>
      </c>
      <c r="D486" s="31" t="s">
        <v>1095</v>
      </c>
      <c r="E486" s="722" t="s">
        <v>2048</v>
      </c>
      <c r="F486" s="92" t="s">
        <v>95</v>
      </c>
      <c r="G486" s="53">
        <v>0.5</v>
      </c>
      <c r="H486" s="252"/>
      <c r="I486" s="252"/>
    </row>
    <row r="487" spans="1:9">
      <c r="A487" s="33">
        <f t="shared" si="7"/>
        <v>432</v>
      </c>
      <c r="B487" s="599" t="s">
        <v>1951</v>
      </c>
      <c r="C487" s="31" t="s">
        <v>1060</v>
      </c>
      <c r="D487" s="31" t="s">
        <v>1063</v>
      </c>
      <c r="E487" s="722" t="s">
        <v>2048</v>
      </c>
      <c r="F487" s="92" t="s">
        <v>95</v>
      </c>
      <c r="G487" s="53">
        <v>1</v>
      </c>
      <c r="H487" s="252"/>
      <c r="I487" s="252"/>
    </row>
    <row r="488" spans="1:9">
      <c r="A488" s="33">
        <f t="shared" si="7"/>
        <v>433</v>
      </c>
      <c r="B488" s="599" t="s">
        <v>1951</v>
      </c>
      <c r="C488" s="31" t="s">
        <v>1060</v>
      </c>
      <c r="D488" s="31" t="s">
        <v>1064</v>
      </c>
      <c r="E488" s="722" t="s">
        <v>2048</v>
      </c>
      <c r="F488" s="92" t="s">
        <v>95</v>
      </c>
      <c r="G488" s="53">
        <v>0.5</v>
      </c>
      <c r="H488" s="252"/>
      <c r="I488" s="252"/>
    </row>
    <row r="489" spans="1:9" ht="25.5">
      <c r="A489" s="33">
        <f t="shared" si="7"/>
        <v>434</v>
      </c>
      <c r="B489" s="599" t="s">
        <v>1951</v>
      </c>
      <c r="C489" s="31" t="s">
        <v>1065</v>
      </c>
      <c r="D489" s="31"/>
      <c r="E489" s="722" t="s">
        <v>2048</v>
      </c>
      <c r="F489" s="92" t="s">
        <v>94</v>
      </c>
      <c r="G489" s="93">
        <v>1</v>
      </c>
      <c r="H489" s="252"/>
      <c r="I489" s="252"/>
    </row>
    <row r="490" spans="1:9" ht="25.5">
      <c r="A490" s="33">
        <f t="shared" si="7"/>
        <v>435</v>
      </c>
      <c r="B490" s="599" t="s">
        <v>1951</v>
      </c>
      <c r="C490" s="31" t="s">
        <v>1066</v>
      </c>
      <c r="D490" s="31" t="s">
        <v>634</v>
      </c>
      <c r="E490" s="722" t="s">
        <v>2048</v>
      </c>
      <c r="F490" s="92" t="s">
        <v>92</v>
      </c>
      <c r="G490" s="93">
        <v>4</v>
      </c>
      <c r="H490" s="252"/>
      <c r="I490" s="252"/>
    </row>
    <row r="491" spans="1:9" ht="25.5">
      <c r="A491" s="33">
        <f t="shared" si="7"/>
        <v>436</v>
      </c>
      <c r="B491" s="599" t="s">
        <v>1951</v>
      </c>
      <c r="C491" s="31" t="s">
        <v>1067</v>
      </c>
      <c r="D491" s="31" t="s">
        <v>634</v>
      </c>
      <c r="E491" s="722" t="s">
        <v>2048</v>
      </c>
      <c r="F491" s="92" t="s">
        <v>92</v>
      </c>
      <c r="G491" s="93">
        <v>4</v>
      </c>
      <c r="H491" s="252"/>
      <c r="I491" s="252"/>
    </row>
    <row r="492" spans="1:9">
      <c r="A492" s="33">
        <f t="shared" si="7"/>
        <v>437</v>
      </c>
      <c r="B492" s="599" t="s">
        <v>1951</v>
      </c>
      <c r="C492" s="31" t="s">
        <v>1096</v>
      </c>
      <c r="D492" s="31" t="s">
        <v>1095</v>
      </c>
      <c r="E492" s="722" t="s">
        <v>2048</v>
      </c>
      <c r="F492" s="92" t="s">
        <v>92</v>
      </c>
      <c r="G492" s="93">
        <v>1</v>
      </c>
      <c r="H492" s="252"/>
      <c r="I492" s="252"/>
    </row>
    <row r="493" spans="1:9">
      <c r="A493" s="33">
        <f t="shared" si="7"/>
        <v>438</v>
      </c>
      <c r="B493" s="599" t="s">
        <v>1951</v>
      </c>
      <c r="C493" s="31" t="s">
        <v>1097</v>
      </c>
      <c r="D493" s="31"/>
      <c r="E493" s="722" t="s">
        <v>2048</v>
      </c>
      <c r="F493" s="92" t="s">
        <v>92</v>
      </c>
      <c r="G493" s="93">
        <v>1</v>
      </c>
      <c r="H493" s="252"/>
      <c r="I493" s="252"/>
    </row>
    <row r="494" spans="1:9">
      <c r="A494" s="33">
        <f t="shared" si="7"/>
        <v>439</v>
      </c>
      <c r="B494" s="599" t="s">
        <v>1951</v>
      </c>
      <c r="C494" s="31" t="s">
        <v>1098</v>
      </c>
      <c r="D494" s="31"/>
      <c r="E494" s="722" t="s">
        <v>2048</v>
      </c>
      <c r="F494" s="92" t="s">
        <v>92</v>
      </c>
      <c r="G494" s="93">
        <v>1</v>
      </c>
      <c r="H494" s="252"/>
      <c r="I494" s="252"/>
    </row>
    <row r="495" spans="1:9">
      <c r="A495" s="33">
        <f t="shared" si="7"/>
        <v>440</v>
      </c>
      <c r="B495" s="599" t="s">
        <v>1951</v>
      </c>
      <c r="C495" s="31" t="s">
        <v>1068</v>
      </c>
      <c r="D495" s="31" t="s">
        <v>1064</v>
      </c>
      <c r="E495" s="722" t="s">
        <v>2048</v>
      </c>
      <c r="F495" s="92" t="s">
        <v>92</v>
      </c>
      <c r="G495" s="93">
        <v>1</v>
      </c>
      <c r="H495" s="252"/>
      <c r="I495" s="252"/>
    </row>
    <row r="496" spans="1:9">
      <c r="A496" s="33">
        <f t="shared" si="7"/>
        <v>441</v>
      </c>
      <c r="B496" s="599" t="s">
        <v>1951</v>
      </c>
      <c r="C496" s="31" t="s">
        <v>1069</v>
      </c>
      <c r="D496" s="31" t="s">
        <v>659</v>
      </c>
      <c r="E496" s="722" t="s">
        <v>2048</v>
      </c>
      <c r="F496" s="92" t="s">
        <v>92</v>
      </c>
      <c r="G496" s="93">
        <v>2</v>
      </c>
      <c r="H496" s="252"/>
      <c r="I496" s="252"/>
    </row>
    <row r="497" spans="1:9">
      <c r="A497" s="33">
        <f t="shared" si="7"/>
        <v>442</v>
      </c>
      <c r="B497" s="599" t="s">
        <v>1951</v>
      </c>
      <c r="C497" s="31" t="s">
        <v>1070</v>
      </c>
      <c r="D497" s="31" t="s">
        <v>659</v>
      </c>
      <c r="E497" s="722" t="s">
        <v>2048</v>
      </c>
      <c r="F497" s="92" t="s">
        <v>92</v>
      </c>
      <c r="G497" s="93">
        <v>4</v>
      </c>
      <c r="H497" s="252"/>
      <c r="I497" s="252"/>
    </row>
    <row r="498" spans="1:9">
      <c r="A498" s="33">
        <f t="shared" si="7"/>
        <v>443</v>
      </c>
      <c r="B498" s="599" t="s">
        <v>1951</v>
      </c>
      <c r="C498" s="31" t="s">
        <v>1071</v>
      </c>
      <c r="D498" s="31"/>
      <c r="E498" s="722" t="s">
        <v>2048</v>
      </c>
      <c r="F498" s="92" t="s">
        <v>104</v>
      </c>
      <c r="G498" s="53">
        <v>16</v>
      </c>
      <c r="H498" s="252"/>
      <c r="I498" s="252"/>
    </row>
    <row r="499" spans="1:9">
      <c r="A499" s="33">
        <f t="shared" si="7"/>
        <v>444</v>
      </c>
      <c r="B499" s="599" t="s">
        <v>1951</v>
      </c>
      <c r="C499" s="31" t="s">
        <v>1072</v>
      </c>
      <c r="D499" s="31"/>
      <c r="E499" s="722"/>
      <c r="F499" s="92" t="s">
        <v>94</v>
      </c>
      <c r="G499" s="93">
        <v>1</v>
      </c>
      <c r="H499" s="252"/>
      <c r="I499" s="252"/>
    </row>
    <row r="500" spans="1:9">
      <c r="A500" s="33">
        <f t="shared" si="7"/>
        <v>445</v>
      </c>
      <c r="B500" s="599" t="s">
        <v>1951</v>
      </c>
      <c r="C500" s="31" t="s">
        <v>1073</v>
      </c>
      <c r="D500" s="31"/>
      <c r="E500" s="722"/>
      <c r="F500" s="92" t="s">
        <v>94</v>
      </c>
      <c r="G500" s="93">
        <v>1</v>
      </c>
      <c r="H500" s="252"/>
      <c r="I500" s="252"/>
    </row>
    <row r="501" spans="1:9">
      <c r="A501" s="33">
        <f t="shared" si="7"/>
        <v>446</v>
      </c>
      <c r="B501" s="599" t="s">
        <v>1951</v>
      </c>
      <c r="C501" s="31" t="s">
        <v>1074</v>
      </c>
      <c r="D501" s="31"/>
      <c r="E501" s="722"/>
      <c r="F501" s="92" t="s">
        <v>94</v>
      </c>
      <c r="G501" s="93">
        <v>1</v>
      </c>
      <c r="H501" s="252"/>
      <c r="I501" s="252"/>
    </row>
    <row r="502" spans="1:9">
      <c r="A502" s="33"/>
      <c r="B502" s="599"/>
      <c r="C502" s="1054"/>
      <c r="D502" s="1055"/>
      <c r="E502" s="737"/>
      <c r="F502" s="92"/>
      <c r="G502" s="93"/>
      <c r="H502" s="252"/>
      <c r="I502" s="252"/>
    </row>
    <row r="503" spans="1:9">
      <c r="A503" s="33"/>
      <c r="B503" s="599"/>
      <c r="C503" s="1048" t="s">
        <v>1101</v>
      </c>
      <c r="D503" s="1049"/>
      <c r="E503" s="736"/>
      <c r="F503" s="92"/>
      <c r="G503" s="93"/>
      <c r="H503" s="252"/>
      <c r="I503" s="252"/>
    </row>
    <row r="504" spans="1:9" ht="25.5">
      <c r="A504" s="33">
        <f>A501+1</f>
        <v>447</v>
      </c>
      <c r="B504" s="599" t="s">
        <v>1951</v>
      </c>
      <c r="C504" s="31" t="s">
        <v>1055</v>
      </c>
      <c r="D504" s="31"/>
      <c r="E504" s="722" t="s">
        <v>2048</v>
      </c>
      <c r="F504" s="92" t="s">
        <v>94</v>
      </c>
      <c r="G504" s="93">
        <v>1</v>
      </c>
      <c r="H504" s="252"/>
      <c r="I504" s="252"/>
    </row>
    <row r="505" spans="1:9" ht="25.5">
      <c r="A505" s="33">
        <f t="shared" si="7"/>
        <v>448</v>
      </c>
      <c r="B505" s="599" t="s">
        <v>1951</v>
      </c>
      <c r="C505" s="31" t="s">
        <v>1056</v>
      </c>
      <c r="D505" s="31"/>
      <c r="E505" s="722" t="s">
        <v>2048</v>
      </c>
      <c r="F505" s="92" t="s">
        <v>94</v>
      </c>
      <c r="G505" s="93">
        <v>1</v>
      </c>
      <c r="H505" s="252"/>
      <c r="I505" s="252"/>
    </row>
    <row r="506" spans="1:9">
      <c r="A506" s="33">
        <f t="shared" si="7"/>
        <v>449</v>
      </c>
      <c r="B506" s="599" t="s">
        <v>1951</v>
      </c>
      <c r="C506" s="31" t="s">
        <v>1057</v>
      </c>
      <c r="D506" s="31"/>
      <c r="E506" s="722" t="s">
        <v>2048</v>
      </c>
      <c r="F506" s="92" t="s">
        <v>94</v>
      </c>
      <c r="G506" s="93">
        <v>1</v>
      </c>
      <c r="H506" s="252"/>
      <c r="I506" s="252"/>
    </row>
    <row r="507" spans="1:9">
      <c r="A507" s="33">
        <f t="shared" si="7"/>
        <v>450</v>
      </c>
      <c r="B507" s="599" t="s">
        <v>1951</v>
      </c>
      <c r="C507" s="31" t="s">
        <v>1058</v>
      </c>
      <c r="D507" s="31"/>
      <c r="E507" s="722" t="s">
        <v>2048</v>
      </c>
      <c r="F507" s="92" t="s">
        <v>94</v>
      </c>
      <c r="G507" s="93">
        <v>4</v>
      </c>
      <c r="H507" s="252"/>
      <c r="I507" s="252"/>
    </row>
    <row r="508" spans="1:9">
      <c r="A508" s="33">
        <f t="shared" si="7"/>
        <v>451</v>
      </c>
      <c r="B508" s="599" t="s">
        <v>1951</v>
      </c>
      <c r="C508" s="31" t="s">
        <v>1059</v>
      </c>
      <c r="D508" s="31" t="s">
        <v>162</v>
      </c>
      <c r="E508" s="722" t="s">
        <v>2048</v>
      </c>
      <c r="F508" s="92" t="s">
        <v>95</v>
      </c>
      <c r="G508" s="53">
        <v>3</v>
      </c>
      <c r="H508" s="252"/>
      <c r="I508" s="252"/>
    </row>
    <row r="509" spans="1:9">
      <c r="A509" s="33">
        <f t="shared" si="7"/>
        <v>452</v>
      </c>
      <c r="B509" s="599" t="s">
        <v>1951</v>
      </c>
      <c r="C509" s="31" t="s">
        <v>1059</v>
      </c>
      <c r="D509" s="31" t="s">
        <v>634</v>
      </c>
      <c r="E509" s="722" t="s">
        <v>2048</v>
      </c>
      <c r="F509" s="92" t="s">
        <v>95</v>
      </c>
      <c r="G509" s="53">
        <v>4</v>
      </c>
      <c r="H509" s="252"/>
      <c r="I509" s="252"/>
    </row>
    <row r="510" spans="1:9">
      <c r="A510" s="33">
        <f t="shared" si="7"/>
        <v>453</v>
      </c>
      <c r="B510" s="599" t="s">
        <v>1951</v>
      </c>
      <c r="C510" s="31" t="s">
        <v>1059</v>
      </c>
      <c r="D510" s="31" t="s">
        <v>658</v>
      </c>
      <c r="E510" s="722" t="s">
        <v>2048</v>
      </c>
      <c r="F510" s="92" t="s">
        <v>95</v>
      </c>
      <c r="G510" s="53">
        <v>10</v>
      </c>
      <c r="H510" s="252"/>
      <c r="I510" s="252"/>
    </row>
    <row r="511" spans="1:9">
      <c r="A511" s="33">
        <f t="shared" si="7"/>
        <v>454</v>
      </c>
      <c r="B511" s="599" t="s">
        <v>1951</v>
      </c>
      <c r="C511" s="31" t="s">
        <v>1059</v>
      </c>
      <c r="D511" s="31" t="s">
        <v>659</v>
      </c>
      <c r="E511" s="722" t="s">
        <v>2048</v>
      </c>
      <c r="F511" s="92" t="s">
        <v>95</v>
      </c>
      <c r="G511" s="53">
        <v>12</v>
      </c>
      <c r="H511" s="252"/>
      <c r="I511" s="252"/>
    </row>
    <row r="512" spans="1:9">
      <c r="A512" s="33">
        <f t="shared" si="7"/>
        <v>455</v>
      </c>
      <c r="B512" s="599" t="s">
        <v>1951</v>
      </c>
      <c r="C512" s="31" t="s">
        <v>1060</v>
      </c>
      <c r="D512" s="31" t="s">
        <v>1061</v>
      </c>
      <c r="E512" s="722" t="s">
        <v>2048</v>
      </c>
      <c r="F512" s="92" t="s">
        <v>95</v>
      </c>
      <c r="G512" s="53">
        <v>3</v>
      </c>
      <c r="H512" s="252"/>
      <c r="I512" s="252"/>
    </row>
    <row r="513" spans="1:9">
      <c r="A513" s="33">
        <f t="shared" si="7"/>
        <v>456</v>
      </c>
      <c r="B513" s="599" t="s">
        <v>1951</v>
      </c>
      <c r="C513" s="31" t="s">
        <v>1060</v>
      </c>
      <c r="D513" s="31" t="s">
        <v>1062</v>
      </c>
      <c r="E513" s="722" t="s">
        <v>2048</v>
      </c>
      <c r="F513" s="92" t="s">
        <v>95</v>
      </c>
      <c r="G513" s="53">
        <v>2</v>
      </c>
      <c r="H513" s="252"/>
      <c r="I513" s="252"/>
    </row>
    <row r="514" spans="1:9">
      <c r="A514" s="33">
        <f t="shared" si="7"/>
        <v>457</v>
      </c>
      <c r="B514" s="599" t="s">
        <v>1951</v>
      </c>
      <c r="C514" s="31" t="s">
        <v>1060</v>
      </c>
      <c r="D514" s="31" t="s">
        <v>1063</v>
      </c>
      <c r="E514" s="722" t="s">
        <v>2048</v>
      </c>
      <c r="F514" s="92" t="s">
        <v>95</v>
      </c>
      <c r="G514" s="53">
        <v>0.5</v>
      </c>
      <c r="H514" s="252"/>
      <c r="I514" s="252"/>
    </row>
    <row r="515" spans="1:9">
      <c r="A515" s="33">
        <f t="shared" si="7"/>
        <v>458</v>
      </c>
      <c r="B515" s="599" t="s">
        <v>1951</v>
      </c>
      <c r="C515" s="31" t="s">
        <v>1060</v>
      </c>
      <c r="D515" s="31" t="s">
        <v>1064</v>
      </c>
      <c r="E515" s="722" t="s">
        <v>2048</v>
      </c>
      <c r="F515" s="92" t="s">
        <v>95</v>
      </c>
      <c r="G515" s="53">
        <v>1</v>
      </c>
      <c r="H515" s="252"/>
      <c r="I515" s="252"/>
    </row>
    <row r="516" spans="1:9" ht="25.5">
      <c r="A516" s="33">
        <f t="shared" si="7"/>
        <v>459</v>
      </c>
      <c r="B516" s="599" t="s">
        <v>1951</v>
      </c>
      <c r="C516" s="31" t="s">
        <v>1065</v>
      </c>
      <c r="D516" s="31"/>
      <c r="E516" s="722" t="s">
        <v>2048</v>
      </c>
      <c r="F516" s="92" t="s">
        <v>94</v>
      </c>
      <c r="G516" s="93">
        <v>1</v>
      </c>
      <c r="H516" s="252"/>
      <c r="I516" s="252"/>
    </row>
    <row r="517" spans="1:9" ht="25.5">
      <c r="A517" s="33">
        <f t="shared" si="7"/>
        <v>460</v>
      </c>
      <c r="B517" s="599" t="s">
        <v>1951</v>
      </c>
      <c r="C517" s="31" t="s">
        <v>1066</v>
      </c>
      <c r="D517" s="31" t="s">
        <v>634</v>
      </c>
      <c r="E517" s="722" t="s">
        <v>2048</v>
      </c>
      <c r="F517" s="92" t="s">
        <v>92</v>
      </c>
      <c r="G517" s="93">
        <v>4</v>
      </c>
      <c r="H517" s="252"/>
      <c r="I517" s="252"/>
    </row>
    <row r="518" spans="1:9" ht="25.5">
      <c r="A518" s="33">
        <f t="shared" si="7"/>
        <v>461</v>
      </c>
      <c r="B518" s="599" t="s">
        <v>1951</v>
      </c>
      <c r="C518" s="31" t="s">
        <v>1067</v>
      </c>
      <c r="D518" s="31" t="s">
        <v>634</v>
      </c>
      <c r="E518" s="722" t="s">
        <v>2048</v>
      </c>
      <c r="F518" s="92" t="s">
        <v>92</v>
      </c>
      <c r="G518" s="93">
        <v>4</v>
      </c>
      <c r="H518" s="252"/>
      <c r="I518" s="252"/>
    </row>
    <row r="519" spans="1:9">
      <c r="A519" s="33">
        <f t="shared" si="7"/>
        <v>462</v>
      </c>
      <c r="B519" s="599" t="s">
        <v>1951</v>
      </c>
      <c r="C519" s="31" t="s">
        <v>1076</v>
      </c>
      <c r="D519" s="31" t="s">
        <v>162</v>
      </c>
      <c r="E519" s="722" t="s">
        <v>2048</v>
      </c>
      <c r="F519" s="92" t="s">
        <v>92</v>
      </c>
      <c r="G519" s="93">
        <v>1</v>
      </c>
      <c r="H519" s="252"/>
      <c r="I519" s="252"/>
    </row>
    <row r="520" spans="1:9">
      <c r="A520" s="33">
        <f t="shared" si="7"/>
        <v>463</v>
      </c>
      <c r="B520" s="599" t="s">
        <v>1951</v>
      </c>
      <c r="C520" s="31" t="s">
        <v>1096</v>
      </c>
      <c r="D520" s="31" t="s">
        <v>1095</v>
      </c>
      <c r="E520" s="722" t="s">
        <v>2048</v>
      </c>
      <c r="F520" s="92" t="s">
        <v>92</v>
      </c>
      <c r="G520" s="93">
        <v>1</v>
      </c>
      <c r="H520" s="252"/>
      <c r="I520" s="252"/>
    </row>
    <row r="521" spans="1:9">
      <c r="A521" s="33">
        <f t="shared" si="7"/>
        <v>464</v>
      </c>
      <c r="B521" s="599" t="s">
        <v>1951</v>
      </c>
      <c r="C521" s="31" t="s">
        <v>1097</v>
      </c>
      <c r="D521" s="31"/>
      <c r="E521" s="722" t="s">
        <v>2048</v>
      </c>
      <c r="F521" s="92" t="s">
        <v>92</v>
      </c>
      <c r="G521" s="93">
        <v>1</v>
      </c>
      <c r="H521" s="252"/>
      <c r="I521" s="252"/>
    </row>
    <row r="522" spans="1:9">
      <c r="A522" s="33">
        <f t="shared" si="7"/>
        <v>465</v>
      </c>
      <c r="B522" s="599" t="s">
        <v>1951</v>
      </c>
      <c r="C522" s="31" t="s">
        <v>1098</v>
      </c>
      <c r="D522" s="31"/>
      <c r="E522" s="722" t="s">
        <v>2048</v>
      </c>
      <c r="F522" s="92" t="s">
        <v>92</v>
      </c>
      <c r="G522" s="93">
        <v>1</v>
      </c>
      <c r="H522" s="252"/>
      <c r="I522" s="252"/>
    </row>
    <row r="523" spans="1:9">
      <c r="A523" s="33">
        <f t="shared" si="7"/>
        <v>466</v>
      </c>
      <c r="B523" s="599" t="s">
        <v>1951</v>
      </c>
      <c r="C523" s="31" t="s">
        <v>1081</v>
      </c>
      <c r="D523" s="31" t="s">
        <v>1064</v>
      </c>
      <c r="E523" s="722" t="s">
        <v>2048</v>
      </c>
      <c r="F523" s="92" t="s">
        <v>92</v>
      </c>
      <c r="G523" s="93">
        <v>1</v>
      </c>
      <c r="H523" s="252"/>
      <c r="I523" s="252"/>
    </row>
    <row r="524" spans="1:9">
      <c r="A524" s="33">
        <f t="shared" si="7"/>
        <v>467</v>
      </c>
      <c r="B524" s="599" t="s">
        <v>1951</v>
      </c>
      <c r="C524" s="31" t="s">
        <v>1077</v>
      </c>
      <c r="D524" s="31" t="s">
        <v>162</v>
      </c>
      <c r="E524" s="722" t="s">
        <v>2048</v>
      </c>
      <c r="F524" s="92" t="s">
        <v>92</v>
      </c>
      <c r="G524" s="93">
        <v>1</v>
      </c>
      <c r="H524" s="252"/>
      <c r="I524" s="252"/>
    </row>
    <row r="525" spans="1:9">
      <c r="A525" s="33">
        <f t="shared" si="7"/>
        <v>468</v>
      </c>
      <c r="B525" s="599" t="s">
        <v>1951</v>
      </c>
      <c r="C525" s="31" t="s">
        <v>1069</v>
      </c>
      <c r="D525" s="31" t="s">
        <v>659</v>
      </c>
      <c r="E525" s="722" t="s">
        <v>2048</v>
      </c>
      <c r="F525" s="92" t="s">
        <v>92</v>
      </c>
      <c r="G525" s="93">
        <v>2</v>
      </c>
      <c r="H525" s="252"/>
      <c r="I525" s="252"/>
    </row>
    <row r="526" spans="1:9">
      <c r="A526" s="33">
        <f t="shared" si="7"/>
        <v>469</v>
      </c>
      <c r="B526" s="599" t="s">
        <v>1951</v>
      </c>
      <c r="C526" s="31" t="s">
        <v>1070</v>
      </c>
      <c r="D526" s="31" t="s">
        <v>659</v>
      </c>
      <c r="E526" s="722" t="s">
        <v>2048</v>
      </c>
      <c r="F526" s="92" t="s">
        <v>92</v>
      </c>
      <c r="G526" s="93">
        <v>4</v>
      </c>
      <c r="H526" s="252"/>
      <c r="I526" s="252"/>
    </row>
    <row r="527" spans="1:9">
      <c r="A527" s="33">
        <f t="shared" si="7"/>
        <v>470</v>
      </c>
      <c r="B527" s="599" t="s">
        <v>1951</v>
      </c>
      <c r="C527" s="31" t="s">
        <v>1078</v>
      </c>
      <c r="D527" s="31" t="s">
        <v>162</v>
      </c>
      <c r="E527" s="722" t="s">
        <v>2048</v>
      </c>
      <c r="F527" s="92" t="s">
        <v>92</v>
      </c>
      <c r="G527" s="93">
        <v>1</v>
      </c>
      <c r="H527" s="252"/>
      <c r="I527" s="252"/>
    </row>
    <row r="528" spans="1:9">
      <c r="A528" s="33">
        <f t="shared" si="7"/>
        <v>471</v>
      </c>
      <c r="B528" s="599" t="s">
        <v>1951</v>
      </c>
      <c r="C528" s="31" t="s">
        <v>1071</v>
      </c>
      <c r="D528" s="31"/>
      <c r="E528" s="722" t="s">
        <v>2048</v>
      </c>
      <c r="F528" s="92" t="s">
        <v>104</v>
      </c>
      <c r="G528" s="53">
        <v>16</v>
      </c>
      <c r="H528" s="252"/>
      <c r="I528" s="252"/>
    </row>
    <row r="529" spans="1:9">
      <c r="A529" s="33">
        <f t="shared" si="7"/>
        <v>472</v>
      </c>
      <c r="B529" s="599" t="s">
        <v>1951</v>
      </c>
      <c r="C529" s="31" t="s">
        <v>1072</v>
      </c>
      <c r="D529" s="31"/>
      <c r="E529" s="722"/>
      <c r="F529" s="92" t="s">
        <v>94</v>
      </c>
      <c r="G529" s="93">
        <v>1</v>
      </c>
      <c r="H529" s="252"/>
      <c r="I529" s="252"/>
    </row>
    <row r="530" spans="1:9">
      <c r="A530" s="33">
        <f t="shared" si="7"/>
        <v>473</v>
      </c>
      <c r="B530" s="599" t="s">
        <v>1951</v>
      </c>
      <c r="C530" s="31" t="s">
        <v>1073</v>
      </c>
      <c r="D530" s="31"/>
      <c r="E530" s="722"/>
      <c r="F530" s="92" t="s">
        <v>94</v>
      </c>
      <c r="G530" s="93">
        <v>1</v>
      </c>
      <c r="H530" s="252"/>
      <c r="I530" s="252"/>
    </row>
    <row r="531" spans="1:9">
      <c r="A531" s="33">
        <f t="shared" si="7"/>
        <v>474</v>
      </c>
      <c r="B531" s="599" t="s">
        <v>1951</v>
      </c>
      <c r="C531" s="31" t="s">
        <v>1074</v>
      </c>
      <c r="D531" s="31"/>
      <c r="E531" s="722"/>
      <c r="F531" s="92" t="s">
        <v>94</v>
      </c>
      <c r="G531" s="93">
        <v>1</v>
      </c>
      <c r="H531" s="252"/>
      <c r="I531" s="252"/>
    </row>
    <row r="532" spans="1:9">
      <c r="A532" s="33"/>
      <c r="B532" s="1"/>
      <c r="C532" s="1054"/>
      <c r="D532" s="1055"/>
      <c r="E532" s="737"/>
      <c r="F532" s="92"/>
      <c r="G532" s="93"/>
      <c r="H532" s="252"/>
      <c r="I532" s="252"/>
    </row>
    <row r="533" spans="1:9">
      <c r="A533" s="33"/>
      <c r="B533" s="1"/>
      <c r="C533" s="1048" t="s">
        <v>1102</v>
      </c>
      <c r="D533" s="1049"/>
      <c r="E533" s="736"/>
      <c r="F533" s="92"/>
      <c r="G533" s="93"/>
      <c r="H533" s="252"/>
      <c r="I533" s="252"/>
    </row>
    <row r="534" spans="1:9" ht="25.5">
      <c r="A534" s="33">
        <f>A531+1</f>
        <v>475</v>
      </c>
      <c r="B534" s="599" t="s">
        <v>1951</v>
      </c>
      <c r="C534" s="31" t="s">
        <v>1055</v>
      </c>
      <c r="D534" s="31"/>
      <c r="E534" s="722" t="s">
        <v>2048</v>
      </c>
      <c r="F534" s="92" t="s">
        <v>94</v>
      </c>
      <c r="G534" s="93">
        <v>1</v>
      </c>
      <c r="H534" s="252"/>
      <c r="I534" s="252"/>
    </row>
    <row r="535" spans="1:9" ht="25.5">
      <c r="A535" s="33">
        <f t="shared" ref="A535:A598" si="8">A534+1</f>
        <v>476</v>
      </c>
      <c r="B535" s="599" t="s">
        <v>1951</v>
      </c>
      <c r="C535" s="31" t="s">
        <v>1056</v>
      </c>
      <c r="D535" s="31"/>
      <c r="E535" s="722" t="s">
        <v>2048</v>
      </c>
      <c r="F535" s="92" t="s">
        <v>94</v>
      </c>
      <c r="G535" s="93">
        <v>1</v>
      </c>
      <c r="H535" s="252"/>
      <c r="I535" s="252"/>
    </row>
    <row r="536" spans="1:9">
      <c r="A536" s="33">
        <f t="shared" si="8"/>
        <v>477</v>
      </c>
      <c r="B536" s="599" t="s">
        <v>1951</v>
      </c>
      <c r="C536" s="31" t="s">
        <v>1057</v>
      </c>
      <c r="D536" s="31"/>
      <c r="E536" s="722" t="s">
        <v>2048</v>
      </c>
      <c r="F536" s="92" t="s">
        <v>94</v>
      </c>
      <c r="G536" s="93">
        <v>1</v>
      </c>
      <c r="H536" s="252"/>
      <c r="I536" s="252"/>
    </row>
    <row r="537" spans="1:9">
      <c r="A537" s="33">
        <f t="shared" si="8"/>
        <v>478</v>
      </c>
      <c r="B537" s="599" t="s">
        <v>1951</v>
      </c>
      <c r="C537" s="31" t="s">
        <v>1058</v>
      </c>
      <c r="D537" s="31"/>
      <c r="E537" s="722" t="s">
        <v>2048</v>
      </c>
      <c r="F537" s="92" t="s">
        <v>94</v>
      </c>
      <c r="G537" s="93">
        <v>4</v>
      </c>
      <c r="H537" s="252"/>
      <c r="I537" s="252"/>
    </row>
    <row r="538" spans="1:9">
      <c r="A538" s="33">
        <f t="shared" si="8"/>
        <v>479</v>
      </c>
      <c r="B538" s="599" t="s">
        <v>1951</v>
      </c>
      <c r="C538" s="31" t="s">
        <v>1059</v>
      </c>
      <c r="D538" s="31" t="s">
        <v>634</v>
      </c>
      <c r="E538" s="722" t="s">
        <v>2048</v>
      </c>
      <c r="F538" s="92" t="s">
        <v>95</v>
      </c>
      <c r="G538" s="53">
        <v>4</v>
      </c>
      <c r="H538" s="252"/>
      <c r="I538" s="252"/>
    </row>
    <row r="539" spans="1:9">
      <c r="A539" s="33">
        <f t="shared" si="8"/>
        <v>480</v>
      </c>
      <c r="B539" s="599" t="s">
        <v>1951</v>
      </c>
      <c r="C539" s="31" t="s">
        <v>1059</v>
      </c>
      <c r="D539" s="31" t="s">
        <v>658</v>
      </c>
      <c r="E539" s="722" t="s">
        <v>2048</v>
      </c>
      <c r="F539" s="92" t="s">
        <v>95</v>
      </c>
      <c r="G539" s="53">
        <v>10</v>
      </c>
      <c r="H539" s="252"/>
      <c r="I539" s="252"/>
    </row>
    <row r="540" spans="1:9">
      <c r="A540" s="33">
        <f t="shared" si="8"/>
        <v>481</v>
      </c>
      <c r="B540" s="599" t="s">
        <v>1951</v>
      </c>
      <c r="C540" s="31" t="s">
        <v>1059</v>
      </c>
      <c r="D540" s="31" t="s">
        <v>659</v>
      </c>
      <c r="E540" s="722" t="s">
        <v>2048</v>
      </c>
      <c r="F540" s="92" t="s">
        <v>95</v>
      </c>
      <c r="G540" s="53">
        <v>11</v>
      </c>
      <c r="H540" s="252"/>
      <c r="I540" s="252"/>
    </row>
    <row r="541" spans="1:9">
      <c r="A541" s="33">
        <f t="shared" si="8"/>
        <v>482</v>
      </c>
      <c r="B541" s="599" t="s">
        <v>1951</v>
      </c>
      <c r="C541" s="31" t="s">
        <v>1060</v>
      </c>
      <c r="D541" s="31" t="s">
        <v>1061</v>
      </c>
      <c r="E541" s="722" t="s">
        <v>2048</v>
      </c>
      <c r="F541" s="92" t="s">
        <v>95</v>
      </c>
      <c r="G541" s="53">
        <v>3</v>
      </c>
      <c r="H541" s="252"/>
      <c r="I541" s="252"/>
    </row>
    <row r="542" spans="1:9">
      <c r="A542" s="33">
        <f t="shared" si="8"/>
        <v>483</v>
      </c>
      <c r="B542" s="599" t="s">
        <v>1951</v>
      </c>
      <c r="C542" s="31" t="s">
        <v>1060</v>
      </c>
      <c r="D542" s="31" t="s">
        <v>1062</v>
      </c>
      <c r="E542" s="722" t="s">
        <v>2048</v>
      </c>
      <c r="F542" s="92" t="s">
        <v>95</v>
      </c>
      <c r="G542" s="53">
        <v>2</v>
      </c>
      <c r="H542" s="252"/>
      <c r="I542" s="252"/>
    </row>
    <row r="543" spans="1:9">
      <c r="A543" s="33">
        <f t="shared" si="8"/>
        <v>484</v>
      </c>
      <c r="B543" s="599" t="s">
        <v>1951</v>
      </c>
      <c r="C543" s="31" t="s">
        <v>1060</v>
      </c>
      <c r="D543" s="31" t="s">
        <v>1095</v>
      </c>
      <c r="E543" s="722" t="s">
        <v>2048</v>
      </c>
      <c r="F543" s="92" t="s">
        <v>95</v>
      </c>
      <c r="G543" s="53">
        <v>0.5</v>
      </c>
      <c r="H543" s="252"/>
      <c r="I543" s="252"/>
    </row>
    <row r="544" spans="1:9">
      <c r="A544" s="33">
        <f t="shared" si="8"/>
        <v>485</v>
      </c>
      <c r="B544" s="599" t="s">
        <v>1951</v>
      </c>
      <c r="C544" s="31" t="s">
        <v>1060</v>
      </c>
      <c r="D544" s="31" t="s">
        <v>1063</v>
      </c>
      <c r="E544" s="722" t="s">
        <v>2048</v>
      </c>
      <c r="F544" s="92" t="s">
        <v>95</v>
      </c>
      <c r="G544" s="53">
        <v>1</v>
      </c>
      <c r="H544" s="252"/>
      <c r="I544" s="252"/>
    </row>
    <row r="545" spans="1:9">
      <c r="A545" s="33">
        <f t="shared" si="8"/>
        <v>486</v>
      </c>
      <c r="B545" s="599" t="s">
        <v>1951</v>
      </c>
      <c r="C545" s="31" t="s">
        <v>1060</v>
      </c>
      <c r="D545" s="31" t="s">
        <v>1064</v>
      </c>
      <c r="E545" s="722" t="s">
        <v>2048</v>
      </c>
      <c r="F545" s="92" t="s">
        <v>95</v>
      </c>
      <c r="G545" s="53">
        <v>0.5</v>
      </c>
      <c r="H545" s="252"/>
      <c r="I545" s="252"/>
    </row>
    <row r="546" spans="1:9" ht="25.5">
      <c r="A546" s="33">
        <f t="shared" si="8"/>
        <v>487</v>
      </c>
      <c r="B546" s="599" t="s">
        <v>1951</v>
      </c>
      <c r="C546" s="31" t="s">
        <v>1065</v>
      </c>
      <c r="D546" s="31"/>
      <c r="E546" s="722" t="s">
        <v>2048</v>
      </c>
      <c r="F546" s="92" t="s">
        <v>94</v>
      </c>
      <c r="G546" s="93">
        <v>1</v>
      </c>
      <c r="H546" s="252"/>
      <c r="I546" s="252"/>
    </row>
    <row r="547" spans="1:9" ht="25.5">
      <c r="A547" s="33">
        <f t="shared" si="8"/>
        <v>488</v>
      </c>
      <c r="B547" s="599" t="s">
        <v>1951</v>
      </c>
      <c r="C547" s="31" t="s">
        <v>1066</v>
      </c>
      <c r="D547" s="31" t="s">
        <v>634</v>
      </c>
      <c r="E547" s="722" t="s">
        <v>2048</v>
      </c>
      <c r="F547" s="92" t="s">
        <v>92</v>
      </c>
      <c r="G547" s="93">
        <v>4</v>
      </c>
      <c r="H547" s="252"/>
      <c r="I547" s="252"/>
    </row>
    <row r="548" spans="1:9" ht="25.5">
      <c r="A548" s="33">
        <f t="shared" si="8"/>
        <v>489</v>
      </c>
      <c r="B548" s="599" t="s">
        <v>1951</v>
      </c>
      <c r="C548" s="31" t="s">
        <v>1067</v>
      </c>
      <c r="D548" s="31" t="s">
        <v>634</v>
      </c>
      <c r="E548" s="722" t="s">
        <v>2048</v>
      </c>
      <c r="F548" s="92" t="s">
        <v>92</v>
      </c>
      <c r="G548" s="93">
        <v>4</v>
      </c>
      <c r="H548" s="252"/>
      <c r="I548" s="252"/>
    </row>
    <row r="549" spans="1:9">
      <c r="A549" s="33">
        <f t="shared" si="8"/>
        <v>490</v>
      </c>
      <c r="B549" s="599" t="s">
        <v>1951</v>
      </c>
      <c r="C549" s="31" t="s">
        <v>1096</v>
      </c>
      <c r="D549" s="31" t="s">
        <v>1095</v>
      </c>
      <c r="E549" s="722" t="s">
        <v>2048</v>
      </c>
      <c r="F549" s="92" t="s">
        <v>92</v>
      </c>
      <c r="G549" s="93">
        <v>1</v>
      </c>
      <c r="H549" s="252"/>
      <c r="I549" s="252"/>
    </row>
    <row r="550" spans="1:9">
      <c r="A550" s="33">
        <f t="shared" si="8"/>
        <v>491</v>
      </c>
      <c r="B550" s="599" t="s">
        <v>1951</v>
      </c>
      <c r="C550" s="31" t="s">
        <v>1097</v>
      </c>
      <c r="D550" s="31"/>
      <c r="E550" s="722" t="s">
        <v>2048</v>
      </c>
      <c r="F550" s="92" t="s">
        <v>92</v>
      </c>
      <c r="G550" s="93">
        <v>1</v>
      </c>
      <c r="H550" s="252"/>
      <c r="I550" s="252"/>
    </row>
    <row r="551" spans="1:9">
      <c r="A551" s="33">
        <f t="shared" si="8"/>
        <v>492</v>
      </c>
      <c r="B551" s="599" t="s">
        <v>1951</v>
      </c>
      <c r="C551" s="31" t="s">
        <v>1098</v>
      </c>
      <c r="D551" s="31"/>
      <c r="E551" s="722" t="s">
        <v>2048</v>
      </c>
      <c r="F551" s="92" t="s">
        <v>92</v>
      </c>
      <c r="G551" s="93">
        <v>1</v>
      </c>
      <c r="H551" s="252"/>
      <c r="I551" s="252"/>
    </row>
    <row r="552" spans="1:9">
      <c r="A552" s="33">
        <f t="shared" si="8"/>
        <v>493</v>
      </c>
      <c r="B552" s="599" t="s">
        <v>1951</v>
      </c>
      <c r="C552" s="31" t="s">
        <v>1068</v>
      </c>
      <c r="D552" s="31" t="s">
        <v>1064</v>
      </c>
      <c r="E552" s="722" t="s">
        <v>2048</v>
      </c>
      <c r="F552" s="92" t="s">
        <v>92</v>
      </c>
      <c r="G552" s="93">
        <v>1</v>
      </c>
      <c r="H552" s="252"/>
      <c r="I552" s="252"/>
    </row>
    <row r="553" spans="1:9">
      <c r="A553" s="33">
        <f t="shared" si="8"/>
        <v>494</v>
      </c>
      <c r="B553" s="599" t="s">
        <v>1951</v>
      </c>
      <c r="C553" s="31" t="s">
        <v>1069</v>
      </c>
      <c r="D553" s="31" t="s">
        <v>659</v>
      </c>
      <c r="E553" s="722" t="s">
        <v>2048</v>
      </c>
      <c r="F553" s="92" t="s">
        <v>92</v>
      </c>
      <c r="G553" s="93">
        <v>2</v>
      </c>
      <c r="H553" s="252"/>
      <c r="I553" s="252"/>
    </row>
    <row r="554" spans="1:9">
      <c r="A554" s="33">
        <f t="shared" si="8"/>
        <v>495</v>
      </c>
      <c r="B554" s="599" t="s">
        <v>1951</v>
      </c>
      <c r="C554" s="31" t="s">
        <v>1070</v>
      </c>
      <c r="D554" s="31" t="s">
        <v>659</v>
      </c>
      <c r="E554" s="722" t="s">
        <v>2048</v>
      </c>
      <c r="F554" s="92" t="s">
        <v>92</v>
      </c>
      <c r="G554" s="93">
        <v>4</v>
      </c>
      <c r="H554" s="252"/>
      <c r="I554" s="252"/>
    </row>
    <row r="555" spans="1:9">
      <c r="A555" s="33">
        <f t="shared" si="8"/>
        <v>496</v>
      </c>
      <c r="B555" s="599" t="s">
        <v>1951</v>
      </c>
      <c r="C555" s="31" t="s">
        <v>1071</v>
      </c>
      <c r="D555" s="31"/>
      <c r="E555" s="722" t="s">
        <v>2048</v>
      </c>
      <c r="F555" s="92" t="s">
        <v>104</v>
      </c>
      <c r="G555" s="53">
        <v>20</v>
      </c>
      <c r="H555" s="252"/>
      <c r="I555" s="252"/>
    </row>
    <row r="556" spans="1:9">
      <c r="A556" s="33">
        <f t="shared" si="8"/>
        <v>497</v>
      </c>
      <c r="B556" s="599" t="s">
        <v>1951</v>
      </c>
      <c r="C556" s="31" t="s">
        <v>1072</v>
      </c>
      <c r="D556" s="31"/>
      <c r="E556" s="722"/>
      <c r="F556" s="92" t="s">
        <v>94</v>
      </c>
      <c r="G556" s="93">
        <v>1</v>
      </c>
      <c r="H556" s="252"/>
      <c r="I556" s="252"/>
    </row>
    <row r="557" spans="1:9">
      <c r="A557" s="33">
        <f t="shared" si="8"/>
        <v>498</v>
      </c>
      <c r="B557" s="599" t="s">
        <v>1951</v>
      </c>
      <c r="C557" s="31" t="s">
        <v>1073</v>
      </c>
      <c r="D557" s="31"/>
      <c r="E557" s="722"/>
      <c r="F557" s="92" t="s">
        <v>94</v>
      </c>
      <c r="G557" s="93">
        <v>1</v>
      </c>
      <c r="H557" s="252"/>
      <c r="I557" s="252"/>
    </row>
    <row r="558" spans="1:9">
      <c r="A558" s="33">
        <f t="shared" si="8"/>
        <v>499</v>
      </c>
      <c r="B558" s="599" t="s">
        <v>1951</v>
      </c>
      <c r="C558" s="31" t="s">
        <v>1074</v>
      </c>
      <c r="D558" s="31"/>
      <c r="E558" s="722"/>
      <c r="F558" s="92" t="s">
        <v>94</v>
      </c>
      <c r="G558" s="93">
        <v>1</v>
      </c>
      <c r="H558" s="252"/>
      <c r="I558" s="252"/>
    </row>
    <row r="559" spans="1:9">
      <c r="A559" s="33"/>
      <c r="B559" s="599"/>
      <c r="C559" s="1054"/>
      <c r="D559" s="1055"/>
      <c r="E559" s="737"/>
      <c r="F559" s="92"/>
      <c r="G559" s="93"/>
      <c r="H559" s="252"/>
      <c r="I559" s="252"/>
    </row>
    <row r="560" spans="1:9">
      <c r="A560" s="33"/>
      <c r="B560" s="599"/>
      <c r="C560" s="1048" t="s">
        <v>1103</v>
      </c>
      <c r="D560" s="1049"/>
      <c r="E560" s="736"/>
      <c r="F560" s="92"/>
      <c r="G560" s="93"/>
      <c r="H560" s="252"/>
      <c r="I560" s="252"/>
    </row>
    <row r="561" spans="1:9" ht="25.5">
      <c r="A561" s="33">
        <f>A558+1</f>
        <v>500</v>
      </c>
      <c r="B561" s="599" t="s">
        <v>1951</v>
      </c>
      <c r="C561" s="31" t="s">
        <v>1055</v>
      </c>
      <c r="D561" s="31"/>
      <c r="E561" s="722" t="s">
        <v>2048</v>
      </c>
      <c r="F561" s="92" t="s">
        <v>94</v>
      </c>
      <c r="G561" s="93">
        <v>1</v>
      </c>
      <c r="H561" s="252"/>
      <c r="I561" s="252"/>
    </row>
    <row r="562" spans="1:9" ht="25.5">
      <c r="A562" s="33">
        <f t="shared" si="8"/>
        <v>501</v>
      </c>
      <c r="B562" s="599" t="s">
        <v>1951</v>
      </c>
      <c r="C562" s="31" t="s">
        <v>1056</v>
      </c>
      <c r="D562" s="31"/>
      <c r="E562" s="722" t="s">
        <v>2048</v>
      </c>
      <c r="F562" s="92" t="s">
        <v>94</v>
      </c>
      <c r="G562" s="93">
        <v>1</v>
      </c>
      <c r="H562" s="252"/>
      <c r="I562" s="252"/>
    </row>
    <row r="563" spans="1:9">
      <c r="A563" s="33">
        <f t="shared" si="8"/>
        <v>502</v>
      </c>
      <c r="B563" s="599" t="s">
        <v>1951</v>
      </c>
      <c r="C563" s="31" t="s">
        <v>1057</v>
      </c>
      <c r="D563" s="31"/>
      <c r="E563" s="722" t="s">
        <v>2048</v>
      </c>
      <c r="F563" s="92" t="s">
        <v>94</v>
      </c>
      <c r="G563" s="93">
        <v>1</v>
      </c>
      <c r="H563" s="252"/>
      <c r="I563" s="252"/>
    </row>
    <row r="564" spans="1:9">
      <c r="A564" s="33">
        <f t="shared" si="8"/>
        <v>503</v>
      </c>
      <c r="B564" s="599" t="s">
        <v>1951</v>
      </c>
      <c r="C564" s="31" t="s">
        <v>1058</v>
      </c>
      <c r="D564" s="31"/>
      <c r="E564" s="722" t="s">
        <v>2048</v>
      </c>
      <c r="F564" s="92" t="s">
        <v>94</v>
      </c>
      <c r="G564" s="93">
        <v>4</v>
      </c>
      <c r="H564" s="252"/>
      <c r="I564" s="252"/>
    </row>
    <row r="565" spans="1:9">
      <c r="A565" s="33">
        <f t="shared" si="8"/>
        <v>504</v>
      </c>
      <c r="B565" s="599" t="s">
        <v>1951</v>
      </c>
      <c r="C565" s="31" t="s">
        <v>1059</v>
      </c>
      <c r="D565" s="31" t="s">
        <v>162</v>
      </c>
      <c r="E565" s="722" t="s">
        <v>2048</v>
      </c>
      <c r="F565" s="92" t="s">
        <v>95</v>
      </c>
      <c r="G565" s="53">
        <v>3</v>
      </c>
      <c r="H565" s="252"/>
      <c r="I565" s="252"/>
    </row>
    <row r="566" spans="1:9">
      <c r="A566" s="33">
        <f t="shared" si="8"/>
        <v>505</v>
      </c>
      <c r="B566" s="599" t="s">
        <v>1951</v>
      </c>
      <c r="C566" s="31" t="s">
        <v>1059</v>
      </c>
      <c r="D566" s="31" t="s">
        <v>634</v>
      </c>
      <c r="E566" s="722" t="s">
        <v>2048</v>
      </c>
      <c r="F566" s="92" t="s">
        <v>95</v>
      </c>
      <c r="G566" s="53">
        <v>4</v>
      </c>
      <c r="H566" s="252"/>
      <c r="I566" s="252"/>
    </row>
    <row r="567" spans="1:9">
      <c r="A567" s="33">
        <f t="shared" si="8"/>
        <v>506</v>
      </c>
      <c r="B567" s="599" t="s">
        <v>1951</v>
      </c>
      <c r="C567" s="31" t="s">
        <v>1059</v>
      </c>
      <c r="D567" s="31" t="s">
        <v>658</v>
      </c>
      <c r="E567" s="722" t="s">
        <v>2048</v>
      </c>
      <c r="F567" s="92" t="s">
        <v>95</v>
      </c>
      <c r="G567" s="53">
        <v>10</v>
      </c>
      <c r="H567" s="252"/>
      <c r="I567" s="252"/>
    </row>
    <row r="568" spans="1:9">
      <c r="A568" s="33">
        <f t="shared" si="8"/>
        <v>507</v>
      </c>
      <c r="B568" s="599" t="s">
        <v>1951</v>
      </c>
      <c r="C568" s="31" t="s">
        <v>1059</v>
      </c>
      <c r="D568" s="31" t="s">
        <v>659</v>
      </c>
      <c r="E568" s="722" t="s">
        <v>2048</v>
      </c>
      <c r="F568" s="92" t="s">
        <v>95</v>
      </c>
      <c r="G568" s="53">
        <v>12</v>
      </c>
      <c r="H568" s="252"/>
      <c r="I568" s="252"/>
    </row>
    <row r="569" spans="1:9">
      <c r="A569" s="33">
        <f t="shared" si="8"/>
        <v>508</v>
      </c>
      <c r="B569" s="599" t="s">
        <v>1951</v>
      </c>
      <c r="C569" s="31" t="s">
        <v>1060</v>
      </c>
      <c r="D569" s="31" t="s">
        <v>1061</v>
      </c>
      <c r="E569" s="722" t="s">
        <v>2048</v>
      </c>
      <c r="F569" s="92" t="s">
        <v>95</v>
      </c>
      <c r="G569" s="53">
        <v>3</v>
      </c>
      <c r="H569" s="252"/>
      <c r="I569" s="252"/>
    </row>
    <row r="570" spans="1:9">
      <c r="A570" s="33">
        <f t="shared" si="8"/>
        <v>509</v>
      </c>
      <c r="B570" s="599" t="s">
        <v>1951</v>
      </c>
      <c r="C570" s="31" t="s">
        <v>1060</v>
      </c>
      <c r="D570" s="31" t="s">
        <v>1062</v>
      </c>
      <c r="E570" s="722" t="s">
        <v>2048</v>
      </c>
      <c r="F570" s="92" t="s">
        <v>95</v>
      </c>
      <c r="G570" s="53">
        <v>2</v>
      </c>
      <c r="H570" s="252"/>
      <c r="I570" s="252"/>
    </row>
    <row r="571" spans="1:9">
      <c r="A571" s="33">
        <f t="shared" si="8"/>
        <v>510</v>
      </c>
      <c r="B571" s="599" t="s">
        <v>1951</v>
      </c>
      <c r="C571" s="31" t="s">
        <v>1060</v>
      </c>
      <c r="D571" s="31" t="s">
        <v>1063</v>
      </c>
      <c r="E571" s="722" t="s">
        <v>2048</v>
      </c>
      <c r="F571" s="92" t="s">
        <v>95</v>
      </c>
      <c r="G571" s="53">
        <v>0.5</v>
      </c>
      <c r="H571" s="252"/>
      <c r="I571" s="252"/>
    </row>
    <row r="572" spans="1:9">
      <c r="A572" s="33">
        <f t="shared" si="8"/>
        <v>511</v>
      </c>
      <c r="B572" s="599" t="s">
        <v>1951</v>
      </c>
      <c r="C572" s="31" t="s">
        <v>1060</v>
      </c>
      <c r="D572" s="31" t="s">
        <v>1064</v>
      </c>
      <c r="E572" s="722" t="s">
        <v>2048</v>
      </c>
      <c r="F572" s="92" t="s">
        <v>95</v>
      </c>
      <c r="G572" s="53">
        <v>0.5</v>
      </c>
      <c r="H572" s="252"/>
      <c r="I572" s="252"/>
    </row>
    <row r="573" spans="1:9" ht="25.5">
      <c r="A573" s="33">
        <f t="shared" si="8"/>
        <v>512</v>
      </c>
      <c r="B573" s="599" t="s">
        <v>1951</v>
      </c>
      <c r="C573" s="31" t="s">
        <v>1065</v>
      </c>
      <c r="D573" s="31"/>
      <c r="E573" s="722" t="s">
        <v>2048</v>
      </c>
      <c r="F573" s="92" t="s">
        <v>94</v>
      </c>
      <c r="G573" s="93">
        <v>1</v>
      </c>
      <c r="H573" s="252"/>
      <c r="I573" s="252"/>
    </row>
    <row r="574" spans="1:9" ht="25.5">
      <c r="A574" s="33">
        <f t="shared" si="8"/>
        <v>513</v>
      </c>
      <c r="B574" s="599" t="s">
        <v>1951</v>
      </c>
      <c r="C574" s="31" t="s">
        <v>1066</v>
      </c>
      <c r="D574" s="31" t="s">
        <v>634</v>
      </c>
      <c r="E574" s="722" t="s">
        <v>2048</v>
      </c>
      <c r="F574" s="92" t="s">
        <v>92</v>
      </c>
      <c r="G574" s="93">
        <v>4</v>
      </c>
      <c r="H574" s="252"/>
      <c r="I574" s="252"/>
    </row>
    <row r="575" spans="1:9" ht="25.5">
      <c r="A575" s="33">
        <f t="shared" si="8"/>
        <v>514</v>
      </c>
      <c r="B575" s="599" t="s">
        <v>1951</v>
      </c>
      <c r="C575" s="31" t="s">
        <v>1067</v>
      </c>
      <c r="D575" s="31" t="s">
        <v>634</v>
      </c>
      <c r="E575" s="722" t="s">
        <v>2048</v>
      </c>
      <c r="F575" s="92" t="s">
        <v>92</v>
      </c>
      <c r="G575" s="93">
        <v>4</v>
      </c>
      <c r="H575" s="252"/>
      <c r="I575" s="252"/>
    </row>
    <row r="576" spans="1:9">
      <c r="A576" s="33">
        <f t="shared" si="8"/>
        <v>515</v>
      </c>
      <c r="B576" s="599" t="s">
        <v>1951</v>
      </c>
      <c r="C576" s="31" t="s">
        <v>1076</v>
      </c>
      <c r="D576" s="31" t="s">
        <v>162</v>
      </c>
      <c r="E576" s="722" t="s">
        <v>2048</v>
      </c>
      <c r="F576" s="92" t="s">
        <v>92</v>
      </c>
      <c r="G576" s="93">
        <v>1</v>
      </c>
      <c r="H576" s="252"/>
      <c r="I576" s="252"/>
    </row>
    <row r="577" spans="1:9">
      <c r="A577" s="33">
        <f t="shared" si="8"/>
        <v>516</v>
      </c>
      <c r="B577" s="599" t="s">
        <v>1951</v>
      </c>
      <c r="C577" s="31" t="s">
        <v>1096</v>
      </c>
      <c r="D577" s="31" t="s">
        <v>1095</v>
      </c>
      <c r="E577" s="722" t="s">
        <v>2048</v>
      </c>
      <c r="F577" s="92" t="s">
        <v>92</v>
      </c>
      <c r="G577" s="93">
        <v>1</v>
      </c>
      <c r="H577" s="252"/>
      <c r="I577" s="252"/>
    </row>
    <row r="578" spans="1:9">
      <c r="A578" s="33">
        <f t="shared" si="8"/>
        <v>517</v>
      </c>
      <c r="B578" s="599" t="s">
        <v>1951</v>
      </c>
      <c r="C578" s="31" t="s">
        <v>1097</v>
      </c>
      <c r="D578" s="31"/>
      <c r="E578" s="722" t="s">
        <v>2048</v>
      </c>
      <c r="F578" s="92" t="s">
        <v>92</v>
      </c>
      <c r="G578" s="93">
        <v>1</v>
      </c>
      <c r="H578" s="252"/>
      <c r="I578" s="252"/>
    </row>
    <row r="579" spans="1:9">
      <c r="A579" s="33">
        <f t="shared" si="8"/>
        <v>518</v>
      </c>
      <c r="B579" s="599" t="s">
        <v>1951</v>
      </c>
      <c r="C579" s="31" t="s">
        <v>1098</v>
      </c>
      <c r="D579" s="31"/>
      <c r="E579" s="722" t="s">
        <v>2048</v>
      </c>
      <c r="F579" s="92" t="s">
        <v>92</v>
      </c>
      <c r="G579" s="93">
        <v>1</v>
      </c>
      <c r="H579" s="252"/>
      <c r="I579" s="252"/>
    </row>
    <row r="580" spans="1:9">
      <c r="A580" s="33">
        <f t="shared" si="8"/>
        <v>519</v>
      </c>
      <c r="B580" s="599" t="s">
        <v>1951</v>
      </c>
      <c r="C580" s="31" t="s">
        <v>1068</v>
      </c>
      <c r="D580" s="31" t="s">
        <v>1064</v>
      </c>
      <c r="E580" s="722" t="s">
        <v>2048</v>
      </c>
      <c r="F580" s="92" t="s">
        <v>92</v>
      </c>
      <c r="G580" s="93">
        <v>1</v>
      </c>
      <c r="H580" s="252"/>
      <c r="I580" s="252"/>
    </row>
    <row r="581" spans="1:9">
      <c r="A581" s="33">
        <f t="shared" si="8"/>
        <v>520</v>
      </c>
      <c r="B581" s="599" t="s">
        <v>1951</v>
      </c>
      <c r="C581" s="31" t="s">
        <v>1077</v>
      </c>
      <c r="D581" s="31" t="s">
        <v>162</v>
      </c>
      <c r="E581" s="722" t="s">
        <v>2048</v>
      </c>
      <c r="F581" s="92" t="s">
        <v>92</v>
      </c>
      <c r="G581" s="93">
        <v>1</v>
      </c>
      <c r="H581" s="252"/>
      <c r="I581" s="252"/>
    </row>
    <row r="582" spans="1:9">
      <c r="A582" s="33">
        <f t="shared" si="8"/>
        <v>521</v>
      </c>
      <c r="B582" s="599" t="s">
        <v>1951</v>
      </c>
      <c r="C582" s="31" t="s">
        <v>1069</v>
      </c>
      <c r="D582" s="31" t="s">
        <v>659</v>
      </c>
      <c r="E582" s="722" t="s">
        <v>2048</v>
      </c>
      <c r="F582" s="92" t="s">
        <v>92</v>
      </c>
      <c r="G582" s="93">
        <v>2</v>
      </c>
      <c r="H582" s="252"/>
      <c r="I582" s="252"/>
    </row>
    <row r="583" spans="1:9">
      <c r="A583" s="33">
        <f t="shared" si="8"/>
        <v>522</v>
      </c>
      <c r="B583" s="599" t="s">
        <v>1951</v>
      </c>
      <c r="C583" s="31" t="s">
        <v>1070</v>
      </c>
      <c r="D583" s="31" t="s">
        <v>659</v>
      </c>
      <c r="E583" s="722" t="s">
        <v>2048</v>
      </c>
      <c r="F583" s="92" t="s">
        <v>92</v>
      </c>
      <c r="G583" s="93">
        <v>4</v>
      </c>
      <c r="H583" s="252"/>
      <c r="I583" s="252"/>
    </row>
    <row r="584" spans="1:9">
      <c r="A584" s="33">
        <f t="shared" si="8"/>
        <v>523</v>
      </c>
      <c r="B584" s="599" t="s">
        <v>1951</v>
      </c>
      <c r="C584" s="31" t="s">
        <v>1078</v>
      </c>
      <c r="D584" s="31" t="s">
        <v>162</v>
      </c>
      <c r="E584" s="722" t="s">
        <v>2048</v>
      </c>
      <c r="F584" s="92" t="s">
        <v>92</v>
      </c>
      <c r="G584" s="93">
        <v>1</v>
      </c>
      <c r="H584" s="252"/>
      <c r="I584" s="252"/>
    </row>
    <row r="585" spans="1:9">
      <c r="A585" s="33">
        <f t="shared" si="8"/>
        <v>524</v>
      </c>
      <c r="B585" s="599" t="s">
        <v>1951</v>
      </c>
      <c r="C585" s="31" t="s">
        <v>1071</v>
      </c>
      <c r="D585" s="31"/>
      <c r="E585" s="722" t="s">
        <v>2048</v>
      </c>
      <c r="F585" s="92" t="s">
        <v>104</v>
      </c>
      <c r="G585" s="53">
        <v>16</v>
      </c>
      <c r="H585" s="252"/>
      <c r="I585" s="252"/>
    </row>
    <row r="586" spans="1:9">
      <c r="A586" s="33">
        <f t="shared" si="8"/>
        <v>525</v>
      </c>
      <c r="B586" s="599" t="s">
        <v>1951</v>
      </c>
      <c r="C586" s="31" t="s">
        <v>1072</v>
      </c>
      <c r="D586" s="31"/>
      <c r="E586" s="722"/>
      <c r="F586" s="92" t="s">
        <v>94</v>
      </c>
      <c r="G586" s="93">
        <v>1</v>
      </c>
      <c r="H586" s="252"/>
      <c r="I586" s="252"/>
    </row>
    <row r="587" spans="1:9">
      <c r="A587" s="33">
        <f t="shared" si="8"/>
        <v>526</v>
      </c>
      <c r="B587" s="599" t="s">
        <v>1951</v>
      </c>
      <c r="C587" s="31" t="s">
        <v>1073</v>
      </c>
      <c r="D587" s="31"/>
      <c r="E587" s="722"/>
      <c r="F587" s="92" t="s">
        <v>94</v>
      </c>
      <c r="G587" s="93">
        <v>1</v>
      </c>
      <c r="H587" s="252"/>
      <c r="I587" s="252"/>
    </row>
    <row r="588" spans="1:9">
      <c r="A588" s="33">
        <f t="shared" si="8"/>
        <v>527</v>
      </c>
      <c r="B588" s="599" t="s">
        <v>1951</v>
      </c>
      <c r="C588" s="31" t="s">
        <v>1074</v>
      </c>
      <c r="D588" s="31"/>
      <c r="E588" s="722"/>
      <c r="F588" s="92" t="s">
        <v>94</v>
      </c>
      <c r="G588" s="93">
        <v>1</v>
      </c>
      <c r="H588" s="252"/>
      <c r="I588" s="252"/>
    </row>
    <row r="589" spans="1:9">
      <c r="A589" s="33"/>
      <c r="B589" s="599"/>
      <c r="C589" s="1054"/>
      <c r="D589" s="1055"/>
      <c r="E589" s="737"/>
      <c r="F589" s="92"/>
      <c r="G589" s="93"/>
      <c r="H589" s="252"/>
      <c r="I589" s="252"/>
    </row>
    <row r="590" spans="1:9">
      <c r="A590" s="33"/>
      <c r="B590" s="599"/>
      <c r="C590" s="1048" t="s">
        <v>1104</v>
      </c>
      <c r="D590" s="1049"/>
      <c r="E590" s="736"/>
      <c r="F590" s="92"/>
      <c r="G590" s="93"/>
      <c r="H590" s="252"/>
      <c r="I590" s="252"/>
    </row>
    <row r="591" spans="1:9" ht="25.5">
      <c r="A591" s="33">
        <f>A588+1</f>
        <v>528</v>
      </c>
      <c r="B591" s="599" t="s">
        <v>1951</v>
      </c>
      <c r="C591" s="31" t="s">
        <v>1055</v>
      </c>
      <c r="D591" s="31"/>
      <c r="E591" s="722" t="s">
        <v>2048</v>
      </c>
      <c r="F591" s="92" t="s">
        <v>94</v>
      </c>
      <c r="G591" s="93">
        <v>1</v>
      </c>
      <c r="H591" s="252"/>
      <c r="I591" s="252"/>
    </row>
    <row r="592" spans="1:9" ht="25.5">
      <c r="A592" s="33">
        <f t="shared" si="8"/>
        <v>529</v>
      </c>
      <c r="B592" s="599" t="s">
        <v>1951</v>
      </c>
      <c r="C592" s="31" t="s">
        <v>1056</v>
      </c>
      <c r="D592" s="31"/>
      <c r="E592" s="722" t="s">
        <v>2048</v>
      </c>
      <c r="F592" s="92" t="s">
        <v>94</v>
      </c>
      <c r="G592" s="93">
        <v>1</v>
      </c>
      <c r="H592" s="252"/>
      <c r="I592" s="252"/>
    </row>
    <row r="593" spans="1:9">
      <c r="A593" s="33">
        <f t="shared" si="8"/>
        <v>530</v>
      </c>
      <c r="B593" s="599" t="s">
        <v>1951</v>
      </c>
      <c r="C593" s="31" t="s">
        <v>1057</v>
      </c>
      <c r="D593" s="31"/>
      <c r="E593" s="722" t="s">
        <v>2048</v>
      </c>
      <c r="F593" s="92" t="s">
        <v>94</v>
      </c>
      <c r="G593" s="93">
        <v>1</v>
      </c>
      <c r="H593" s="252"/>
      <c r="I593" s="252"/>
    </row>
    <row r="594" spans="1:9">
      <c r="A594" s="33">
        <f t="shared" si="8"/>
        <v>531</v>
      </c>
      <c r="B594" s="599" t="s">
        <v>1951</v>
      </c>
      <c r="C594" s="31" t="s">
        <v>1058</v>
      </c>
      <c r="D594" s="31"/>
      <c r="E594" s="722" t="s">
        <v>2048</v>
      </c>
      <c r="F594" s="92" t="s">
        <v>94</v>
      </c>
      <c r="G594" s="93">
        <v>4</v>
      </c>
      <c r="H594" s="252"/>
      <c r="I594" s="252"/>
    </row>
    <row r="595" spans="1:9">
      <c r="A595" s="33">
        <f t="shared" si="8"/>
        <v>532</v>
      </c>
      <c r="B595" s="599" t="s">
        <v>1951</v>
      </c>
      <c r="C595" s="31" t="s">
        <v>1059</v>
      </c>
      <c r="D595" s="31" t="s">
        <v>634</v>
      </c>
      <c r="E595" s="722" t="s">
        <v>2048</v>
      </c>
      <c r="F595" s="92" t="s">
        <v>95</v>
      </c>
      <c r="G595" s="53">
        <v>4</v>
      </c>
      <c r="H595" s="252"/>
      <c r="I595" s="252"/>
    </row>
    <row r="596" spans="1:9">
      <c r="A596" s="33">
        <f t="shared" si="8"/>
        <v>533</v>
      </c>
      <c r="B596" s="599" t="s">
        <v>1951</v>
      </c>
      <c r="C596" s="31" t="s">
        <v>1059</v>
      </c>
      <c r="D596" s="31" t="s">
        <v>658</v>
      </c>
      <c r="E596" s="722" t="s">
        <v>2048</v>
      </c>
      <c r="F596" s="92" t="s">
        <v>95</v>
      </c>
      <c r="G596" s="53">
        <v>10</v>
      </c>
      <c r="H596" s="252"/>
      <c r="I596" s="252"/>
    </row>
    <row r="597" spans="1:9">
      <c r="A597" s="33">
        <f t="shared" si="8"/>
        <v>534</v>
      </c>
      <c r="B597" s="599" t="s">
        <v>1951</v>
      </c>
      <c r="C597" s="31" t="s">
        <v>1059</v>
      </c>
      <c r="D597" s="31" t="s">
        <v>659</v>
      </c>
      <c r="E597" s="722" t="s">
        <v>2048</v>
      </c>
      <c r="F597" s="92" t="s">
        <v>95</v>
      </c>
      <c r="G597" s="53">
        <v>11</v>
      </c>
      <c r="H597" s="252"/>
      <c r="I597" s="252"/>
    </row>
    <row r="598" spans="1:9">
      <c r="A598" s="33">
        <f t="shared" si="8"/>
        <v>535</v>
      </c>
      <c r="B598" s="599" t="s">
        <v>1951</v>
      </c>
      <c r="C598" s="31" t="s">
        <v>1060</v>
      </c>
      <c r="D598" s="31" t="s">
        <v>1061</v>
      </c>
      <c r="E598" s="722" t="s">
        <v>2048</v>
      </c>
      <c r="F598" s="92" t="s">
        <v>95</v>
      </c>
      <c r="G598" s="53">
        <v>3</v>
      </c>
      <c r="H598" s="252"/>
      <c r="I598" s="252"/>
    </row>
    <row r="599" spans="1:9">
      <c r="A599" s="33">
        <f t="shared" ref="A599:A662" si="9">A598+1</f>
        <v>536</v>
      </c>
      <c r="B599" s="599" t="s">
        <v>1951</v>
      </c>
      <c r="C599" s="31" t="s">
        <v>1060</v>
      </c>
      <c r="D599" s="31" t="s">
        <v>1062</v>
      </c>
      <c r="E599" s="722" t="s">
        <v>2048</v>
      </c>
      <c r="F599" s="92" t="s">
        <v>95</v>
      </c>
      <c r="G599" s="53">
        <v>2</v>
      </c>
      <c r="H599" s="252"/>
      <c r="I599" s="252"/>
    </row>
    <row r="600" spans="1:9">
      <c r="A600" s="33">
        <f t="shared" si="9"/>
        <v>537</v>
      </c>
      <c r="B600" s="599" t="s">
        <v>1951</v>
      </c>
      <c r="C600" s="31" t="s">
        <v>1060</v>
      </c>
      <c r="D600" s="31" t="s">
        <v>1095</v>
      </c>
      <c r="E600" s="722" t="s">
        <v>2048</v>
      </c>
      <c r="F600" s="92" t="s">
        <v>95</v>
      </c>
      <c r="G600" s="53">
        <v>0.5</v>
      </c>
      <c r="H600" s="252"/>
      <c r="I600" s="252"/>
    </row>
    <row r="601" spans="1:9">
      <c r="A601" s="33">
        <f t="shared" si="9"/>
        <v>538</v>
      </c>
      <c r="B601" s="599" t="s">
        <v>1951</v>
      </c>
      <c r="C601" s="31" t="s">
        <v>1060</v>
      </c>
      <c r="D601" s="31" t="s">
        <v>1063</v>
      </c>
      <c r="E601" s="722" t="s">
        <v>2048</v>
      </c>
      <c r="F601" s="92" t="s">
        <v>95</v>
      </c>
      <c r="G601" s="53">
        <v>1</v>
      </c>
      <c r="H601" s="252"/>
      <c r="I601" s="252"/>
    </row>
    <row r="602" spans="1:9">
      <c r="A602" s="33">
        <f t="shared" si="9"/>
        <v>539</v>
      </c>
      <c r="B602" s="599" t="s">
        <v>1951</v>
      </c>
      <c r="C602" s="31" t="s">
        <v>1060</v>
      </c>
      <c r="D602" s="31" t="s">
        <v>1064</v>
      </c>
      <c r="E602" s="722" t="s">
        <v>2048</v>
      </c>
      <c r="F602" s="92" t="s">
        <v>95</v>
      </c>
      <c r="G602" s="53">
        <v>0.5</v>
      </c>
      <c r="H602" s="252"/>
      <c r="I602" s="252"/>
    </row>
    <row r="603" spans="1:9" ht="25.5">
      <c r="A603" s="33">
        <f t="shared" si="9"/>
        <v>540</v>
      </c>
      <c r="B603" s="599" t="s">
        <v>1951</v>
      </c>
      <c r="C603" s="31" t="s">
        <v>1065</v>
      </c>
      <c r="D603" s="31"/>
      <c r="E603" s="722" t="s">
        <v>2048</v>
      </c>
      <c r="F603" s="92" t="s">
        <v>94</v>
      </c>
      <c r="G603" s="93">
        <v>1</v>
      </c>
      <c r="H603" s="252"/>
      <c r="I603" s="252"/>
    </row>
    <row r="604" spans="1:9" ht="25.5">
      <c r="A604" s="33">
        <f t="shared" si="9"/>
        <v>541</v>
      </c>
      <c r="B604" s="599" t="s">
        <v>1951</v>
      </c>
      <c r="C604" s="31" t="s">
        <v>1066</v>
      </c>
      <c r="D604" s="31" t="s">
        <v>634</v>
      </c>
      <c r="E604" s="722" t="s">
        <v>2048</v>
      </c>
      <c r="F604" s="92" t="s">
        <v>92</v>
      </c>
      <c r="G604" s="93">
        <v>4</v>
      </c>
      <c r="H604" s="252"/>
      <c r="I604" s="252"/>
    </row>
    <row r="605" spans="1:9" ht="25.5">
      <c r="A605" s="33">
        <f t="shared" si="9"/>
        <v>542</v>
      </c>
      <c r="B605" s="599" t="s">
        <v>1951</v>
      </c>
      <c r="C605" s="31" t="s">
        <v>1067</v>
      </c>
      <c r="D605" s="31" t="s">
        <v>634</v>
      </c>
      <c r="E605" s="722" t="s">
        <v>2048</v>
      </c>
      <c r="F605" s="92" t="s">
        <v>92</v>
      </c>
      <c r="G605" s="93">
        <v>4</v>
      </c>
      <c r="H605" s="252"/>
      <c r="I605" s="252"/>
    </row>
    <row r="606" spans="1:9">
      <c r="A606" s="33">
        <f t="shared" si="9"/>
        <v>543</v>
      </c>
      <c r="B606" s="599" t="s">
        <v>1951</v>
      </c>
      <c r="C606" s="31" t="s">
        <v>1096</v>
      </c>
      <c r="D606" s="31" t="s">
        <v>1095</v>
      </c>
      <c r="E606" s="722" t="s">
        <v>2048</v>
      </c>
      <c r="F606" s="92" t="s">
        <v>92</v>
      </c>
      <c r="G606" s="93">
        <v>1</v>
      </c>
      <c r="H606" s="252"/>
      <c r="I606" s="252"/>
    </row>
    <row r="607" spans="1:9">
      <c r="A607" s="33">
        <f t="shared" si="9"/>
        <v>544</v>
      </c>
      <c r="B607" s="599" t="s">
        <v>1951</v>
      </c>
      <c r="C607" s="31" t="s">
        <v>1097</v>
      </c>
      <c r="D607" s="31"/>
      <c r="E607" s="722" t="s">
        <v>2048</v>
      </c>
      <c r="F607" s="92" t="s">
        <v>92</v>
      </c>
      <c r="G607" s="93">
        <v>1</v>
      </c>
      <c r="H607" s="252"/>
      <c r="I607" s="252"/>
    </row>
    <row r="608" spans="1:9">
      <c r="A608" s="33">
        <f t="shared" si="9"/>
        <v>545</v>
      </c>
      <c r="B608" s="599" t="s">
        <v>1951</v>
      </c>
      <c r="C608" s="31" t="s">
        <v>1098</v>
      </c>
      <c r="D608" s="31"/>
      <c r="E608" s="722" t="s">
        <v>2048</v>
      </c>
      <c r="F608" s="92" t="s">
        <v>92</v>
      </c>
      <c r="G608" s="93">
        <v>1</v>
      </c>
      <c r="H608" s="252"/>
      <c r="I608" s="252"/>
    </row>
    <row r="609" spans="1:9">
      <c r="A609" s="33">
        <f t="shared" si="9"/>
        <v>546</v>
      </c>
      <c r="B609" s="599" t="s">
        <v>1951</v>
      </c>
      <c r="C609" s="31" t="s">
        <v>1068</v>
      </c>
      <c r="D609" s="31" t="s">
        <v>1064</v>
      </c>
      <c r="E609" s="722" t="s">
        <v>2048</v>
      </c>
      <c r="F609" s="92" t="s">
        <v>92</v>
      </c>
      <c r="G609" s="93">
        <v>1</v>
      </c>
      <c r="H609" s="252"/>
      <c r="I609" s="252"/>
    </row>
    <row r="610" spans="1:9">
      <c r="A610" s="33">
        <f t="shared" si="9"/>
        <v>547</v>
      </c>
      <c r="B610" s="599" t="s">
        <v>1951</v>
      </c>
      <c r="C610" s="31" t="s">
        <v>1069</v>
      </c>
      <c r="D610" s="31" t="s">
        <v>659</v>
      </c>
      <c r="E610" s="722" t="s">
        <v>2048</v>
      </c>
      <c r="F610" s="92" t="s">
        <v>92</v>
      </c>
      <c r="G610" s="93">
        <v>2</v>
      </c>
      <c r="H610" s="252"/>
      <c r="I610" s="252"/>
    </row>
    <row r="611" spans="1:9">
      <c r="A611" s="33">
        <f t="shared" si="9"/>
        <v>548</v>
      </c>
      <c r="B611" s="599" t="s">
        <v>1951</v>
      </c>
      <c r="C611" s="31" t="s">
        <v>1070</v>
      </c>
      <c r="D611" s="31" t="s">
        <v>659</v>
      </c>
      <c r="E611" s="722" t="s">
        <v>2048</v>
      </c>
      <c r="F611" s="92" t="s">
        <v>92</v>
      </c>
      <c r="G611" s="93">
        <v>4</v>
      </c>
      <c r="H611" s="252"/>
      <c r="I611" s="252"/>
    </row>
    <row r="612" spans="1:9">
      <c r="A612" s="33">
        <f t="shared" si="9"/>
        <v>549</v>
      </c>
      <c r="B612" s="599" t="s">
        <v>1951</v>
      </c>
      <c r="C612" s="31" t="s">
        <v>1071</v>
      </c>
      <c r="D612" s="31"/>
      <c r="E612" s="722" t="s">
        <v>2048</v>
      </c>
      <c r="F612" s="92" t="s">
        <v>104</v>
      </c>
      <c r="G612" s="53">
        <v>16</v>
      </c>
      <c r="H612" s="252"/>
      <c r="I612" s="252"/>
    </row>
    <row r="613" spans="1:9">
      <c r="A613" s="33">
        <f t="shared" si="9"/>
        <v>550</v>
      </c>
      <c r="B613" s="599" t="s">
        <v>1951</v>
      </c>
      <c r="C613" s="31" t="s">
        <v>1072</v>
      </c>
      <c r="D613" s="31"/>
      <c r="E613" s="722"/>
      <c r="F613" s="92" t="s">
        <v>94</v>
      </c>
      <c r="G613" s="93">
        <v>1</v>
      </c>
      <c r="H613" s="252"/>
      <c r="I613" s="252"/>
    </row>
    <row r="614" spans="1:9">
      <c r="A614" s="33">
        <f t="shared" si="9"/>
        <v>551</v>
      </c>
      <c r="B614" s="599" t="s">
        <v>1951</v>
      </c>
      <c r="C614" s="31" t="s">
        <v>1073</v>
      </c>
      <c r="D614" s="31"/>
      <c r="E614" s="722"/>
      <c r="F614" s="92" t="s">
        <v>94</v>
      </c>
      <c r="G614" s="93">
        <v>1</v>
      </c>
      <c r="H614" s="252"/>
      <c r="I614" s="252"/>
    </row>
    <row r="615" spans="1:9">
      <c r="A615" s="33">
        <f t="shared" si="9"/>
        <v>552</v>
      </c>
      <c r="B615" s="599" t="s">
        <v>1951</v>
      </c>
      <c r="C615" s="31" t="s">
        <v>1074</v>
      </c>
      <c r="D615" s="31"/>
      <c r="E615" s="722"/>
      <c r="F615" s="92" t="s">
        <v>94</v>
      </c>
      <c r="G615" s="93">
        <v>1</v>
      </c>
      <c r="H615" s="252"/>
      <c r="I615" s="252"/>
    </row>
    <row r="616" spans="1:9">
      <c r="A616" s="33"/>
      <c r="B616" s="599"/>
      <c r="C616" s="1054"/>
      <c r="D616" s="1055"/>
      <c r="E616" s="737"/>
      <c r="F616" s="92"/>
      <c r="G616" s="93"/>
      <c r="H616" s="252"/>
      <c r="I616" s="252"/>
    </row>
    <row r="617" spans="1:9">
      <c r="A617" s="33"/>
      <c r="B617" s="599"/>
      <c r="C617" s="1048" t="s">
        <v>1105</v>
      </c>
      <c r="D617" s="1049"/>
      <c r="E617" s="736"/>
      <c r="F617" s="92"/>
      <c r="G617" s="93"/>
      <c r="H617" s="252"/>
      <c r="I617" s="252"/>
    </row>
    <row r="618" spans="1:9" ht="25.5">
      <c r="A618" s="33">
        <f>A615+1</f>
        <v>553</v>
      </c>
      <c r="B618" s="599" t="s">
        <v>1951</v>
      </c>
      <c r="C618" s="31" t="s">
        <v>1055</v>
      </c>
      <c r="D618" s="31"/>
      <c r="E618" s="722" t="s">
        <v>2048</v>
      </c>
      <c r="F618" s="92" t="s">
        <v>94</v>
      </c>
      <c r="G618" s="93">
        <v>1</v>
      </c>
      <c r="H618" s="252"/>
      <c r="I618" s="252"/>
    </row>
    <row r="619" spans="1:9" ht="25.5">
      <c r="A619" s="33">
        <f t="shared" si="9"/>
        <v>554</v>
      </c>
      <c r="B619" s="599" t="s">
        <v>1951</v>
      </c>
      <c r="C619" s="31" t="s">
        <v>1056</v>
      </c>
      <c r="D619" s="31"/>
      <c r="E619" s="722" t="s">
        <v>2048</v>
      </c>
      <c r="F619" s="92" t="s">
        <v>94</v>
      </c>
      <c r="G619" s="93">
        <v>1</v>
      </c>
      <c r="H619" s="252"/>
      <c r="I619" s="252"/>
    </row>
    <row r="620" spans="1:9">
      <c r="A620" s="33">
        <f t="shared" si="9"/>
        <v>555</v>
      </c>
      <c r="B620" s="599" t="s">
        <v>1951</v>
      </c>
      <c r="C620" s="31" t="s">
        <v>1057</v>
      </c>
      <c r="D620" s="31"/>
      <c r="E620" s="722" t="s">
        <v>2048</v>
      </c>
      <c r="F620" s="92" t="s">
        <v>94</v>
      </c>
      <c r="G620" s="93">
        <v>1</v>
      </c>
      <c r="H620" s="252"/>
      <c r="I620" s="252"/>
    </row>
    <row r="621" spans="1:9">
      <c r="A621" s="33">
        <f t="shared" si="9"/>
        <v>556</v>
      </c>
      <c r="B621" s="599" t="s">
        <v>1951</v>
      </c>
      <c r="C621" s="31" t="s">
        <v>1058</v>
      </c>
      <c r="D621" s="31"/>
      <c r="E621" s="722" t="s">
        <v>2048</v>
      </c>
      <c r="F621" s="92" t="s">
        <v>94</v>
      </c>
      <c r="G621" s="93">
        <v>4</v>
      </c>
      <c r="H621" s="252"/>
      <c r="I621" s="252"/>
    </row>
    <row r="622" spans="1:9">
      <c r="A622" s="33">
        <f t="shared" si="9"/>
        <v>557</v>
      </c>
      <c r="B622" s="599" t="s">
        <v>1951</v>
      </c>
      <c r="C622" s="31" t="s">
        <v>1059</v>
      </c>
      <c r="D622" s="31" t="s">
        <v>162</v>
      </c>
      <c r="E622" s="722" t="s">
        <v>2048</v>
      </c>
      <c r="F622" s="92" t="s">
        <v>95</v>
      </c>
      <c r="G622" s="53">
        <v>3</v>
      </c>
      <c r="H622" s="252"/>
      <c r="I622" s="252"/>
    </row>
    <row r="623" spans="1:9">
      <c r="A623" s="33">
        <f t="shared" si="9"/>
        <v>558</v>
      </c>
      <c r="B623" s="599" t="s">
        <v>1951</v>
      </c>
      <c r="C623" s="31" t="s">
        <v>1059</v>
      </c>
      <c r="D623" s="31" t="s">
        <v>634</v>
      </c>
      <c r="E623" s="722" t="s">
        <v>2048</v>
      </c>
      <c r="F623" s="92" t="s">
        <v>95</v>
      </c>
      <c r="G623" s="53">
        <v>4</v>
      </c>
      <c r="H623" s="252"/>
      <c r="I623" s="252"/>
    </row>
    <row r="624" spans="1:9">
      <c r="A624" s="33">
        <f t="shared" si="9"/>
        <v>559</v>
      </c>
      <c r="B624" s="599" t="s">
        <v>1951</v>
      </c>
      <c r="C624" s="31" t="s">
        <v>1059</v>
      </c>
      <c r="D624" s="31" t="s">
        <v>658</v>
      </c>
      <c r="E624" s="722" t="s">
        <v>2048</v>
      </c>
      <c r="F624" s="92" t="s">
        <v>95</v>
      </c>
      <c r="G624" s="53">
        <v>10</v>
      </c>
      <c r="H624" s="252"/>
      <c r="I624" s="252"/>
    </row>
    <row r="625" spans="1:9">
      <c r="A625" s="33">
        <f t="shared" si="9"/>
        <v>560</v>
      </c>
      <c r="B625" s="599" t="s">
        <v>1951</v>
      </c>
      <c r="C625" s="31" t="s">
        <v>1059</v>
      </c>
      <c r="D625" s="31" t="s">
        <v>659</v>
      </c>
      <c r="E625" s="722" t="s">
        <v>2048</v>
      </c>
      <c r="F625" s="92" t="s">
        <v>95</v>
      </c>
      <c r="G625" s="53">
        <v>12</v>
      </c>
      <c r="H625" s="252"/>
      <c r="I625" s="252"/>
    </row>
    <row r="626" spans="1:9">
      <c r="A626" s="33">
        <f t="shared" si="9"/>
        <v>561</v>
      </c>
      <c r="B626" s="599" t="s">
        <v>1951</v>
      </c>
      <c r="C626" s="31" t="s">
        <v>1060</v>
      </c>
      <c r="D626" s="31" t="s">
        <v>1061</v>
      </c>
      <c r="E626" s="722" t="s">
        <v>2048</v>
      </c>
      <c r="F626" s="92" t="s">
        <v>95</v>
      </c>
      <c r="G626" s="53">
        <v>3</v>
      </c>
      <c r="H626" s="252"/>
      <c r="I626" s="252"/>
    </row>
    <row r="627" spans="1:9">
      <c r="A627" s="33">
        <f t="shared" si="9"/>
        <v>562</v>
      </c>
      <c r="B627" s="599" t="s">
        <v>1951</v>
      </c>
      <c r="C627" s="31" t="s">
        <v>1060</v>
      </c>
      <c r="D627" s="31" t="s">
        <v>1062</v>
      </c>
      <c r="E627" s="722" t="s">
        <v>2048</v>
      </c>
      <c r="F627" s="92" t="s">
        <v>95</v>
      </c>
      <c r="G627" s="53">
        <v>2</v>
      </c>
      <c r="H627" s="252"/>
      <c r="I627" s="252"/>
    </row>
    <row r="628" spans="1:9">
      <c r="A628" s="33">
        <f t="shared" si="9"/>
        <v>563</v>
      </c>
      <c r="B628" s="599" t="s">
        <v>1951</v>
      </c>
      <c r="C628" s="31" t="s">
        <v>1060</v>
      </c>
      <c r="D628" s="31" t="s">
        <v>1063</v>
      </c>
      <c r="E628" s="722" t="s">
        <v>2048</v>
      </c>
      <c r="F628" s="92" t="s">
        <v>95</v>
      </c>
      <c r="G628" s="53">
        <v>0.5</v>
      </c>
      <c r="H628" s="252"/>
      <c r="I628" s="252"/>
    </row>
    <row r="629" spans="1:9">
      <c r="A629" s="33">
        <f t="shared" si="9"/>
        <v>564</v>
      </c>
      <c r="B629" s="599" t="s">
        <v>1951</v>
      </c>
      <c r="C629" s="31" t="s">
        <v>1060</v>
      </c>
      <c r="D629" s="31" t="s">
        <v>1064</v>
      </c>
      <c r="E629" s="722" t="s">
        <v>2048</v>
      </c>
      <c r="F629" s="92" t="s">
        <v>95</v>
      </c>
      <c r="G629" s="53">
        <v>0.5</v>
      </c>
      <c r="H629" s="252"/>
      <c r="I629" s="252"/>
    </row>
    <row r="630" spans="1:9" ht="25.5">
      <c r="A630" s="33">
        <f t="shared" si="9"/>
        <v>565</v>
      </c>
      <c r="B630" s="599" t="s">
        <v>1951</v>
      </c>
      <c r="C630" s="31" t="s">
        <v>1065</v>
      </c>
      <c r="D630" s="31"/>
      <c r="E630" s="722" t="s">
        <v>2048</v>
      </c>
      <c r="F630" s="92" t="s">
        <v>94</v>
      </c>
      <c r="G630" s="93">
        <v>1</v>
      </c>
      <c r="H630" s="252"/>
      <c r="I630" s="252"/>
    </row>
    <row r="631" spans="1:9" ht="25.5">
      <c r="A631" s="33">
        <f t="shared" si="9"/>
        <v>566</v>
      </c>
      <c r="B631" s="599" t="s">
        <v>1951</v>
      </c>
      <c r="C631" s="31" t="s">
        <v>1066</v>
      </c>
      <c r="D631" s="31" t="s">
        <v>634</v>
      </c>
      <c r="E631" s="722" t="s">
        <v>2048</v>
      </c>
      <c r="F631" s="92" t="s">
        <v>92</v>
      </c>
      <c r="G631" s="93">
        <v>4</v>
      </c>
      <c r="H631" s="252"/>
      <c r="I631" s="252"/>
    </row>
    <row r="632" spans="1:9" ht="25.5">
      <c r="A632" s="33">
        <f t="shared" si="9"/>
        <v>567</v>
      </c>
      <c r="B632" s="599" t="s">
        <v>1951</v>
      </c>
      <c r="C632" s="31" t="s">
        <v>1067</v>
      </c>
      <c r="D632" s="31" t="s">
        <v>634</v>
      </c>
      <c r="E632" s="722" t="s">
        <v>2048</v>
      </c>
      <c r="F632" s="92" t="s">
        <v>92</v>
      </c>
      <c r="G632" s="93">
        <v>4</v>
      </c>
      <c r="H632" s="252"/>
      <c r="I632" s="252"/>
    </row>
    <row r="633" spans="1:9">
      <c r="A633" s="33">
        <f t="shared" si="9"/>
        <v>568</v>
      </c>
      <c r="B633" s="599" t="s">
        <v>1951</v>
      </c>
      <c r="C633" s="31" t="s">
        <v>1076</v>
      </c>
      <c r="D633" s="31" t="s">
        <v>162</v>
      </c>
      <c r="E633" s="722" t="s">
        <v>2048</v>
      </c>
      <c r="F633" s="92" t="s">
        <v>92</v>
      </c>
      <c r="G633" s="93">
        <v>1</v>
      </c>
      <c r="H633" s="252"/>
      <c r="I633" s="252"/>
    </row>
    <row r="634" spans="1:9">
      <c r="A634" s="33">
        <f t="shared" si="9"/>
        <v>569</v>
      </c>
      <c r="B634" s="599" t="s">
        <v>1951</v>
      </c>
      <c r="C634" s="31" t="s">
        <v>1096</v>
      </c>
      <c r="D634" s="31" t="s">
        <v>1095</v>
      </c>
      <c r="E634" s="722" t="s">
        <v>2048</v>
      </c>
      <c r="F634" s="92" t="s">
        <v>92</v>
      </c>
      <c r="G634" s="93">
        <v>1</v>
      </c>
      <c r="H634" s="252"/>
      <c r="I634" s="252"/>
    </row>
    <row r="635" spans="1:9">
      <c r="A635" s="33">
        <f t="shared" si="9"/>
        <v>570</v>
      </c>
      <c r="B635" s="599" t="s">
        <v>1951</v>
      </c>
      <c r="C635" s="31" t="s">
        <v>1097</v>
      </c>
      <c r="D635" s="31"/>
      <c r="E635" s="722" t="s">
        <v>2048</v>
      </c>
      <c r="F635" s="92" t="s">
        <v>92</v>
      </c>
      <c r="G635" s="93">
        <v>1</v>
      </c>
      <c r="H635" s="252"/>
      <c r="I635" s="252"/>
    </row>
    <row r="636" spans="1:9">
      <c r="A636" s="33">
        <f t="shared" si="9"/>
        <v>571</v>
      </c>
      <c r="B636" s="599" t="s">
        <v>1951</v>
      </c>
      <c r="C636" s="31" t="s">
        <v>1098</v>
      </c>
      <c r="D636" s="31"/>
      <c r="E636" s="722" t="s">
        <v>2048</v>
      </c>
      <c r="F636" s="92" t="s">
        <v>92</v>
      </c>
      <c r="G636" s="93">
        <v>1</v>
      </c>
      <c r="H636" s="252"/>
      <c r="I636" s="252"/>
    </row>
    <row r="637" spans="1:9">
      <c r="A637" s="33">
        <f t="shared" si="9"/>
        <v>572</v>
      </c>
      <c r="B637" s="599" t="s">
        <v>1951</v>
      </c>
      <c r="C637" s="31" t="s">
        <v>1068</v>
      </c>
      <c r="D637" s="31" t="s">
        <v>1064</v>
      </c>
      <c r="E637" s="722" t="s">
        <v>2048</v>
      </c>
      <c r="F637" s="92" t="s">
        <v>92</v>
      </c>
      <c r="G637" s="93">
        <v>1</v>
      </c>
      <c r="H637" s="252"/>
      <c r="I637" s="252"/>
    </row>
    <row r="638" spans="1:9">
      <c r="A638" s="33">
        <f t="shared" si="9"/>
        <v>573</v>
      </c>
      <c r="B638" s="599" t="s">
        <v>1951</v>
      </c>
      <c r="C638" s="31" t="s">
        <v>1077</v>
      </c>
      <c r="D638" s="31" t="s">
        <v>162</v>
      </c>
      <c r="E638" s="722" t="s">
        <v>2048</v>
      </c>
      <c r="F638" s="92" t="s">
        <v>92</v>
      </c>
      <c r="G638" s="93">
        <v>1</v>
      </c>
      <c r="H638" s="252"/>
      <c r="I638" s="252"/>
    </row>
    <row r="639" spans="1:9">
      <c r="A639" s="33">
        <f t="shared" si="9"/>
        <v>574</v>
      </c>
      <c r="B639" s="599" t="s">
        <v>1951</v>
      </c>
      <c r="C639" s="31" t="s">
        <v>1069</v>
      </c>
      <c r="D639" s="31" t="s">
        <v>659</v>
      </c>
      <c r="E639" s="722" t="s">
        <v>2048</v>
      </c>
      <c r="F639" s="92" t="s">
        <v>92</v>
      </c>
      <c r="G639" s="93">
        <v>2</v>
      </c>
      <c r="H639" s="252"/>
      <c r="I639" s="252"/>
    </row>
    <row r="640" spans="1:9">
      <c r="A640" s="33">
        <f t="shared" si="9"/>
        <v>575</v>
      </c>
      <c r="B640" s="599" t="s">
        <v>1951</v>
      </c>
      <c r="C640" s="31" t="s">
        <v>1070</v>
      </c>
      <c r="D640" s="31" t="s">
        <v>659</v>
      </c>
      <c r="E640" s="722" t="s">
        <v>2048</v>
      </c>
      <c r="F640" s="92" t="s">
        <v>92</v>
      </c>
      <c r="G640" s="93">
        <v>4</v>
      </c>
      <c r="H640" s="252"/>
      <c r="I640" s="252"/>
    </row>
    <row r="641" spans="1:9">
      <c r="A641" s="33">
        <f t="shared" si="9"/>
        <v>576</v>
      </c>
      <c r="B641" s="599" t="s">
        <v>1951</v>
      </c>
      <c r="C641" s="31" t="s">
        <v>1078</v>
      </c>
      <c r="D641" s="31" t="s">
        <v>162</v>
      </c>
      <c r="E641" s="722" t="s">
        <v>2048</v>
      </c>
      <c r="F641" s="92" t="s">
        <v>92</v>
      </c>
      <c r="G641" s="93">
        <v>1</v>
      </c>
      <c r="H641" s="252"/>
      <c r="I641" s="252"/>
    </row>
    <row r="642" spans="1:9">
      <c r="A642" s="33">
        <f t="shared" si="9"/>
        <v>577</v>
      </c>
      <c r="B642" s="599" t="s">
        <v>1951</v>
      </c>
      <c r="C642" s="31" t="s">
        <v>1071</v>
      </c>
      <c r="D642" s="31"/>
      <c r="E642" s="722" t="s">
        <v>2048</v>
      </c>
      <c r="F642" s="92" t="s">
        <v>104</v>
      </c>
      <c r="G642" s="53">
        <v>16</v>
      </c>
      <c r="H642" s="252"/>
      <c r="I642" s="252"/>
    </row>
    <row r="643" spans="1:9">
      <c r="A643" s="33">
        <f t="shared" si="9"/>
        <v>578</v>
      </c>
      <c r="B643" s="599" t="s">
        <v>1951</v>
      </c>
      <c r="C643" s="31" t="s">
        <v>1072</v>
      </c>
      <c r="D643" s="31"/>
      <c r="E643" s="722"/>
      <c r="F643" s="92" t="s">
        <v>94</v>
      </c>
      <c r="G643" s="93">
        <v>1</v>
      </c>
      <c r="H643" s="252"/>
      <c r="I643" s="252"/>
    </row>
    <row r="644" spans="1:9">
      <c r="A644" s="33">
        <f t="shared" si="9"/>
        <v>579</v>
      </c>
      <c r="B644" s="599" t="s">
        <v>1951</v>
      </c>
      <c r="C644" s="31" t="s">
        <v>1073</v>
      </c>
      <c r="D644" s="31"/>
      <c r="E644" s="722"/>
      <c r="F644" s="92" t="s">
        <v>94</v>
      </c>
      <c r="G644" s="93">
        <v>1</v>
      </c>
      <c r="H644" s="252"/>
      <c r="I644" s="252"/>
    </row>
    <row r="645" spans="1:9">
      <c r="A645" s="33">
        <f t="shared" si="9"/>
        <v>580</v>
      </c>
      <c r="B645" s="599" t="s">
        <v>1951</v>
      </c>
      <c r="C645" s="31" t="s">
        <v>1074</v>
      </c>
      <c r="D645" s="31"/>
      <c r="E645" s="722"/>
      <c r="F645" s="92" t="s">
        <v>94</v>
      </c>
      <c r="G645" s="93">
        <v>1</v>
      </c>
      <c r="H645" s="252"/>
      <c r="I645" s="252"/>
    </row>
    <row r="646" spans="1:9">
      <c r="A646" s="33"/>
      <c r="B646" s="1"/>
      <c r="C646" s="1054"/>
      <c r="D646" s="1055"/>
      <c r="E646" s="737"/>
      <c r="F646" s="92"/>
      <c r="G646" s="93"/>
      <c r="H646" s="252"/>
      <c r="I646" s="252"/>
    </row>
    <row r="647" spans="1:9">
      <c r="A647" s="33"/>
      <c r="B647" s="1"/>
      <c r="C647" s="1048" t="s">
        <v>1106</v>
      </c>
      <c r="D647" s="1049"/>
      <c r="E647" s="736"/>
      <c r="F647" s="92"/>
      <c r="G647" s="93"/>
      <c r="H647" s="252"/>
      <c r="I647" s="252"/>
    </row>
    <row r="648" spans="1:9" ht="25.5">
      <c r="A648" s="33">
        <f>A645+1</f>
        <v>581</v>
      </c>
      <c r="B648" s="599" t="s">
        <v>1951</v>
      </c>
      <c r="C648" s="31" t="s">
        <v>1055</v>
      </c>
      <c r="D648" s="31"/>
      <c r="E648" s="722" t="s">
        <v>2048</v>
      </c>
      <c r="F648" s="92" t="s">
        <v>94</v>
      </c>
      <c r="G648" s="93">
        <v>1</v>
      </c>
      <c r="H648" s="252"/>
      <c r="I648" s="252"/>
    </row>
    <row r="649" spans="1:9" ht="25.5">
      <c r="A649" s="33">
        <f t="shared" si="9"/>
        <v>582</v>
      </c>
      <c r="B649" s="599" t="s">
        <v>1951</v>
      </c>
      <c r="C649" s="31" t="s">
        <v>1056</v>
      </c>
      <c r="D649" s="31"/>
      <c r="E649" s="722" t="s">
        <v>2048</v>
      </c>
      <c r="F649" s="92" t="s">
        <v>94</v>
      </c>
      <c r="G649" s="93">
        <v>1</v>
      </c>
      <c r="H649" s="252"/>
      <c r="I649" s="252"/>
    </row>
    <row r="650" spans="1:9">
      <c r="A650" s="33">
        <f t="shared" si="9"/>
        <v>583</v>
      </c>
      <c r="B650" s="599" t="s">
        <v>1951</v>
      </c>
      <c r="C650" s="31" t="s">
        <v>1057</v>
      </c>
      <c r="D650" s="31"/>
      <c r="E650" s="722" t="s">
        <v>2048</v>
      </c>
      <c r="F650" s="92" t="s">
        <v>94</v>
      </c>
      <c r="G650" s="93">
        <v>1</v>
      </c>
      <c r="H650" s="252"/>
      <c r="I650" s="252"/>
    </row>
    <row r="651" spans="1:9">
      <c r="A651" s="33">
        <f t="shared" si="9"/>
        <v>584</v>
      </c>
      <c r="B651" s="599" t="s">
        <v>1951</v>
      </c>
      <c r="C651" s="31" t="s">
        <v>1058</v>
      </c>
      <c r="D651" s="31"/>
      <c r="E651" s="722" t="s">
        <v>2048</v>
      </c>
      <c r="F651" s="92" t="s">
        <v>94</v>
      </c>
      <c r="G651" s="93">
        <v>4</v>
      </c>
      <c r="H651" s="252"/>
      <c r="I651" s="252"/>
    </row>
    <row r="652" spans="1:9">
      <c r="A652" s="33">
        <f t="shared" si="9"/>
        <v>585</v>
      </c>
      <c r="B652" s="599" t="s">
        <v>1951</v>
      </c>
      <c r="C652" s="31" t="s">
        <v>1059</v>
      </c>
      <c r="D652" s="31" t="s">
        <v>162</v>
      </c>
      <c r="E652" s="722" t="s">
        <v>2048</v>
      </c>
      <c r="F652" s="92" t="s">
        <v>95</v>
      </c>
      <c r="G652" s="53">
        <v>3</v>
      </c>
      <c r="H652" s="252"/>
      <c r="I652" s="252"/>
    </row>
    <row r="653" spans="1:9">
      <c r="A653" s="33">
        <f t="shared" si="9"/>
        <v>586</v>
      </c>
      <c r="B653" s="599" t="s">
        <v>1951</v>
      </c>
      <c r="C653" s="31" t="s">
        <v>1059</v>
      </c>
      <c r="D653" s="31" t="s">
        <v>634</v>
      </c>
      <c r="E653" s="722" t="s">
        <v>2048</v>
      </c>
      <c r="F653" s="92" t="s">
        <v>95</v>
      </c>
      <c r="G653" s="53">
        <v>4</v>
      </c>
      <c r="H653" s="252"/>
      <c r="I653" s="252"/>
    </row>
    <row r="654" spans="1:9">
      <c r="A654" s="33">
        <f t="shared" si="9"/>
        <v>587</v>
      </c>
      <c r="B654" s="599" t="s">
        <v>1951</v>
      </c>
      <c r="C654" s="31" t="s">
        <v>1059</v>
      </c>
      <c r="D654" s="31" t="s">
        <v>658</v>
      </c>
      <c r="E654" s="722" t="s">
        <v>2048</v>
      </c>
      <c r="F654" s="92" t="s">
        <v>95</v>
      </c>
      <c r="G654" s="53">
        <v>10</v>
      </c>
      <c r="H654" s="252"/>
      <c r="I654" s="252"/>
    </row>
    <row r="655" spans="1:9">
      <c r="A655" s="33">
        <f t="shared" si="9"/>
        <v>588</v>
      </c>
      <c r="B655" s="599" t="s">
        <v>1951</v>
      </c>
      <c r="C655" s="31" t="s">
        <v>1059</v>
      </c>
      <c r="D655" s="31" t="s">
        <v>659</v>
      </c>
      <c r="E655" s="722" t="s">
        <v>2048</v>
      </c>
      <c r="F655" s="92" t="s">
        <v>95</v>
      </c>
      <c r="G655" s="53">
        <v>12</v>
      </c>
      <c r="H655" s="252"/>
      <c r="I655" s="252"/>
    </row>
    <row r="656" spans="1:9">
      <c r="A656" s="33">
        <f t="shared" si="9"/>
        <v>589</v>
      </c>
      <c r="B656" s="599" t="s">
        <v>1951</v>
      </c>
      <c r="C656" s="31" t="s">
        <v>1060</v>
      </c>
      <c r="D656" s="31" t="s">
        <v>1061</v>
      </c>
      <c r="E656" s="722" t="s">
        <v>2048</v>
      </c>
      <c r="F656" s="92" t="s">
        <v>95</v>
      </c>
      <c r="G656" s="53">
        <v>3</v>
      </c>
      <c r="H656" s="252"/>
      <c r="I656" s="252"/>
    </row>
    <row r="657" spans="1:9">
      <c r="A657" s="33">
        <f t="shared" si="9"/>
        <v>590</v>
      </c>
      <c r="B657" s="599" t="s">
        <v>1951</v>
      </c>
      <c r="C657" s="31" t="s">
        <v>1060</v>
      </c>
      <c r="D657" s="31" t="s">
        <v>1062</v>
      </c>
      <c r="E657" s="722" t="s">
        <v>2048</v>
      </c>
      <c r="F657" s="92" t="s">
        <v>95</v>
      </c>
      <c r="G657" s="53">
        <v>2</v>
      </c>
      <c r="H657" s="252"/>
      <c r="I657" s="252"/>
    </row>
    <row r="658" spans="1:9">
      <c r="A658" s="33">
        <f t="shared" si="9"/>
        <v>591</v>
      </c>
      <c r="B658" s="599" t="s">
        <v>1951</v>
      </c>
      <c r="C658" s="31" t="s">
        <v>1060</v>
      </c>
      <c r="D658" s="31" t="s">
        <v>1063</v>
      </c>
      <c r="E658" s="722" t="s">
        <v>2048</v>
      </c>
      <c r="F658" s="92" t="s">
        <v>95</v>
      </c>
      <c r="G658" s="53">
        <v>0.5</v>
      </c>
      <c r="H658" s="252"/>
      <c r="I658" s="252"/>
    </row>
    <row r="659" spans="1:9">
      <c r="A659" s="33">
        <f t="shared" si="9"/>
        <v>592</v>
      </c>
      <c r="B659" s="599" t="s">
        <v>1951</v>
      </c>
      <c r="C659" s="31" t="s">
        <v>1060</v>
      </c>
      <c r="D659" s="31" t="s">
        <v>1064</v>
      </c>
      <c r="E659" s="722" t="s">
        <v>2048</v>
      </c>
      <c r="F659" s="92" t="s">
        <v>95</v>
      </c>
      <c r="G659" s="53">
        <v>0.5</v>
      </c>
      <c r="H659" s="252"/>
      <c r="I659" s="252"/>
    </row>
    <row r="660" spans="1:9" ht="25.5">
      <c r="A660" s="33">
        <f t="shared" si="9"/>
        <v>593</v>
      </c>
      <c r="B660" s="599" t="s">
        <v>1951</v>
      </c>
      <c r="C660" s="31" t="s">
        <v>1065</v>
      </c>
      <c r="D660" s="31"/>
      <c r="E660" s="722" t="s">
        <v>2048</v>
      </c>
      <c r="F660" s="92" t="s">
        <v>94</v>
      </c>
      <c r="G660" s="93">
        <v>1</v>
      </c>
      <c r="H660" s="252"/>
      <c r="I660" s="252"/>
    </row>
    <row r="661" spans="1:9" ht="25.5">
      <c r="A661" s="33">
        <f t="shared" si="9"/>
        <v>594</v>
      </c>
      <c r="B661" s="599" t="s">
        <v>1951</v>
      </c>
      <c r="C661" s="31" t="s">
        <v>1066</v>
      </c>
      <c r="D661" s="31" t="s">
        <v>634</v>
      </c>
      <c r="E661" s="722" t="s">
        <v>2048</v>
      </c>
      <c r="F661" s="92" t="s">
        <v>92</v>
      </c>
      <c r="G661" s="93">
        <v>4</v>
      </c>
      <c r="H661" s="252"/>
      <c r="I661" s="252"/>
    </row>
    <row r="662" spans="1:9" ht="25.5">
      <c r="A662" s="33">
        <f t="shared" si="9"/>
        <v>595</v>
      </c>
      <c r="B662" s="599" t="s">
        <v>1951</v>
      </c>
      <c r="C662" s="31" t="s">
        <v>1067</v>
      </c>
      <c r="D662" s="31" t="s">
        <v>634</v>
      </c>
      <c r="E662" s="722" t="s">
        <v>2048</v>
      </c>
      <c r="F662" s="92" t="s">
        <v>92</v>
      </c>
      <c r="G662" s="93">
        <v>4</v>
      </c>
      <c r="H662" s="252"/>
      <c r="I662" s="252"/>
    </row>
    <row r="663" spans="1:9">
      <c r="A663" s="33">
        <f t="shared" ref="A663:A726" si="10">A662+1</f>
        <v>596</v>
      </c>
      <c r="B663" s="599" t="s">
        <v>1951</v>
      </c>
      <c r="C663" s="31" t="s">
        <v>1076</v>
      </c>
      <c r="D663" s="31" t="s">
        <v>162</v>
      </c>
      <c r="E663" s="722" t="s">
        <v>2048</v>
      </c>
      <c r="F663" s="92" t="s">
        <v>92</v>
      </c>
      <c r="G663" s="93">
        <v>1</v>
      </c>
      <c r="H663" s="252"/>
      <c r="I663" s="252"/>
    </row>
    <row r="664" spans="1:9">
      <c r="A664" s="33">
        <f t="shared" si="10"/>
        <v>597</v>
      </c>
      <c r="B664" s="599" t="s">
        <v>1951</v>
      </c>
      <c r="C664" s="31" t="s">
        <v>1096</v>
      </c>
      <c r="D664" s="31" t="s">
        <v>1095</v>
      </c>
      <c r="E664" s="722" t="s">
        <v>2048</v>
      </c>
      <c r="F664" s="92" t="s">
        <v>92</v>
      </c>
      <c r="G664" s="93">
        <v>1</v>
      </c>
      <c r="H664" s="252"/>
      <c r="I664" s="252"/>
    </row>
    <row r="665" spans="1:9">
      <c r="A665" s="33">
        <f t="shared" si="10"/>
        <v>598</v>
      </c>
      <c r="B665" s="599" t="s">
        <v>1951</v>
      </c>
      <c r="C665" s="31" t="s">
        <v>1097</v>
      </c>
      <c r="D665" s="31"/>
      <c r="E665" s="722" t="s">
        <v>2048</v>
      </c>
      <c r="F665" s="92" t="s">
        <v>92</v>
      </c>
      <c r="G665" s="93">
        <v>1</v>
      </c>
      <c r="H665" s="252"/>
      <c r="I665" s="252"/>
    </row>
    <row r="666" spans="1:9">
      <c r="A666" s="33">
        <f t="shared" si="10"/>
        <v>599</v>
      </c>
      <c r="B666" s="599" t="s">
        <v>1951</v>
      </c>
      <c r="C666" s="31" t="s">
        <v>1098</v>
      </c>
      <c r="D666" s="31"/>
      <c r="E666" s="722" t="s">
        <v>2048</v>
      </c>
      <c r="F666" s="92" t="s">
        <v>92</v>
      </c>
      <c r="G666" s="93">
        <v>1</v>
      </c>
      <c r="H666" s="252"/>
      <c r="I666" s="252"/>
    </row>
    <row r="667" spans="1:9">
      <c r="A667" s="33">
        <f t="shared" si="10"/>
        <v>600</v>
      </c>
      <c r="B667" s="599" t="s">
        <v>1951</v>
      </c>
      <c r="C667" s="31" t="s">
        <v>1068</v>
      </c>
      <c r="D667" s="31" t="s">
        <v>1064</v>
      </c>
      <c r="E667" s="722" t="s">
        <v>2048</v>
      </c>
      <c r="F667" s="92" t="s">
        <v>92</v>
      </c>
      <c r="G667" s="93">
        <v>1</v>
      </c>
      <c r="H667" s="252"/>
      <c r="I667" s="252"/>
    </row>
    <row r="668" spans="1:9">
      <c r="A668" s="33">
        <f t="shared" si="10"/>
        <v>601</v>
      </c>
      <c r="B668" s="599" t="s">
        <v>1951</v>
      </c>
      <c r="C668" s="31" t="s">
        <v>1077</v>
      </c>
      <c r="D668" s="31" t="s">
        <v>162</v>
      </c>
      <c r="E668" s="722" t="s">
        <v>2048</v>
      </c>
      <c r="F668" s="92" t="s">
        <v>92</v>
      </c>
      <c r="G668" s="93">
        <v>1</v>
      </c>
      <c r="H668" s="252"/>
      <c r="I668" s="252"/>
    </row>
    <row r="669" spans="1:9">
      <c r="A669" s="33">
        <f t="shared" si="10"/>
        <v>602</v>
      </c>
      <c r="B669" s="599" t="s">
        <v>1951</v>
      </c>
      <c r="C669" s="31" t="s">
        <v>1069</v>
      </c>
      <c r="D669" s="31" t="s">
        <v>659</v>
      </c>
      <c r="E669" s="722" t="s">
        <v>2048</v>
      </c>
      <c r="F669" s="92" t="s">
        <v>92</v>
      </c>
      <c r="G669" s="93">
        <v>2</v>
      </c>
      <c r="H669" s="252"/>
      <c r="I669" s="252"/>
    </row>
    <row r="670" spans="1:9">
      <c r="A670" s="33">
        <f t="shared" si="10"/>
        <v>603</v>
      </c>
      <c r="B670" s="599" t="s">
        <v>1951</v>
      </c>
      <c r="C670" s="31" t="s">
        <v>1070</v>
      </c>
      <c r="D670" s="31" t="s">
        <v>659</v>
      </c>
      <c r="E670" s="722" t="s">
        <v>2048</v>
      </c>
      <c r="F670" s="92" t="s">
        <v>92</v>
      </c>
      <c r="G670" s="93">
        <v>4</v>
      </c>
      <c r="H670" s="252"/>
      <c r="I670" s="252"/>
    </row>
    <row r="671" spans="1:9">
      <c r="A671" s="33">
        <f t="shared" si="10"/>
        <v>604</v>
      </c>
      <c r="B671" s="599" t="s">
        <v>1951</v>
      </c>
      <c r="C671" s="31" t="s">
        <v>1078</v>
      </c>
      <c r="D671" s="31" t="s">
        <v>162</v>
      </c>
      <c r="E671" s="722" t="s">
        <v>2048</v>
      </c>
      <c r="F671" s="92" t="s">
        <v>92</v>
      </c>
      <c r="G671" s="93">
        <v>1</v>
      </c>
      <c r="H671" s="252"/>
      <c r="I671" s="252"/>
    </row>
    <row r="672" spans="1:9">
      <c r="A672" s="33">
        <f t="shared" si="10"/>
        <v>605</v>
      </c>
      <c r="B672" s="599" t="s">
        <v>1951</v>
      </c>
      <c r="C672" s="31" t="s">
        <v>1071</v>
      </c>
      <c r="D672" s="31"/>
      <c r="E672" s="722" t="s">
        <v>2048</v>
      </c>
      <c r="F672" s="92" t="s">
        <v>104</v>
      </c>
      <c r="G672" s="53">
        <v>16</v>
      </c>
      <c r="H672" s="252"/>
      <c r="I672" s="252"/>
    </row>
    <row r="673" spans="1:9">
      <c r="A673" s="33">
        <f t="shared" si="10"/>
        <v>606</v>
      </c>
      <c r="B673" s="599" t="s">
        <v>1951</v>
      </c>
      <c r="C673" s="31" t="s">
        <v>1072</v>
      </c>
      <c r="D673" s="31"/>
      <c r="E673" s="722"/>
      <c r="F673" s="92" t="s">
        <v>94</v>
      </c>
      <c r="G673" s="93">
        <v>1</v>
      </c>
      <c r="H673" s="252"/>
      <c r="I673" s="252"/>
    </row>
    <row r="674" spans="1:9">
      <c r="A674" s="33">
        <f t="shared" si="10"/>
        <v>607</v>
      </c>
      <c r="B674" s="599" t="s">
        <v>1951</v>
      </c>
      <c r="C674" s="31" t="s">
        <v>1073</v>
      </c>
      <c r="D674" s="31"/>
      <c r="E674" s="722"/>
      <c r="F674" s="92" t="s">
        <v>94</v>
      </c>
      <c r="G674" s="93">
        <v>1</v>
      </c>
      <c r="H674" s="252"/>
      <c r="I674" s="252"/>
    </row>
    <row r="675" spans="1:9">
      <c r="A675" s="33">
        <f t="shared" si="10"/>
        <v>608</v>
      </c>
      <c r="B675" s="599" t="s">
        <v>1951</v>
      </c>
      <c r="C675" s="31" t="s">
        <v>1074</v>
      </c>
      <c r="D675" s="31"/>
      <c r="E675" s="722"/>
      <c r="F675" s="92" t="s">
        <v>94</v>
      </c>
      <c r="G675" s="93">
        <v>1</v>
      </c>
      <c r="H675" s="252"/>
      <c r="I675" s="252"/>
    </row>
    <row r="676" spans="1:9">
      <c r="A676" s="33"/>
      <c r="B676" s="599"/>
      <c r="C676" s="1054"/>
      <c r="D676" s="1055"/>
      <c r="E676" s="737"/>
      <c r="F676" s="92"/>
      <c r="G676" s="93"/>
      <c r="H676" s="252"/>
      <c r="I676" s="252"/>
    </row>
    <row r="677" spans="1:9">
      <c r="A677" s="33"/>
      <c r="B677" s="599"/>
      <c r="C677" s="1048" t="s">
        <v>1107</v>
      </c>
      <c r="D677" s="1049"/>
      <c r="E677" s="736"/>
      <c r="F677" s="92"/>
      <c r="G677" s="93"/>
      <c r="H677" s="252"/>
      <c r="I677" s="252"/>
    </row>
    <row r="678" spans="1:9" ht="25.5">
      <c r="A678" s="33">
        <f>A675+1</f>
        <v>609</v>
      </c>
      <c r="B678" s="599" t="s">
        <v>1951</v>
      </c>
      <c r="C678" s="31" t="s">
        <v>1055</v>
      </c>
      <c r="D678" s="31"/>
      <c r="E678" s="722" t="s">
        <v>2048</v>
      </c>
      <c r="F678" s="92" t="s">
        <v>94</v>
      </c>
      <c r="G678" s="93">
        <v>1</v>
      </c>
      <c r="H678" s="252"/>
      <c r="I678" s="252"/>
    </row>
    <row r="679" spans="1:9" ht="25.5">
      <c r="A679" s="33">
        <f t="shared" si="10"/>
        <v>610</v>
      </c>
      <c r="B679" s="599" t="s">
        <v>1951</v>
      </c>
      <c r="C679" s="31" t="s">
        <v>1056</v>
      </c>
      <c r="D679" s="31"/>
      <c r="E679" s="722" t="s">
        <v>2048</v>
      </c>
      <c r="F679" s="92" t="s">
        <v>94</v>
      </c>
      <c r="G679" s="93">
        <v>1</v>
      </c>
      <c r="H679" s="252"/>
      <c r="I679" s="252"/>
    </row>
    <row r="680" spans="1:9">
      <c r="A680" s="33">
        <f t="shared" si="10"/>
        <v>611</v>
      </c>
      <c r="B680" s="599" t="s">
        <v>1951</v>
      </c>
      <c r="C680" s="31" t="s">
        <v>1057</v>
      </c>
      <c r="D680" s="31"/>
      <c r="E680" s="722" t="s">
        <v>2048</v>
      </c>
      <c r="F680" s="92" t="s">
        <v>94</v>
      </c>
      <c r="G680" s="93">
        <v>1</v>
      </c>
      <c r="H680" s="252"/>
      <c r="I680" s="252"/>
    </row>
    <row r="681" spans="1:9">
      <c r="A681" s="33">
        <f t="shared" si="10"/>
        <v>612</v>
      </c>
      <c r="B681" s="599" t="s">
        <v>1951</v>
      </c>
      <c r="C681" s="31" t="s">
        <v>1058</v>
      </c>
      <c r="D681" s="31"/>
      <c r="E681" s="722" t="s">
        <v>2048</v>
      </c>
      <c r="F681" s="92" t="s">
        <v>94</v>
      </c>
      <c r="G681" s="93">
        <v>4</v>
      </c>
      <c r="H681" s="252"/>
      <c r="I681" s="252"/>
    </row>
    <row r="682" spans="1:9">
      <c r="A682" s="33">
        <f t="shared" si="10"/>
        <v>613</v>
      </c>
      <c r="B682" s="599" t="s">
        <v>1951</v>
      </c>
      <c r="C682" s="31" t="s">
        <v>1059</v>
      </c>
      <c r="D682" s="31" t="s">
        <v>634</v>
      </c>
      <c r="E682" s="722" t="s">
        <v>2048</v>
      </c>
      <c r="F682" s="92" t="s">
        <v>95</v>
      </c>
      <c r="G682" s="53">
        <v>4</v>
      </c>
      <c r="H682" s="252"/>
      <c r="I682" s="252"/>
    </row>
    <row r="683" spans="1:9">
      <c r="A683" s="33">
        <f t="shared" si="10"/>
        <v>614</v>
      </c>
      <c r="B683" s="599" t="s">
        <v>1951</v>
      </c>
      <c r="C683" s="31" t="s">
        <v>1059</v>
      </c>
      <c r="D683" s="31" t="s">
        <v>658</v>
      </c>
      <c r="E683" s="722" t="s">
        <v>2048</v>
      </c>
      <c r="F683" s="92" t="s">
        <v>95</v>
      </c>
      <c r="G683" s="53">
        <v>10</v>
      </c>
      <c r="H683" s="252"/>
      <c r="I683" s="252"/>
    </row>
    <row r="684" spans="1:9">
      <c r="A684" s="33">
        <f t="shared" si="10"/>
        <v>615</v>
      </c>
      <c r="B684" s="599" t="s">
        <v>1951</v>
      </c>
      <c r="C684" s="31" t="s">
        <v>1059</v>
      </c>
      <c r="D684" s="31" t="s">
        <v>659</v>
      </c>
      <c r="E684" s="722" t="s">
        <v>2048</v>
      </c>
      <c r="F684" s="92" t="s">
        <v>95</v>
      </c>
      <c r="G684" s="53">
        <v>11</v>
      </c>
      <c r="H684" s="252"/>
      <c r="I684" s="252"/>
    </row>
    <row r="685" spans="1:9">
      <c r="A685" s="33">
        <f t="shared" si="10"/>
        <v>616</v>
      </c>
      <c r="B685" s="599" t="s">
        <v>1951</v>
      </c>
      <c r="C685" s="31" t="s">
        <v>1060</v>
      </c>
      <c r="D685" s="31" t="s">
        <v>1061</v>
      </c>
      <c r="E685" s="722" t="s">
        <v>2048</v>
      </c>
      <c r="F685" s="92" t="s">
        <v>95</v>
      </c>
      <c r="G685" s="53">
        <v>3</v>
      </c>
      <c r="H685" s="252"/>
      <c r="I685" s="252"/>
    </row>
    <row r="686" spans="1:9">
      <c r="A686" s="33">
        <f t="shared" si="10"/>
        <v>617</v>
      </c>
      <c r="B686" s="599" t="s">
        <v>1951</v>
      </c>
      <c r="C686" s="31" t="s">
        <v>1060</v>
      </c>
      <c r="D686" s="31" t="s">
        <v>1062</v>
      </c>
      <c r="E686" s="722" t="s">
        <v>2048</v>
      </c>
      <c r="F686" s="92" t="s">
        <v>95</v>
      </c>
      <c r="G686" s="53">
        <v>2</v>
      </c>
      <c r="H686" s="252"/>
      <c r="I686" s="252"/>
    </row>
    <row r="687" spans="1:9">
      <c r="A687" s="33">
        <f t="shared" si="10"/>
        <v>618</v>
      </c>
      <c r="B687" s="599" t="s">
        <v>1951</v>
      </c>
      <c r="C687" s="31" t="s">
        <v>1060</v>
      </c>
      <c r="D687" s="31" t="s">
        <v>1095</v>
      </c>
      <c r="E687" s="722" t="s">
        <v>2048</v>
      </c>
      <c r="F687" s="92" t="s">
        <v>95</v>
      </c>
      <c r="G687" s="53">
        <v>0.5</v>
      </c>
      <c r="H687" s="252"/>
      <c r="I687" s="252"/>
    </row>
    <row r="688" spans="1:9">
      <c r="A688" s="33">
        <f t="shared" si="10"/>
        <v>619</v>
      </c>
      <c r="B688" s="599" t="s">
        <v>1951</v>
      </c>
      <c r="C688" s="31" t="s">
        <v>1060</v>
      </c>
      <c r="D688" s="31" t="s">
        <v>1063</v>
      </c>
      <c r="E688" s="722" t="s">
        <v>2048</v>
      </c>
      <c r="F688" s="92" t="s">
        <v>95</v>
      </c>
      <c r="G688" s="53">
        <v>1</v>
      </c>
      <c r="H688" s="252"/>
      <c r="I688" s="252"/>
    </row>
    <row r="689" spans="1:9">
      <c r="A689" s="33">
        <f t="shared" si="10"/>
        <v>620</v>
      </c>
      <c r="B689" s="599" t="s">
        <v>1951</v>
      </c>
      <c r="C689" s="31" t="s">
        <v>1060</v>
      </c>
      <c r="D689" s="31" t="s">
        <v>1064</v>
      </c>
      <c r="E689" s="722" t="s">
        <v>2048</v>
      </c>
      <c r="F689" s="92" t="s">
        <v>95</v>
      </c>
      <c r="G689" s="53">
        <v>0.5</v>
      </c>
      <c r="H689" s="252"/>
      <c r="I689" s="252"/>
    </row>
    <row r="690" spans="1:9" ht="25.5">
      <c r="A690" s="33">
        <f t="shared" si="10"/>
        <v>621</v>
      </c>
      <c r="B690" s="599" t="s">
        <v>1951</v>
      </c>
      <c r="C690" s="31" t="s">
        <v>1065</v>
      </c>
      <c r="D690" s="31"/>
      <c r="E690" s="722" t="s">
        <v>2048</v>
      </c>
      <c r="F690" s="92" t="s">
        <v>94</v>
      </c>
      <c r="G690" s="93">
        <v>1</v>
      </c>
      <c r="H690" s="252"/>
      <c r="I690" s="252"/>
    </row>
    <row r="691" spans="1:9" ht="25.5">
      <c r="A691" s="33">
        <f t="shared" si="10"/>
        <v>622</v>
      </c>
      <c r="B691" s="599" t="s">
        <v>1951</v>
      </c>
      <c r="C691" s="31" t="s">
        <v>1066</v>
      </c>
      <c r="D691" s="31" t="s">
        <v>634</v>
      </c>
      <c r="E691" s="722" t="s">
        <v>2048</v>
      </c>
      <c r="F691" s="92" t="s">
        <v>92</v>
      </c>
      <c r="G691" s="93">
        <v>4</v>
      </c>
      <c r="H691" s="252"/>
      <c r="I691" s="252"/>
    </row>
    <row r="692" spans="1:9" ht="25.5">
      <c r="A692" s="33">
        <f t="shared" si="10"/>
        <v>623</v>
      </c>
      <c r="B692" s="599" t="s">
        <v>1951</v>
      </c>
      <c r="C692" s="31" t="s">
        <v>1067</v>
      </c>
      <c r="D692" s="31" t="s">
        <v>634</v>
      </c>
      <c r="E692" s="722" t="s">
        <v>2048</v>
      </c>
      <c r="F692" s="92" t="s">
        <v>92</v>
      </c>
      <c r="G692" s="93">
        <v>4</v>
      </c>
      <c r="H692" s="252"/>
      <c r="I692" s="252"/>
    </row>
    <row r="693" spans="1:9">
      <c r="A693" s="33">
        <f t="shared" si="10"/>
        <v>624</v>
      </c>
      <c r="B693" s="599" t="s">
        <v>1951</v>
      </c>
      <c r="C693" s="31" t="s">
        <v>1096</v>
      </c>
      <c r="D693" s="31" t="s">
        <v>1095</v>
      </c>
      <c r="E693" s="722" t="s">
        <v>2048</v>
      </c>
      <c r="F693" s="92" t="s">
        <v>92</v>
      </c>
      <c r="G693" s="93">
        <v>1</v>
      </c>
      <c r="H693" s="252"/>
      <c r="I693" s="252"/>
    </row>
    <row r="694" spans="1:9">
      <c r="A694" s="33">
        <f t="shared" si="10"/>
        <v>625</v>
      </c>
      <c r="B694" s="599" t="s">
        <v>1951</v>
      </c>
      <c r="C694" s="31" t="s">
        <v>1097</v>
      </c>
      <c r="D694" s="31"/>
      <c r="E694" s="722" t="s">
        <v>2048</v>
      </c>
      <c r="F694" s="92" t="s">
        <v>92</v>
      </c>
      <c r="G694" s="93">
        <v>1</v>
      </c>
      <c r="H694" s="252"/>
      <c r="I694" s="252"/>
    </row>
    <row r="695" spans="1:9">
      <c r="A695" s="33">
        <f t="shared" si="10"/>
        <v>626</v>
      </c>
      <c r="B695" s="599" t="s">
        <v>1951</v>
      </c>
      <c r="C695" s="31" t="s">
        <v>1098</v>
      </c>
      <c r="D695" s="31"/>
      <c r="E695" s="722" t="s">
        <v>2048</v>
      </c>
      <c r="F695" s="92" t="s">
        <v>92</v>
      </c>
      <c r="G695" s="93">
        <v>1</v>
      </c>
      <c r="H695" s="252"/>
      <c r="I695" s="252"/>
    </row>
    <row r="696" spans="1:9">
      <c r="A696" s="33">
        <f t="shared" si="10"/>
        <v>627</v>
      </c>
      <c r="B696" s="599" t="s">
        <v>1951</v>
      </c>
      <c r="C696" s="31" t="s">
        <v>1068</v>
      </c>
      <c r="D696" s="31" t="s">
        <v>1064</v>
      </c>
      <c r="E696" s="722" t="s">
        <v>2048</v>
      </c>
      <c r="F696" s="92" t="s">
        <v>92</v>
      </c>
      <c r="G696" s="93">
        <v>1</v>
      </c>
      <c r="H696" s="252"/>
      <c r="I696" s="252"/>
    </row>
    <row r="697" spans="1:9">
      <c r="A697" s="33">
        <f t="shared" si="10"/>
        <v>628</v>
      </c>
      <c r="B697" s="599" t="s">
        <v>1951</v>
      </c>
      <c r="C697" s="31" t="s">
        <v>1069</v>
      </c>
      <c r="D697" s="31" t="s">
        <v>659</v>
      </c>
      <c r="E697" s="722" t="s">
        <v>2048</v>
      </c>
      <c r="F697" s="92" t="s">
        <v>92</v>
      </c>
      <c r="G697" s="93">
        <v>2</v>
      </c>
      <c r="H697" s="252"/>
      <c r="I697" s="252"/>
    </row>
    <row r="698" spans="1:9">
      <c r="A698" s="33">
        <f t="shared" si="10"/>
        <v>629</v>
      </c>
      <c r="B698" s="599" t="s">
        <v>1951</v>
      </c>
      <c r="C698" s="31" t="s">
        <v>1070</v>
      </c>
      <c r="D698" s="31" t="s">
        <v>659</v>
      </c>
      <c r="E698" s="722" t="s">
        <v>2048</v>
      </c>
      <c r="F698" s="92" t="s">
        <v>92</v>
      </c>
      <c r="G698" s="93">
        <v>4</v>
      </c>
      <c r="H698" s="252"/>
      <c r="I698" s="252"/>
    </row>
    <row r="699" spans="1:9">
      <c r="A699" s="33">
        <f t="shared" si="10"/>
        <v>630</v>
      </c>
      <c r="B699" s="599" t="s">
        <v>1951</v>
      </c>
      <c r="C699" s="31" t="s">
        <v>1071</v>
      </c>
      <c r="D699" s="31"/>
      <c r="E699" s="722" t="s">
        <v>2048</v>
      </c>
      <c r="F699" s="92" t="s">
        <v>104</v>
      </c>
      <c r="G699" s="53">
        <v>16</v>
      </c>
      <c r="H699" s="252"/>
      <c r="I699" s="252"/>
    </row>
    <row r="700" spans="1:9">
      <c r="A700" s="33">
        <f t="shared" si="10"/>
        <v>631</v>
      </c>
      <c r="B700" s="599" t="s">
        <v>1951</v>
      </c>
      <c r="C700" s="31" t="s">
        <v>1072</v>
      </c>
      <c r="D700" s="31"/>
      <c r="E700" s="722"/>
      <c r="F700" s="92" t="s">
        <v>94</v>
      </c>
      <c r="G700" s="93">
        <v>1</v>
      </c>
      <c r="H700" s="252"/>
      <c r="I700" s="252"/>
    </row>
    <row r="701" spans="1:9">
      <c r="A701" s="33">
        <f t="shared" si="10"/>
        <v>632</v>
      </c>
      <c r="B701" s="599" t="s">
        <v>1951</v>
      </c>
      <c r="C701" s="31" t="s">
        <v>1073</v>
      </c>
      <c r="D701" s="31"/>
      <c r="E701" s="722"/>
      <c r="F701" s="92" t="s">
        <v>94</v>
      </c>
      <c r="G701" s="93">
        <v>1</v>
      </c>
      <c r="H701" s="252"/>
      <c r="I701" s="252"/>
    </row>
    <row r="702" spans="1:9">
      <c r="A702" s="33">
        <f t="shared" si="10"/>
        <v>633</v>
      </c>
      <c r="B702" s="599" t="s">
        <v>1951</v>
      </c>
      <c r="C702" s="31" t="s">
        <v>1074</v>
      </c>
      <c r="D702" s="31"/>
      <c r="E702" s="722"/>
      <c r="F702" s="92" t="s">
        <v>94</v>
      </c>
      <c r="G702" s="93">
        <v>1</v>
      </c>
      <c r="H702" s="252"/>
      <c r="I702" s="252"/>
    </row>
    <row r="703" spans="1:9">
      <c r="A703" s="33"/>
      <c r="B703" s="599"/>
      <c r="C703" s="1054"/>
      <c r="D703" s="1055"/>
      <c r="E703" s="737"/>
      <c r="F703" s="92"/>
      <c r="G703" s="93"/>
      <c r="H703" s="252"/>
      <c r="I703" s="252"/>
    </row>
    <row r="704" spans="1:9">
      <c r="A704" s="33"/>
      <c r="B704" s="599"/>
      <c r="C704" s="1048" t="s">
        <v>1108</v>
      </c>
      <c r="D704" s="1049"/>
      <c r="E704" s="736"/>
      <c r="F704" s="92"/>
      <c r="G704" s="93"/>
      <c r="H704" s="252"/>
      <c r="I704" s="252"/>
    </row>
    <row r="705" spans="1:9" ht="25.5">
      <c r="A705" s="33">
        <f>A702+1</f>
        <v>634</v>
      </c>
      <c r="B705" s="599" t="s">
        <v>1951</v>
      </c>
      <c r="C705" s="31" t="s">
        <v>1055</v>
      </c>
      <c r="D705" s="31"/>
      <c r="E705" s="722" t="s">
        <v>2048</v>
      </c>
      <c r="F705" s="92" t="s">
        <v>94</v>
      </c>
      <c r="G705" s="93">
        <v>1</v>
      </c>
      <c r="H705" s="252"/>
      <c r="I705" s="252"/>
    </row>
    <row r="706" spans="1:9" ht="25.5">
      <c r="A706" s="33">
        <f t="shared" si="10"/>
        <v>635</v>
      </c>
      <c r="B706" s="599" t="s">
        <v>1951</v>
      </c>
      <c r="C706" s="31" t="s">
        <v>1056</v>
      </c>
      <c r="D706" s="31"/>
      <c r="E706" s="722" t="s">
        <v>2048</v>
      </c>
      <c r="F706" s="92" t="s">
        <v>94</v>
      </c>
      <c r="G706" s="93">
        <v>1</v>
      </c>
      <c r="H706" s="252"/>
      <c r="I706" s="252"/>
    </row>
    <row r="707" spans="1:9">
      <c r="A707" s="33">
        <f t="shared" si="10"/>
        <v>636</v>
      </c>
      <c r="B707" s="599" t="s">
        <v>1951</v>
      </c>
      <c r="C707" s="31" t="s">
        <v>1057</v>
      </c>
      <c r="D707" s="31"/>
      <c r="E707" s="722" t="s">
        <v>2048</v>
      </c>
      <c r="F707" s="92" t="s">
        <v>94</v>
      </c>
      <c r="G707" s="93">
        <v>1</v>
      </c>
      <c r="H707" s="252"/>
      <c r="I707" s="252"/>
    </row>
    <row r="708" spans="1:9">
      <c r="A708" s="33">
        <f t="shared" si="10"/>
        <v>637</v>
      </c>
      <c r="B708" s="599" t="s">
        <v>1951</v>
      </c>
      <c r="C708" s="31" t="s">
        <v>1058</v>
      </c>
      <c r="D708" s="31"/>
      <c r="E708" s="722" t="s">
        <v>2048</v>
      </c>
      <c r="F708" s="92" t="s">
        <v>94</v>
      </c>
      <c r="G708" s="93">
        <v>4</v>
      </c>
      <c r="H708" s="252"/>
      <c r="I708" s="252"/>
    </row>
    <row r="709" spans="1:9">
      <c r="A709" s="33">
        <f t="shared" si="10"/>
        <v>638</v>
      </c>
      <c r="B709" s="599" t="s">
        <v>1951</v>
      </c>
      <c r="C709" s="31" t="s">
        <v>1059</v>
      </c>
      <c r="D709" s="31" t="s">
        <v>162</v>
      </c>
      <c r="E709" s="722" t="s">
        <v>2048</v>
      </c>
      <c r="F709" s="92" t="s">
        <v>95</v>
      </c>
      <c r="G709" s="53">
        <v>3</v>
      </c>
      <c r="H709" s="252"/>
      <c r="I709" s="252"/>
    </row>
    <row r="710" spans="1:9">
      <c r="A710" s="33">
        <f t="shared" si="10"/>
        <v>639</v>
      </c>
      <c r="B710" s="599" t="s">
        <v>1951</v>
      </c>
      <c r="C710" s="31" t="s">
        <v>1059</v>
      </c>
      <c r="D710" s="31" t="s">
        <v>634</v>
      </c>
      <c r="E710" s="722" t="s">
        <v>2048</v>
      </c>
      <c r="F710" s="92" t="s">
        <v>95</v>
      </c>
      <c r="G710" s="53">
        <v>4</v>
      </c>
      <c r="H710" s="252"/>
      <c r="I710" s="252"/>
    </row>
    <row r="711" spans="1:9">
      <c r="A711" s="33">
        <f t="shared" si="10"/>
        <v>640</v>
      </c>
      <c r="B711" s="599" t="s">
        <v>1951</v>
      </c>
      <c r="C711" s="31" t="s">
        <v>1059</v>
      </c>
      <c r="D711" s="31" t="s">
        <v>658</v>
      </c>
      <c r="E711" s="722" t="s">
        <v>2048</v>
      </c>
      <c r="F711" s="92" t="s">
        <v>95</v>
      </c>
      <c r="G711" s="53">
        <v>10</v>
      </c>
      <c r="H711" s="252"/>
      <c r="I711" s="252"/>
    </row>
    <row r="712" spans="1:9">
      <c r="A712" s="33">
        <f t="shared" si="10"/>
        <v>641</v>
      </c>
      <c r="B712" s="599" t="s">
        <v>1951</v>
      </c>
      <c r="C712" s="31" t="s">
        <v>1059</v>
      </c>
      <c r="D712" s="31" t="s">
        <v>659</v>
      </c>
      <c r="E712" s="722" t="s">
        <v>2048</v>
      </c>
      <c r="F712" s="92" t="s">
        <v>95</v>
      </c>
      <c r="G712" s="53">
        <v>12</v>
      </c>
      <c r="H712" s="252"/>
      <c r="I712" s="252"/>
    </row>
    <row r="713" spans="1:9">
      <c r="A713" s="33">
        <f t="shared" si="10"/>
        <v>642</v>
      </c>
      <c r="B713" s="599" t="s">
        <v>1951</v>
      </c>
      <c r="C713" s="31" t="s">
        <v>1060</v>
      </c>
      <c r="D713" s="31" t="s">
        <v>1061</v>
      </c>
      <c r="E713" s="722" t="s">
        <v>2048</v>
      </c>
      <c r="F713" s="92" t="s">
        <v>95</v>
      </c>
      <c r="G713" s="53">
        <v>3</v>
      </c>
      <c r="H713" s="252"/>
      <c r="I713" s="252"/>
    </row>
    <row r="714" spans="1:9">
      <c r="A714" s="33">
        <f t="shared" si="10"/>
        <v>643</v>
      </c>
      <c r="B714" s="599" t="s">
        <v>1951</v>
      </c>
      <c r="C714" s="31" t="s">
        <v>1060</v>
      </c>
      <c r="D714" s="31" t="s">
        <v>1062</v>
      </c>
      <c r="E714" s="722" t="s">
        <v>2048</v>
      </c>
      <c r="F714" s="92" t="s">
        <v>95</v>
      </c>
      <c r="G714" s="53">
        <v>2</v>
      </c>
      <c r="H714" s="252"/>
      <c r="I714" s="252"/>
    </row>
    <row r="715" spans="1:9">
      <c r="A715" s="33">
        <f t="shared" si="10"/>
        <v>644</v>
      </c>
      <c r="B715" s="599" t="s">
        <v>1951</v>
      </c>
      <c r="C715" s="31" t="s">
        <v>1060</v>
      </c>
      <c r="D715" s="31" t="s">
        <v>1063</v>
      </c>
      <c r="E715" s="722" t="s">
        <v>2048</v>
      </c>
      <c r="F715" s="92" t="s">
        <v>95</v>
      </c>
      <c r="G715" s="53">
        <v>0.5</v>
      </c>
      <c r="H715" s="252"/>
      <c r="I715" s="252"/>
    </row>
    <row r="716" spans="1:9">
      <c r="A716" s="33">
        <f t="shared" si="10"/>
        <v>645</v>
      </c>
      <c r="B716" s="599" t="s">
        <v>1951</v>
      </c>
      <c r="C716" s="31" t="s">
        <v>1060</v>
      </c>
      <c r="D716" s="31" t="s">
        <v>1064</v>
      </c>
      <c r="E716" s="722" t="s">
        <v>2048</v>
      </c>
      <c r="F716" s="92" t="s">
        <v>95</v>
      </c>
      <c r="G716" s="53">
        <v>0.5</v>
      </c>
      <c r="H716" s="252"/>
      <c r="I716" s="252"/>
    </row>
    <row r="717" spans="1:9" ht="25.5">
      <c r="A717" s="33">
        <f t="shared" si="10"/>
        <v>646</v>
      </c>
      <c r="B717" s="599" t="s">
        <v>1951</v>
      </c>
      <c r="C717" s="31" t="s">
        <v>1065</v>
      </c>
      <c r="D717" s="31"/>
      <c r="E717" s="722" t="s">
        <v>2048</v>
      </c>
      <c r="F717" s="92" t="s">
        <v>94</v>
      </c>
      <c r="G717" s="93">
        <v>1</v>
      </c>
      <c r="H717" s="252"/>
      <c r="I717" s="252"/>
    </row>
    <row r="718" spans="1:9" ht="25.5">
      <c r="A718" s="33">
        <f t="shared" si="10"/>
        <v>647</v>
      </c>
      <c r="B718" s="599" t="s">
        <v>1951</v>
      </c>
      <c r="C718" s="31" t="s">
        <v>1066</v>
      </c>
      <c r="D718" s="31" t="s">
        <v>634</v>
      </c>
      <c r="E718" s="722" t="s">
        <v>2048</v>
      </c>
      <c r="F718" s="92" t="s">
        <v>92</v>
      </c>
      <c r="G718" s="93">
        <v>4</v>
      </c>
      <c r="H718" s="252"/>
      <c r="I718" s="252"/>
    </row>
    <row r="719" spans="1:9" ht="25.5">
      <c r="A719" s="33">
        <f t="shared" si="10"/>
        <v>648</v>
      </c>
      <c r="B719" s="599" t="s">
        <v>1951</v>
      </c>
      <c r="C719" s="31" t="s">
        <v>1067</v>
      </c>
      <c r="D719" s="31" t="s">
        <v>634</v>
      </c>
      <c r="E719" s="722" t="s">
        <v>2048</v>
      </c>
      <c r="F719" s="92" t="s">
        <v>92</v>
      </c>
      <c r="G719" s="93">
        <v>4</v>
      </c>
      <c r="H719" s="252"/>
      <c r="I719" s="252"/>
    </row>
    <row r="720" spans="1:9">
      <c r="A720" s="33">
        <f t="shared" si="10"/>
        <v>649</v>
      </c>
      <c r="B720" s="599" t="s">
        <v>1951</v>
      </c>
      <c r="C720" s="31" t="s">
        <v>1076</v>
      </c>
      <c r="D720" s="31" t="s">
        <v>162</v>
      </c>
      <c r="E720" s="722" t="s">
        <v>2048</v>
      </c>
      <c r="F720" s="92" t="s">
        <v>92</v>
      </c>
      <c r="G720" s="93">
        <v>1</v>
      </c>
      <c r="H720" s="252"/>
      <c r="I720" s="252"/>
    </row>
    <row r="721" spans="1:9">
      <c r="A721" s="33">
        <f t="shared" si="10"/>
        <v>650</v>
      </c>
      <c r="B721" s="599" t="s">
        <v>1951</v>
      </c>
      <c r="C721" s="31" t="s">
        <v>1096</v>
      </c>
      <c r="D721" s="31" t="s">
        <v>1095</v>
      </c>
      <c r="E721" s="722" t="s">
        <v>2048</v>
      </c>
      <c r="F721" s="92" t="s">
        <v>92</v>
      </c>
      <c r="G721" s="93">
        <v>1</v>
      </c>
      <c r="H721" s="252"/>
      <c r="I721" s="252"/>
    </row>
    <row r="722" spans="1:9">
      <c r="A722" s="33">
        <f t="shared" si="10"/>
        <v>651</v>
      </c>
      <c r="B722" s="599" t="s">
        <v>1951</v>
      </c>
      <c r="C722" s="31" t="s">
        <v>1097</v>
      </c>
      <c r="D722" s="31"/>
      <c r="E722" s="722" t="s">
        <v>2048</v>
      </c>
      <c r="F722" s="92" t="s">
        <v>92</v>
      </c>
      <c r="G722" s="93">
        <v>1</v>
      </c>
      <c r="H722" s="252"/>
      <c r="I722" s="252"/>
    </row>
    <row r="723" spans="1:9">
      <c r="A723" s="33">
        <f t="shared" si="10"/>
        <v>652</v>
      </c>
      <c r="B723" s="599" t="s">
        <v>1951</v>
      </c>
      <c r="C723" s="31" t="s">
        <v>1098</v>
      </c>
      <c r="D723" s="31"/>
      <c r="E723" s="722" t="s">
        <v>2048</v>
      </c>
      <c r="F723" s="92" t="s">
        <v>92</v>
      </c>
      <c r="G723" s="93">
        <v>1</v>
      </c>
      <c r="H723" s="252"/>
      <c r="I723" s="252"/>
    </row>
    <row r="724" spans="1:9">
      <c r="A724" s="33">
        <f t="shared" si="10"/>
        <v>653</v>
      </c>
      <c r="B724" s="599" t="s">
        <v>1951</v>
      </c>
      <c r="C724" s="31" t="s">
        <v>1068</v>
      </c>
      <c r="D724" s="31" t="s">
        <v>1064</v>
      </c>
      <c r="E724" s="722" t="s">
        <v>2048</v>
      </c>
      <c r="F724" s="92" t="s">
        <v>92</v>
      </c>
      <c r="G724" s="93">
        <v>1</v>
      </c>
      <c r="H724" s="252"/>
      <c r="I724" s="252"/>
    </row>
    <row r="725" spans="1:9">
      <c r="A725" s="33">
        <f t="shared" si="10"/>
        <v>654</v>
      </c>
      <c r="B725" s="599" t="s">
        <v>1951</v>
      </c>
      <c r="C725" s="31" t="s">
        <v>1077</v>
      </c>
      <c r="D725" s="31" t="s">
        <v>162</v>
      </c>
      <c r="E725" s="722" t="s">
        <v>2048</v>
      </c>
      <c r="F725" s="92" t="s">
        <v>92</v>
      </c>
      <c r="G725" s="93">
        <v>1</v>
      </c>
      <c r="H725" s="252"/>
      <c r="I725" s="252"/>
    </row>
    <row r="726" spans="1:9">
      <c r="A726" s="33">
        <f t="shared" si="10"/>
        <v>655</v>
      </c>
      <c r="B726" s="599" t="s">
        <v>1951</v>
      </c>
      <c r="C726" s="31" t="s">
        <v>1069</v>
      </c>
      <c r="D726" s="31" t="s">
        <v>659</v>
      </c>
      <c r="E726" s="722" t="s">
        <v>2048</v>
      </c>
      <c r="F726" s="92" t="s">
        <v>92</v>
      </c>
      <c r="G726" s="93">
        <v>2</v>
      </c>
      <c r="H726" s="252"/>
      <c r="I726" s="252"/>
    </row>
    <row r="727" spans="1:9">
      <c r="A727" s="33">
        <f t="shared" ref="A727:A789" si="11">A726+1</f>
        <v>656</v>
      </c>
      <c r="B727" s="599" t="s">
        <v>1951</v>
      </c>
      <c r="C727" s="31" t="s">
        <v>1070</v>
      </c>
      <c r="D727" s="31" t="s">
        <v>659</v>
      </c>
      <c r="E727" s="722" t="s">
        <v>2048</v>
      </c>
      <c r="F727" s="92" t="s">
        <v>92</v>
      </c>
      <c r="G727" s="93">
        <v>4</v>
      </c>
      <c r="H727" s="252"/>
      <c r="I727" s="252"/>
    </row>
    <row r="728" spans="1:9">
      <c r="A728" s="33">
        <f t="shared" si="11"/>
        <v>657</v>
      </c>
      <c r="B728" s="599" t="s">
        <v>1951</v>
      </c>
      <c r="C728" s="31" t="s">
        <v>1078</v>
      </c>
      <c r="D728" s="31" t="s">
        <v>162</v>
      </c>
      <c r="E728" s="722" t="s">
        <v>2048</v>
      </c>
      <c r="F728" s="92" t="s">
        <v>92</v>
      </c>
      <c r="G728" s="93">
        <v>1</v>
      </c>
      <c r="H728" s="252"/>
      <c r="I728" s="252"/>
    </row>
    <row r="729" spans="1:9">
      <c r="A729" s="33">
        <f t="shared" si="11"/>
        <v>658</v>
      </c>
      <c r="B729" s="599" t="s">
        <v>1951</v>
      </c>
      <c r="C729" s="31" t="s">
        <v>1071</v>
      </c>
      <c r="D729" s="31"/>
      <c r="E729" s="722" t="s">
        <v>2048</v>
      </c>
      <c r="F729" s="92" t="s">
        <v>104</v>
      </c>
      <c r="G729" s="53">
        <v>16</v>
      </c>
      <c r="H729" s="252"/>
      <c r="I729" s="252"/>
    </row>
    <row r="730" spans="1:9">
      <c r="A730" s="33">
        <f t="shared" si="11"/>
        <v>659</v>
      </c>
      <c r="B730" s="599" t="s">
        <v>1951</v>
      </c>
      <c r="C730" s="31" t="s">
        <v>1072</v>
      </c>
      <c r="D730" s="31"/>
      <c r="E730" s="722"/>
      <c r="F730" s="92" t="s">
        <v>94</v>
      </c>
      <c r="G730" s="93">
        <v>1</v>
      </c>
      <c r="H730" s="252"/>
      <c r="I730" s="252"/>
    </row>
    <row r="731" spans="1:9">
      <c r="A731" s="33">
        <f t="shared" si="11"/>
        <v>660</v>
      </c>
      <c r="B731" s="599" t="s">
        <v>1951</v>
      </c>
      <c r="C731" s="31" t="s">
        <v>1073</v>
      </c>
      <c r="D731" s="31"/>
      <c r="E731" s="722"/>
      <c r="F731" s="92" t="s">
        <v>94</v>
      </c>
      <c r="G731" s="93">
        <v>1</v>
      </c>
      <c r="H731" s="252"/>
      <c r="I731" s="252"/>
    </row>
    <row r="732" spans="1:9">
      <c r="A732" s="33">
        <f t="shared" si="11"/>
        <v>661</v>
      </c>
      <c r="B732" s="599" t="s">
        <v>1951</v>
      </c>
      <c r="C732" s="31" t="s">
        <v>1074</v>
      </c>
      <c r="D732" s="31"/>
      <c r="E732" s="722"/>
      <c r="F732" s="92" t="s">
        <v>94</v>
      </c>
      <c r="G732" s="93">
        <v>1</v>
      </c>
      <c r="H732" s="252"/>
      <c r="I732" s="252"/>
    </row>
    <row r="733" spans="1:9">
      <c r="A733" s="33"/>
      <c r="B733" s="599"/>
      <c r="C733" s="1054"/>
      <c r="D733" s="1055"/>
      <c r="E733" s="737"/>
      <c r="F733" s="92"/>
      <c r="G733" s="93"/>
      <c r="H733" s="252"/>
      <c r="I733" s="252"/>
    </row>
    <row r="734" spans="1:9">
      <c r="A734" s="33"/>
      <c r="B734" s="599"/>
      <c r="C734" s="1048" t="s">
        <v>1109</v>
      </c>
      <c r="D734" s="1049"/>
      <c r="E734" s="736"/>
      <c r="F734" s="92"/>
      <c r="G734" s="93"/>
      <c r="H734" s="252"/>
      <c r="I734" s="252"/>
    </row>
    <row r="735" spans="1:9" ht="25.5">
      <c r="A735" s="33">
        <f>A732+1</f>
        <v>662</v>
      </c>
      <c r="B735" s="599" t="s">
        <v>1951</v>
      </c>
      <c r="C735" s="31" t="s">
        <v>1055</v>
      </c>
      <c r="D735" s="31"/>
      <c r="E735" s="722" t="s">
        <v>2048</v>
      </c>
      <c r="F735" s="92" t="s">
        <v>94</v>
      </c>
      <c r="G735" s="93">
        <v>1</v>
      </c>
      <c r="H735" s="252"/>
      <c r="I735" s="252"/>
    </row>
    <row r="736" spans="1:9" ht="25.5">
      <c r="A736" s="33">
        <f t="shared" si="11"/>
        <v>663</v>
      </c>
      <c r="B736" s="599" t="s">
        <v>1951</v>
      </c>
      <c r="C736" s="31" t="s">
        <v>1056</v>
      </c>
      <c r="D736" s="31"/>
      <c r="E736" s="722" t="s">
        <v>2048</v>
      </c>
      <c r="F736" s="92" t="s">
        <v>94</v>
      </c>
      <c r="G736" s="93">
        <v>1</v>
      </c>
      <c r="H736" s="252"/>
      <c r="I736" s="252"/>
    </row>
    <row r="737" spans="1:9">
      <c r="A737" s="33">
        <f t="shared" si="11"/>
        <v>664</v>
      </c>
      <c r="B737" s="599" t="s">
        <v>1951</v>
      </c>
      <c r="C737" s="31" t="s">
        <v>1057</v>
      </c>
      <c r="D737" s="31"/>
      <c r="E737" s="722" t="s">
        <v>2048</v>
      </c>
      <c r="F737" s="92" t="s">
        <v>94</v>
      </c>
      <c r="G737" s="93">
        <v>1</v>
      </c>
      <c r="H737" s="252"/>
      <c r="I737" s="252"/>
    </row>
    <row r="738" spans="1:9">
      <c r="A738" s="33">
        <f t="shared" si="11"/>
        <v>665</v>
      </c>
      <c r="B738" s="599" t="s">
        <v>1951</v>
      </c>
      <c r="C738" s="31" t="s">
        <v>1058</v>
      </c>
      <c r="D738" s="31"/>
      <c r="E738" s="722" t="s">
        <v>2048</v>
      </c>
      <c r="F738" s="92" t="s">
        <v>94</v>
      </c>
      <c r="G738" s="93">
        <v>4</v>
      </c>
      <c r="H738" s="252"/>
      <c r="I738" s="252"/>
    </row>
    <row r="739" spans="1:9">
      <c r="A739" s="33">
        <f t="shared" si="11"/>
        <v>666</v>
      </c>
      <c r="B739" s="599" t="s">
        <v>1951</v>
      </c>
      <c r="C739" s="31" t="s">
        <v>1059</v>
      </c>
      <c r="D739" s="31" t="s">
        <v>634</v>
      </c>
      <c r="E739" s="722" t="s">
        <v>2048</v>
      </c>
      <c r="F739" s="92" t="s">
        <v>95</v>
      </c>
      <c r="G739" s="53">
        <v>4</v>
      </c>
      <c r="H739" s="252"/>
      <c r="I739" s="252"/>
    </row>
    <row r="740" spans="1:9">
      <c r="A740" s="33">
        <f t="shared" si="11"/>
        <v>667</v>
      </c>
      <c r="B740" s="599" t="s">
        <v>1951</v>
      </c>
      <c r="C740" s="31" t="s">
        <v>1059</v>
      </c>
      <c r="D740" s="31" t="s">
        <v>658</v>
      </c>
      <c r="E740" s="722" t="s">
        <v>2048</v>
      </c>
      <c r="F740" s="92" t="s">
        <v>95</v>
      </c>
      <c r="G740" s="53">
        <v>10</v>
      </c>
      <c r="H740" s="252"/>
      <c r="I740" s="252"/>
    </row>
    <row r="741" spans="1:9">
      <c r="A741" s="33">
        <f t="shared" si="11"/>
        <v>668</v>
      </c>
      <c r="B741" s="599" t="s">
        <v>1951</v>
      </c>
      <c r="C741" s="31" t="s">
        <v>1059</v>
      </c>
      <c r="D741" s="31" t="s">
        <v>659</v>
      </c>
      <c r="E741" s="722" t="s">
        <v>2048</v>
      </c>
      <c r="F741" s="92" t="s">
        <v>95</v>
      </c>
      <c r="G741" s="53">
        <v>11</v>
      </c>
      <c r="H741" s="252"/>
      <c r="I741" s="252"/>
    </row>
    <row r="742" spans="1:9">
      <c r="A742" s="33">
        <f t="shared" si="11"/>
        <v>669</v>
      </c>
      <c r="B742" s="599" t="s">
        <v>1951</v>
      </c>
      <c r="C742" s="31" t="s">
        <v>1060</v>
      </c>
      <c r="D742" s="31" t="s">
        <v>1061</v>
      </c>
      <c r="E742" s="722" t="s">
        <v>2048</v>
      </c>
      <c r="F742" s="92" t="s">
        <v>95</v>
      </c>
      <c r="G742" s="53">
        <v>3</v>
      </c>
      <c r="H742" s="252"/>
      <c r="I742" s="252"/>
    </row>
    <row r="743" spans="1:9">
      <c r="A743" s="33">
        <f t="shared" si="11"/>
        <v>670</v>
      </c>
      <c r="B743" s="599" t="s">
        <v>1951</v>
      </c>
      <c r="C743" s="31" t="s">
        <v>1060</v>
      </c>
      <c r="D743" s="31" t="s">
        <v>1062</v>
      </c>
      <c r="E743" s="722" t="s">
        <v>2048</v>
      </c>
      <c r="F743" s="92" t="s">
        <v>95</v>
      </c>
      <c r="G743" s="53">
        <v>2</v>
      </c>
      <c r="H743" s="252"/>
      <c r="I743" s="252"/>
    </row>
    <row r="744" spans="1:9">
      <c r="A744" s="33">
        <f t="shared" si="11"/>
        <v>671</v>
      </c>
      <c r="B744" s="599" t="s">
        <v>1951</v>
      </c>
      <c r="C744" s="31" t="s">
        <v>1060</v>
      </c>
      <c r="D744" s="31" t="s">
        <v>1095</v>
      </c>
      <c r="E744" s="722" t="s">
        <v>2048</v>
      </c>
      <c r="F744" s="92" t="s">
        <v>95</v>
      </c>
      <c r="G744" s="53">
        <v>0.5</v>
      </c>
      <c r="H744" s="252"/>
      <c r="I744" s="252"/>
    </row>
    <row r="745" spans="1:9">
      <c r="A745" s="33">
        <f t="shared" si="11"/>
        <v>672</v>
      </c>
      <c r="B745" s="599" t="s">
        <v>1951</v>
      </c>
      <c r="C745" s="31" t="s">
        <v>1060</v>
      </c>
      <c r="D745" s="31" t="s">
        <v>1063</v>
      </c>
      <c r="E745" s="722" t="s">
        <v>2048</v>
      </c>
      <c r="F745" s="92" t="s">
        <v>95</v>
      </c>
      <c r="G745" s="53">
        <v>1</v>
      </c>
      <c r="H745" s="252"/>
      <c r="I745" s="252"/>
    </row>
    <row r="746" spans="1:9">
      <c r="A746" s="33">
        <f t="shared" si="11"/>
        <v>673</v>
      </c>
      <c r="B746" s="599" t="s">
        <v>1951</v>
      </c>
      <c r="C746" s="31" t="s">
        <v>1060</v>
      </c>
      <c r="D746" s="31" t="s">
        <v>1064</v>
      </c>
      <c r="E746" s="722" t="s">
        <v>2048</v>
      </c>
      <c r="F746" s="92" t="s">
        <v>95</v>
      </c>
      <c r="G746" s="53">
        <v>0.5</v>
      </c>
      <c r="H746" s="252"/>
      <c r="I746" s="252"/>
    </row>
    <row r="747" spans="1:9" ht="25.5">
      <c r="A747" s="33">
        <f t="shared" si="11"/>
        <v>674</v>
      </c>
      <c r="B747" s="599" t="s">
        <v>1951</v>
      </c>
      <c r="C747" s="31" t="s">
        <v>1065</v>
      </c>
      <c r="D747" s="31"/>
      <c r="E747" s="722" t="s">
        <v>2048</v>
      </c>
      <c r="F747" s="92" t="s">
        <v>94</v>
      </c>
      <c r="G747" s="93">
        <v>1</v>
      </c>
      <c r="H747" s="252"/>
      <c r="I747" s="252"/>
    </row>
    <row r="748" spans="1:9" ht="25.5">
      <c r="A748" s="33">
        <f t="shared" si="11"/>
        <v>675</v>
      </c>
      <c r="B748" s="599" t="s">
        <v>1951</v>
      </c>
      <c r="C748" s="31" t="s">
        <v>1066</v>
      </c>
      <c r="D748" s="31" t="s">
        <v>634</v>
      </c>
      <c r="E748" s="722" t="s">
        <v>2048</v>
      </c>
      <c r="F748" s="92" t="s">
        <v>92</v>
      </c>
      <c r="G748" s="93">
        <v>4</v>
      </c>
      <c r="H748" s="252"/>
      <c r="I748" s="252"/>
    </row>
    <row r="749" spans="1:9" ht="25.5">
      <c r="A749" s="33">
        <f t="shared" si="11"/>
        <v>676</v>
      </c>
      <c r="B749" s="599" t="s">
        <v>1951</v>
      </c>
      <c r="C749" s="31" t="s">
        <v>1067</v>
      </c>
      <c r="D749" s="31" t="s">
        <v>634</v>
      </c>
      <c r="E749" s="722" t="s">
        <v>2048</v>
      </c>
      <c r="F749" s="92" t="s">
        <v>92</v>
      </c>
      <c r="G749" s="93">
        <v>4</v>
      </c>
      <c r="H749" s="252"/>
      <c r="I749" s="252"/>
    </row>
    <row r="750" spans="1:9">
      <c r="A750" s="33">
        <f t="shared" si="11"/>
        <v>677</v>
      </c>
      <c r="B750" s="599" t="s">
        <v>1951</v>
      </c>
      <c r="C750" s="31" t="s">
        <v>1096</v>
      </c>
      <c r="D750" s="31" t="s">
        <v>1095</v>
      </c>
      <c r="E750" s="722" t="s">
        <v>2048</v>
      </c>
      <c r="F750" s="92" t="s">
        <v>92</v>
      </c>
      <c r="G750" s="93">
        <v>1</v>
      </c>
      <c r="H750" s="252"/>
      <c r="I750" s="252"/>
    </row>
    <row r="751" spans="1:9">
      <c r="A751" s="33">
        <f t="shared" si="11"/>
        <v>678</v>
      </c>
      <c r="B751" s="599" t="s">
        <v>1951</v>
      </c>
      <c r="C751" s="31" t="s">
        <v>1097</v>
      </c>
      <c r="D751" s="31"/>
      <c r="E751" s="722" t="s">
        <v>2048</v>
      </c>
      <c r="F751" s="92" t="s">
        <v>92</v>
      </c>
      <c r="G751" s="93">
        <v>1</v>
      </c>
      <c r="H751" s="252"/>
      <c r="I751" s="252"/>
    </row>
    <row r="752" spans="1:9">
      <c r="A752" s="33">
        <f t="shared" si="11"/>
        <v>679</v>
      </c>
      <c r="B752" s="599" t="s">
        <v>1951</v>
      </c>
      <c r="C752" s="31" t="s">
        <v>1098</v>
      </c>
      <c r="D752" s="31"/>
      <c r="E752" s="722" t="s">
        <v>2048</v>
      </c>
      <c r="F752" s="92" t="s">
        <v>92</v>
      </c>
      <c r="G752" s="93">
        <v>1</v>
      </c>
      <c r="H752" s="252"/>
      <c r="I752" s="252"/>
    </row>
    <row r="753" spans="1:9">
      <c r="A753" s="33">
        <f t="shared" si="11"/>
        <v>680</v>
      </c>
      <c r="B753" s="599" t="s">
        <v>1951</v>
      </c>
      <c r="C753" s="31" t="s">
        <v>1068</v>
      </c>
      <c r="D753" s="31" t="s">
        <v>1064</v>
      </c>
      <c r="E753" s="722" t="s">
        <v>2048</v>
      </c>
      <c r="F753" s="92" t="s">
        <v>92</v>
      </c>
      <c r="G753" s="93">
        <v>1</v>
      </c>
      <c r="H753" s="252"/>
      <c r="I753" s="252"/>
    </row>
    <row r="754" spans="1:9">
      <c r="A754" s="33">
        <f t="shared" si="11"/>
        <v>681</v>
      </c>
      <c r="B754" s="599" t="s">
        <v>1951</v>
      </c>
      <c r="C754" s="31" t="s">
        <v>1069</v>
      </c>
      <c r="D754" s="31" t="s">
        <v>659</v>
      </c>
      <c r="E754" s="722" t="s">
        <v>2048</v>
      </c>
      <c r="F754" s="92" t="s">
        <v>92</v>
      </c>
      <c r="G754" s="93">
        <v>2</v>
      </c>
      <c r="H754" s="252"/>
      <c r="I754" s="252"/>
    </row>
    <row r="755" spans="1:9">
      <c r="A755" s="33">
        <f t="shared" si="11"/>
        <v>682</v>
      </c>
      <c r="B755" s="599" t="s">
        <v>1951</v>
      </c>
      <c r="C755" s="31" t="s">
        <v>1070</v>
      </c>
      <c r="D755" s="31" t="s">
        <v>659</v>
      </c>
      <c r="E755" s="722" t="s">
        <v>2048</v>
      </c>
      <c r="F755" s="92" t="s">
        <v>92</v>
      </c>
      <c r="G755" s="93">
        <v>4</v>
      </c>
      <c r="H755" s="252"/>
      <c r="I755" s="252"/>
    </row>
    <row r="756" spans="1:9">
      <c r="A756" s="33">
        <f t="shared" si="11"/>
        <v>683</v>
      </c>
      <c r="B756" s="599" t="s">
        <v>1951</v>
      </c>
      <c r="C756" s="31" t="s">
        <v>1071</v>
      </c>
      <c r="D756" s="31"/>
      <c r="E756" s="722" t="s">
        <v>2048</v>
      </c>
      <c r="F756" s="92" t="s">
        <v>104</v>
      </c>
      <c r="G756" s="53">
        <v>16</v>
      </c>
      <c r="H756" s="252"/>
      <c r="I756" s="252"/>
    </row>
    <row r="757" spans="1:9">
      <c r="A757" s="33">
        <f t="shared" si="11"/>
        <v>684</v>
      </c>
      <c r="B757" s="599" t="s">
        <v>1951</v>
      </c>
      <c r="C757" s="31" t="s">
        <v>1072</v>
      </c>
      <c r="D757" s="31"/>
      <c r="E757" s="722"/>
      <c r="F757" s="92" t="s">
        <v>94</v>
      </c>
      <c r="G757" s="93">
        <v>1</v>
      </c>
      <c r="H757" s="252"/>
      <c r="I757" s="252"/>
    </row>
    <row r="758" spans="1:9">
      <c r="A758" s="33">
        <f t="shared" si="11"/>
        <v>685</v>
      </c>
      <c r="B758" s="599" t="s">
        <v>1951</v>
      </c>
      <c r="C758" s="31" t="s">
        <v>1073</v>
      </c>
      <c r="D758" s="31"/>
      <c r="E758" s="722"/>
      <c r="F758" s="92" t="s">
        <v>94</v>
      </c>
      <c r="G758" s="93">
        <v>1</v>
      </c>
      <c r="H758" s="252"/>
      <c r="I758" s="252"/>
    </row>
    <row r="759" spans="1:9">
      <c r="A759" s="33">
        <f t="shared" si="11"/>
        <v>686</v>
      </c>
      <c r="B759" s="599" t="s">
        <v>1951</v>
      </c>
      <c r="C759" s="31" t="s">
        <v>1074</v>
      </c>
      <c r="D759" s="31"/>
      <c r="E759" s="722"/>
      <c r="F759" s="92" t="s">
        <v>94</v>
      </c>
      <c r="G759" s="93">
        <v>1</v>
      </c>
      <c r="H759" s="252"/>
      <c r="I759" s="252"/>
    </row>
    <row r="760" spans="1:9">
      <c r="A760" s="33"/>
      <c r="B760" s="1"/>
      <c r="C760" s="1054"/>
      <c r="D760" s="1055"/>
      <c r="E760" s="737"/>
      <c r="F760" s="92"/>
      <c r="G760" s="93"/>
      <c r="H760" s="252"/>
      <c r="I760" s="252"/>
    </row>
    <row r="761" spans="1:9">
      <c r="A761" s="33"/>
      <c r="B761" s="1"/>
      <c r="C761" s="1048" t="s">
        <v>1110</v>
      </c>
      <c r="D761" s="1049"/>
      <c r="E761" s="736"/>
      <c r="F761" s="92"/>
      <c r="G761" s="93"/>
      <c r="H761" s="252"/>
      <c r="I761" s="252"/>
    </row>
    <row r="762" spans="1:9" ht="25.5">
      <c r="A762" s="33">
        <f>A759+1</f>
        <v>687</v>
      </c>
      <c r="B762" s="599" t="s">
        <v>1951</v>
      </c>
      <c r="C762" s="31" t="s">
        <v>1055</v>
      </c>
      <c r="D762" s="31"/>
      <c r="E762" s="722" t="s">
        <v>2048</v>
      </c>
      <c r="F762" s="92" t="s">
        <v>94</v>
      </c>
      <c r="G762" s="93">
        <v>1</v>
      </c>
      <c r="H762" s="252"/>
      <c r="I762" s="252"/>
    </row>
    <row r="763" spans="1:9" ht="25.5">
      <c r="A763" s="33">
        <f t="shared" si="11"/>
        <v>688</v>
      </c>
      <c r="B763" s="599" t="s">
        <v>1951</v>
      </c>
      <c r="C763" s="31" t="s">
        <v>1056</v>
      </c>
      <c r="D763" s="31"/>
      <c r="E763" s="722" t="s">
        <v>2048</v>
      </c>
      <c r="F763" s="92" t="s">
        <v>94</v>
      </c>
      <c r="G763" s="93">
        <v>1</v>
      </c>
      <c r="H763" s="252"/>
      <c r="I763" s="252"/>
    </row>
    <row r="764" spans="1:9">
      <c r="A764" s="33">
        <f t="shared" si="11"/>
        <v>689</v>
      </c>
      <c r="B764" s="599" t="s">
        <v>1951</v>
      </c>
      <c r="C764" s="31" t="s">
        <v>1057</v>
      </c>
      <c r="D764" s="31"/>
      <c r="E764" s="722" t="s">
        <v>2048</v>
      </c>
      <c r="F764" s="92" t="s">
        <v>94</v>
      </c>
      <c r="G764" s="93">
        <v>1</v>
      </c>
      <c r="H764" s="252"/>
      <c r="I764" s="252"/>
    </row>
    <row r="765" spans="1:9">
      <c r="A765" s="33">
        <f t="shared" si="11"/>
        <v>690</v>
      </c>
      <c r="B765" s="599" t="s">
        <v>1951</v>
      </c>
      <c r="C765" s="31" t="s">
        <v>1058</v>
      </c>
      <c r="D765" s="31"/>
      <c r="E765" s="722" t="s">
        <v>2048</v>
      </c>
      <c r="F765" s="92" t="s">
        <v>94</v>
      </c>
      <c r="G765" s="93">
        <v>4</v>
      </c>
      <c r="H765" s="252"/>
      <c r="I765" s="252"/>
    </row>
    <row r="766" spans="1:9">
      <c r="A766" s="33">
        <f t="shared" si="11"/>
        <v>691</v>
      </c>
      <c r="B766" s="599" t="s">
        <v>1951</v>
      </c>
      <c r="C766" s="31" t="s">
        <v>1059</v>
      </c>
      <c r="D766" s="31" t="s">
        <v>162</v>
      </c>
      <c r="E766" s="722" t="s">
        <v>2048</v>
      </c>
      <c r="F766" s="92" t="s">
        <v>95</v>
      </c>
      <c r="G766" s="53">
        <v>3</v>
      </c>
      <c r="H766" s="252"/>
      <c r="I766" s="252"/>
    </row>
    <row r="767" spans="1:9">
      <c r="A767" s="33">
        <f t="shared" si="11"/>
        <v>692</v>
      </c>
      <c r="B767" s="599" t="s">
        <v>1951</v>
      </c>
      <c r="C767" s="31" t="s">
        <v>1059</v>
      </c>
      <c r="D767" s="31" t="s">
        <v>634</v>
      </c>
      <c r="E767" s="722" t="s">
        <v>2048</v>
      </c>
      <c r="F767" s="92" t="s">
        <v>95</v>
      </c>
      <c r="G767" s="53">
        <v>4</v>
      </c>
      <c r="H767" s="252"/>
      <c r="I767" s="252"/>
    </row>
    <row r="768" spans="1:9">
      <c r="A768" s="33">
        <f t="shared" si="11"/>
        <v>693</v>
      </c>
      <c r="B768" s="599" t="s">
        <v>1951</v>
      </c>
      <c r="C768" s="31" t="s">
        <v>1059</v>
      </c>
      <c r="D768" s="31" t="s">
        <v>658</v>
      </c>
      <c r="E768" s="722" t="s">
        <v>2048</v>
      </c>
      <c r="F768" s="92" t="s">
        <v>95</v>
      </c>
      <c r="G768" s="53">
        <v>10</v>
      </c>
      <c r="H768" s="252"/>
      <c r="I768" s="252"/>
    </row>
    <row r="769" spans="1:9">
      <c r="A769" s="33">
        <f t="shared" si="11"/>
        <v>694</v>
      </c>
      <c r="B769" s="599" t="s">
        <v>1951</v>
      </c>
      <c r="C769" s="31" t="s">
        <v>1059</v>
      </c>
      <c r="D769" s="31" t="s">
        <v>659</v>
      </c>
      <c r="E769" s="722" t="s">
        <v>2048</v>
      </c>
      <c r="F769" s="92" t="s">
        <v>95</v>
      </c>
      <c r="G769" s="53">
        <v>12</v>
      </c>
      <c r="H769" s="252"/>
      <c r="I769" s="252"/>
    </row>
    <row r="770" spans="1:9">
      <c r="A770" s="33">
        <f t="shared" si="11"/>
        <v>695</v>
      </c>
      <c r="B770" s="599" t="s">
        <v>1951</v>
      </c>
      <c r="C770" s="31" t="s">
        <v>1060</v>
      </c>
      <c r="D770" s="31" t="s">
        <v>1061</v>
      </c>
      <c r="E770" s="722" t="s">
        <v>2048</v>
      </c>
      <c r="F770" s="92" t="s">
        <v>95</v>
      </c>
      <c r="G770" s="53">
        <v>3</v>
      </c>
      <c r="H770" s="252"/>
      <c r="I770" s="252"/>
    </row>
    <row r="771" spans="1:9">
      <c r="A771" s="33">
        <f t="shared" si="11"/>
        <v>696</v>
      </c>
      <c r="B771" s="599" t="s">
        <v>1951</v>
      </c>
      <c r="C771" s="31" t="s">
        <v>1060</v>
      </c>
      <c r="D771" s="31" t="s">
        <v>1062</v>
      </c>
      <c r="E771" s="722" t="s">
        <v>2048</v>
      </c>
      <c r="F771" s="92" t="s">
        <v>95</v>
      </c>
      <c r="G771" s="53">
        <v>2</v>
      </c>
      <c r="H771" s="252"/>
      <c r="I771" s="252"/>
    </row>
    <row r="772" spans="1:9">
      <c r="A772" s="33">
        <f t="shared" si="11"/>
        <v>697</v>
      </c>
      <c r="B772" s="599" t="s">
        <v>1951</v>
      </c>
      <c r="C772" s="31" t="s">
        <v>1060</v>
      </c>
      <c r="D772" s="31" t="s">
        <v>1063</v>
      </c>
      <c r="E772" s="722" t="s">
        <v>2048</v>
      </c>
      <c r="F772" s="92" t="s">
        <v>95</v>
      </c>
      <c r="G772" s="53">
        <v>0.5</v>
      </c>
      <c r="H772" s="252"/>
      <c r="I772" s="252"/>
    </row>
    <row r="773" spans="1:9">
      <c r="A773" s="33">
        <f t="shared" si="11"/>
        <v>698</v>
      </c>
      <c r="B773" s="599" t="s">
        <v>1951</v>
      </c>
      <c r="C773" s="31" t="s">
        <v>1060</v>
      </c>
      <c r="D773" s="31" t="s">
        <v>1064</v>
      </c>
      <c r="E773" s="722" t="s">
        <v>2048</v>
      </c>
      <c r="F773" s="92" t="s">
        <v>95</v>
      </c>
      <c r="G773" s="53">
        <v>0.5</v>
      </c>
      <c r="H773" s="252"/>
      <c r="I773" s="252"/>
    </row>
    <row r="774" spans="1:9" ht="25.5">
      <c r="A774" s="33">
        <f t="shared" si="11"/>
        <v>699</v>
      </c>
      <c r="B774" s="599" t="s">
        <v>1951</v>
      </c>
      <c r="C774" s="31" t="s">
        <v>1065</v>
      </c>
      <c r="D774" s="31"/>
      <c r="E774" s="722" t="s">
        <v>2048</v>
      </c>
      <c r="F774" s="92" t="s">
        <v>94</v>
      </c>
      <c r="G774" s="93">
        <v>1</v>
      </c>
      <c r="H774" s="252"/>
      <c r="I774" s="252"/>
    </row>
    <row r="775" spans="1:9" ht="25.5">
      <c r="A775" s="33">
        <f t="shared" si="11"/>
        <v>700</v>
      </c>
      <c r="B775" s="599" t="s">
        <v>1951</v>
      </c>
      <c r="C775" s="31" t="s">
        <v>1066</v>
      </c>
      <c r="D775" s="31" t="s">
        <v>634</v>
      </c>
      <c r="E775" s="722" t="s">
        <v>2048</v>
      </c>
      <c r="F775" s="92" t="s">
        <v>92</v>
      </c>
      <c r="G775" s="93">
        <v>4</v>
      </c>
      <c r="H775" s="252"/>
      <c r="I775" s="252"/>
    </row>
    <row r="776" spans="1:9" ht="25.5">
      <c r="A776" s="33">
        <f t="shared" si="11"/>
        <v>701</v>
      </c>
      <c r="B776" s="599" t="s">
        <v>1951</v>
      </c>
      <c r="C776" s="31" t="s">
        <v>1067</v>
      </c>
      <c r="D776" s="31" t="s">
        <v>634</v>
      </c>
      <c r="E776" s="722" t="s">
        <v>2048</v>
      </c>
      <c r="F776" s="92" t="s">
        <v>92</v>
      </c>
      <c r="G776" s="93">
        <v>4</v>
      </c>
      <c r="H776" s="252"/>
      <c r="I776" s="252"/>
    </row>
    <row r="777" spans="1:9">
      <c r="A777" s="33">
        <f t="shared" si="11"/>
        <v>702</v>
      </c>
      <c r="B777" s="599" t="s">
        <v>1951</v>
      </c>
      <c r="C777" s="31" t="s">
        <v>1076</v>
      </c>
      <c r="D777" s="31" t="s">
        <v>162</v>
      </c>
      <c r="E777" s="722" t="s">
        <v>2048</v>
      </c>
      <c r="F777" s="92" t="s">
        <v>92</v>
      </c>
      <c r="G777" s="93">
        <v>1</v>
      </c>
      <c r="H777" s="252"/>
      <c r="I777" s="252"/>
    </row>
    <row r="778" spans="1:9">
      <c r="A778" s="33">
        <f t="shared" si="11"/>
        <v>703</v>
      </c>
      <c r="B778" s="599" t="s">
        <v>1951</v>
      </c>
      <c r="C778" s="31" t="s">
        <v>1096</v>
      </c>
      <c r="D778" s="31" t="s">
        <v>1095</v>
      </c>
      <c r="E778" s="722" t="s">
        <v>2048</v>
      </c>
      <c r="F778" s="92" t="s">
        <v>92</v>
      </c>
      <c r="G778" s="93">
        <v>1</v>
      </c>
      <c r="H778" s="252"/>
      <c r="I778" s="252"/>
    </row>
    <row r="779" spans="1:9">
      <c r="A779" s="33">
        <f t="shared" si="11"/>
        <v>704</v>
      </c>
      <c r="B779" s="599" t="s">
        <v>1951</v>
      </c>
      <c r="C779" s="31" t="s">
        <v>1097</v>
      </c>
      <c r="D779" s="31"/>
      <c r="E779" s="722" t="s">
        <v>2048</v>
      </c>
      <c r="F779" s="92" t="s">
        <v>92</v>
      </c>
      <c r="G779" s="93">
        <v>1</v>
      </c>
      <c r="H779" s="252"/>
      <c r="I779" s="252"/>
    </row>
    <row r="780" spans="1:9">
      <c r="A780" s="33">
        <f t="shared" si="11"/>
        <v>705</v>
      </c>
      <c r="B780" s="599" t="s">
        <v>1951</v>
      </c>
      <c r="C780" s="31" t="s">
        <v>1098</v>
      </c>
      <c r="D780" s="31"/>
      <c r="E780" s="722" t="s">
        <v>2048</v>
      </c>
      <c r="F780" s="92" t="s">
        <v>92</v>
      </c>
      <c r="G780" s="93">
        <v>1</v>
      </c>
      <c r="H780" s="252"/>
      <c r="I780" s="252"/>
    </row>
    <row r="781" spans="1:9">
      <c r="A781" s="33">
        <f t="shared" si="11"/>
        <v>706</v>
      </c>
      <c r="B781" s="599" t="s">
        <v>1951</v>
      </c>
      <c r="C781" s="31" t="s">
        <v>1068</v>
      </c>
      <c r="D781" s="31" t="s">
        <v>1064</v>
      </c>
      <c r="E781" s="722" t="s">
        <v>2048</v>
      </c>
      <c r="F781" s="92" t="s">
        <v>92</v>
      </c>
      <c r="G781" s="93">
        <v>1</v>
      </c>
      <c r="H781" s="252"/>
      <c r="I781" s="252"/>
    </row>
    <row r="782" spans="1:9">
      <c r="A782" s="33">
        <f t="shared" si="11"/>
        <v>707</v>
      </c>
      <c r="B782" s="599" t="s">
        <v>1951</v>
      </c>
      <c r="C782" s="31" t="s">
        <v>1077</v>
      </c>
      <c r="D782" s="31" t="s">
        <v>162</v>
      </c>
      <c r="E782" s="722" t="s">
        <v>2048</v>
      </c>
      <c r="F782" s="92" t="s">
        <v>92</v>
      </c>
      <c r="G782" s="93">
        <v>1</v>
      </c>
      <c r="H782" s="252"/>
      <c r="I782" s="252"/>
    </row>
    <row r="783" spans="1:9">
      <c r="A783" s="33">
        <f t="shared" si="11"/>
        <v>708</v>
      </c>
      <c r="B783" s="599" t="s">
        <v>1951</v>
      </c>
      <c r="C783" s="31" t="s">
        <v>1069</v>
      </c>
      <c r="D783" s="31" t="s">
        <v>659</v>
      </c>
      <c r="E783" s="722" t="s">
        <v>2048</v>
      </c>
      <c r="F783" s="92" t="s">
        <v>92</v>
      </c>
      <c r="G783" s="93">
        <v>2</v>
      </c>
      <c r="H783" s="252"/>
      <c r="I783" s="252"/>
    </row>
    <row r="784" spans="1:9">
      <c r="A784" s="33">
        <f t="shared" si="11"/>
        <v>709</v>
      </c>
      <c r="B784" s="599" t="s">
        <v>1951</v>
      </c>
      <c r="C784" s="31" t="s">
        <v>1070</v>
      </c>
      <c r="D784" s="31" t="s">
        <v>659</v>
      </c>
      <c r="E784" s="722" t="s">
        <v>2048</v>
      </c>
      <c r="F784" s="92" t="s">
        <v>92</v>
      </c>
      <c r="G784" s="93">
        <v>4</v>
      </c>
      <c r="H784" s="252"/>
      <c r="I784" s="252"/>
    </row>
    <row r="785" spans="1:9">
      <c r="A785" s="33">
        <f t="shared" si="11"/>
        <v>710</v>
      </c>
      <c r="B785" s="599" t="s">
        <v>1951</v>
      </c>
      <c r="C785" s="31" t="s">
        <v>1078</v>
      </c>
      <c r="D785" s="31" t="s">
        <v>162</v>
      </c>
      <c r="E785" s="722" t="s">
        <v>2048</v>
      </c>
      <c r="F785" s="92" t="s">
        <v>92</v>
      </c>
      <c r="G785" s="93">
        <v>1</v>
      </c>
      <c r="H785" s="252"/>
      <c r="I785" s="252"/>
    </row>
    <row r="786" spans="1:9">
      <c r="A786" s="33">
        <f t="shared" si="11"/>
        <v>711</v>
      </c>
      <c r="B786" s="599" t="s">
        <v>1951</v>
      </c>
      <c r="C786" s="31" t="s">
        <v>1071</v>
      </c>
      <c r="D786" s="31"/>
      <c r="E786" s="722" t="s">
        <v>2048</v>
      </c>
      <c r="F786" s="92" t="s">
        <v>104</v>
      </c>
      <c r="G786" s="53">
        <v>20</v>
      </c>
      <c r="H786" s="252"/>
      <c r="I786" s="252"/>
    </row>
    <row r="787" spans="1:9">
      <c r="A787" s="33">
        <f t="shared" si="11"/>
        <v>712</v>
      </c>
      <c r="B787" s="599" t="s">
        <v>1951</v>
      </c>
      <c r="C787" s="31" t="s">
        <v>1072</v>
      </c>
      <c r="D787" s="31"/>
      <c r="E787" s="722"/>
      <c r="F787" s="92" t="s">
        <v>94</v>
      </c>
      <c r="G787" s="93">
        <v>1</v>
      </c>
      <c r="H787" s="252"/>
      <c r="I787" s="252"/>
    </row>
    <row r="788" spans="1:9">
      <c r="A788" s="33">
        <f t="shared" si="11"/>
        <v>713</v>
      </c>
      <c r="B788" s="599" t="s">
        <v>1951</v>
      </c>
      <c r="C788" s="31" t="s">
        <v>1073</v>
      </c>
      <c r="D788" s="31"/>
      <c r="E788" s="722"/>
      <c r="F788" s="92" t="s">
        <v>94</v>
      </c>
      <c r="G788" s="93">
        <v>1</v>
      </c>
      <c r="H788" s="252"/>
      <c r="I788" s="252"/>
    </row>
    <row r="789" spans="1:9">
      <c r="A789" s="33">
        <f t="shared" si="11"/>
        <v>714</v>
      </c>
      <c r="B789" s="599" t="s">
        <v>1951</v>
      </c>
      <c r="C789" s="31" t="s">
        <v>1074</v>
      </c>
      <c r="D789" s="31"/>
      <c r="E789" s="722"/>
      <c r="F789" s="92" t="s">
        <v>94</v>
      </c>
      <c r="G789" s="93">
        <v>1</v>
      </c>
      <c r="H789" s="252"/>
      <c r="I789" s="252"/>
    </row>
    <row r="790" spans="1:9">
      <c r="A790" s="33"/>
      <c r="B790" s="599"/>
      <c r="C790" s="1054"/>
      <c r="D790" s="1055"/>
      <c r="E790" s="737"/>
      <c r="F790" s="92"/>
      <c r="G790" s="93"/>
      <c r="H790" s="252"/>
      <c r="I790" s="252"/>
    </row>
    <row r="791" spans="1:9">
      <c r="A791" s="33"/>
      <c r="B791" s="599"/>
      <c r="C791" s="1048" t="s">
        <v>1111</v>
      </c>
      <c r="D791" s="1049"/>
      <c r="E791" s="736"/>
      <c r="F791" s="92"/>
      <c r="G791" s="93"/>
      <c r="H791" s="252"/>
      <c r="I791" s="252"/>
    </row>
    <row r="792" spans="1:9" ht="25.5">
      <c r="A792" s="33">
        <f>A789+1</f>
        <v>715</v>
      </c>
      <c r="B792" s="599" t="s">
        <v>1951</v>
      </c>
      <c r="C792" s="31" t="s">
        <v>1055</v>
      </c>
      <c r="D792" s="31"/>
      <c r="E792" s="722" t="s">
        <v>2048</v>
      </c>
      <c r="F792" s="92" t="s">
        <v>94</v>
      </c>
      <c r="G792" s="93">
        <v>1</v>
      </c>
      <c r="H792" s="252"/>
      <c r="I792" s="252"/>
    </row>
    <row r="793" spans="1:9" ht="25.5">
      <c r="A793" s="33">
        <f t="shared" ref="A793:A856" si="12">A792+1</f>
        <v>716</v>
      </c>
      <c r="B793" s="599" t="s">
        <v>1951</v>
      </c>
      <c r="C793" s="31" t="s">
        <v>1056</v>
      </c>
      <c r="D793" s="31"/>
      <c r="E793" s="722" t="s">
        <v>2048</v>
      </c>
      <c r="F793" s="92" t="s">
        <v>94</v>
      </c>
      <c r="G793" s="93">
        <v>1</v>
      </c>
      <c r="H793" s="252"/>
      <c r="I793" s="252"/>
    </row>
    <row r="794" spans="1:9">
      <c r="A794" s="33">
        <f t="shared" si="12"/>
        <v>717</v>
      </c>
      <c r="B794" s="599" t="s">
        <v>1951</v>
      </c>
      <c r="C794" s="31" t="s">
        <v>1057</v>
      </c>
      <c r="D794" s="31"/>
      <c r="E794" s="722" t="s">
        <v>2048</v>
      </c>
      <c r="F794" s="92" t="s">
        <v>94</v>
      </c>
      <c r="G794" s="93">
        <v>1</v>
      </c>
      <c r="H794" s="252"/>
      <c r="I794" s="252"/>
    </row>
    <row r="795" spans="1:9">
      <c r="A795" s="33">
        <f t="shared" si="12"/>
        <v>718</v>
      </c>
      <c r="B795" s="599" t="s">
        <v>1951</v>
      </c>
      <c r="C795" s="31" t="s">
        <v>1058</v>
      </c>
      <c r="D795" s="31"/>
      <c r="E795" s="722" t="s">
        <v>2048</v>
      </c>
      <c r="F795" s="92" t="s">
        <v>94</v>
      </c>
      <c r="G795" s="93">
        <v>4</v>
      </c>
      <c r="H795" s="252"/>
      <c r="I795" s="252"/>
    </row>
    <row r="796" spans="1:9">
      <c r="A796" s="33">
        <f t="shared" si="12"/>
        <v>719</v>
      </c>
      <c r="B796" s="599" t="s">
        <v>1951</v>
      </c>
      <c r="C796" s="31" t="s">
        <v>1059</v>
      </c>
      <c r="D796" s="31" t="s">
        <v>634</v>
      </c>
      <c r="E796" s="722" t="s">
        <v>2048</v>
      </c>
      <c r="F796" s="92" t="s">
        <v>95</v>
      </c>
      <c r="G796" s="53">
        <v>4</v>
      </c>
      <c r="H796" s="252"/>
      <c r="I796" s="252"/>
    </row>
    <row r="797" spans="1:9">
      <c r="A797" s="33">
        <f t="shared" si="12"/>
        <v>720</v>
      </c>
      <c r="B797" s="599" t="s">
        <v>1951</v>
      </c>
      <c r="C797" s="31" t="s">
        <v>1059</v>
      </c>
      <c r="D797" s="31" t="s">
        <v>658</v>
      </c>
      <c r="E797" s="722" t="s">
        <v>2048</v>
      </c>
      <c r="F797" s="92" t="s">
        <v>95</v>
      </c>
      <c r="G797" s="53">
        <v>10</v>
      </c>
      <c r="H797" s="252"/>
      <c r="I797" s="252"/>
    </row>
    <row r="798" spans="1:9">
      <c r="A798" s="33">
        <f t="shared" si="12"/>
        <v>721</v>
      </c>
      <c r="B798" s="599" t="s">
        <v>1951</v>
      </c>
      <c r="C798" s="31" t="s">
        <v>1059</v>
      </c>
      <c r="D798" s="31" t="s">
        <v>659</v>
      </c>
      <c r="E798" s="722" t="s">
        <v>2048</v>
      </c>
      <c r="F798" s="92" t="s">
        <v>95</v>
      </c>
      <c r="G798" s="53">
        <v>11</v>
      </c>
      <c r="H798" s="252"/>
      <c r="I798" s="252"/>
    </row>
    <row r="799" spans="1:9">
      <c r="A799" s="33">
        <f t="shared" si="12"/>
        <v>722</v>
      </c>
      <c r="B799" s="599" t="s">
        <v>1951</v>
      </c>
      <c r="C799" s="31" t="s">
        <v>1060</v>
      </c>
      <c r="D799" s="31" t="s">
        <v>1061</v>
      </c>
      <c r="E799" s="722" t="s">
        <v>2048</v>
      </c>
      <c r="F799" s="92" t="s">
        <v>95</v>
      </c>
      <c r="G799" s="53">
        <v>3</v>
      </c>
      <c r="H799" s="252"/>
      <c r="I799" s="252"/>
    </row>
    <row r="800" spans="1:9">
      <c r="A800" s="33">
        <f t="shared" si="12"/>
        <v>723</v>
      </c>
      <c r="B800" s="599" t="s">
        <v>1951</v>
      </c>
      <c r="C800" s="31" t="s">
        <v>1060</v>
      </c>
      <c r="D800" s="31" t="s">
        <v>1062</v>
      </c>
      <c r="E800" s="722" t="s">
        <v>2048</v>
      </c>
      <c r="F800" s="92" t="s">
        <v>95</v>
      </c>
      <c r="G800" s="53">
        <v>2</v>
      </c>
      <c r="H800" s="252"/>
      <c r="I800" s="252"/>
    </row>
    <row r="801" spans="1:9">
      <c r="A801" s="33">
        <f t="shared" si="12"/>
        <v>724</v>
      </c>
      <c r="B801" s="599" t="s">
        <v>1951</v>
      </c>
      <c r="C801" s="31" t="s">
        <v>1060</v>
      </c>
      <c r="D801" s="31" t="s">
        <v>1095</v>
      </c>
      <c r="E801" s="722" t="s">
        <v>2048</v>
      </c>
      <c r="F801" s="92" t="s">
        <v>95</v>
      </c>
      <c r="G801" s="53">
        <v>0.5</v>
      </c>
      <c r="H801" s="252"/>
      <c r="I801" s="252"/>
    </row>
    <row r="802" spans="1:9">
      <c r="A802" s="33">
        <f t="shared" si="12"/>
        <v>725</v>
      </c>
      <c r="B802" s="599" t="s">
        <v>1951</v>
      </c>
      <c r="C802" s="31" t="s">
        <v>1060</v>
      </c>
      <c r="D802" s="31" t="s">
        <v>1063</v>
      </c>
      <c r="E802" s="722" t="s">
        <v>2048</v>
      </c>
      <c r="F802" s="92" t="s">
        <v>95</v>
      </c>
      <c r="G802" s="53">
        <v>1</v>
      </c>
      <c r="H802" s="252"/>
      <c r="I802" s="252"/>
    </row>
    <row r="803" spans="1:9">
      <c r="A803" s="33">
        <f t="shared" si="12"/>
        <v>726</v>
      </c>
      <c r="B803" s="599" t="s">
        <v>1951</v>
      </c>
      <c r="C803" s="31" t="s">
        <v>1060</v>
      </c>
      <c r="D803" s="31" t="s">
        <v>1064</v>
      </c>
      <c r="E803" s="722" t="s">
        <v>2048</v>
      </c>
      <c r="F803" s="92" t="s">
        <v>95</v>
      </c>
      <c r="G803" s="53">
        <v>0.5</v>
      </c>
      <c r="H803" s="252"/>
      <c r="I803" s="252"/>
    </row>
    <row r="804" spans="1:9" ht="25.5">
      <c r="A804" s="33">
        <f t="shared" si="12"/>
        <v>727</v>
      </c>
      <c r="B804" s="599" t="s">
        <v>1951</v>
      </c>
      <c r="C804" s="31" t="s">
        <v>1065</v>
      </c>
      <c r="D804" s="31"/>
      <c r="E804" s="722" t="s">
        <v>2048</v>
      </c>
      <c r="F804" s="92" t="s">
        <v>94</v>
      </c>
      <c r="G804" s="93">
        <v>1</v>
      </c>
      <c r="H804" s="252"/>
      <c r="I804" s="252"/>
    </row>
    <row r="805" spans="1:9" ht="25.5">
      <c r="A805" s="33">
        <f t="shared" si="12"/>
        <v>728</v>
      </c>
      <c r="B805" s="599" t="s">
        <v>1951</v>
      </c>
      <c r="C805" s="31" t="s">
        <v>1066</v>
      </c>
      <c r="D805" s="31" t="s">
        <v>634</v>
      </c>
      <c r="E805" s="722" t="s">
        <v>2048</v>
      </c>
      <c r="F805" s="92" t="s">
        <v>92</v>
      </c>
      <c r="G805" s="93">
        <v>4</v>
      </c>
      <c r="H805" s="252"/>
      <c r="I805" s="252"/>
    </row>
    <row r="806" spans="1:9" ht="25.5">
      <c r="A806" s="33">
        <f t="shared" si="12"/>
        <v>729</v>
      </c>
      <c r="B806" s="599" t="s">
        <v>1951</v>
      </c>
      <c r="C806" s="31" t="s">
        <v>1067</v>
      </c>
      <c r="D806" s="31" t="s">
        <v>634</v>
      </c>
      <c r="E806" s="722" t="s">
        <v>2048</v>
      </c>
      <c r="F806" s="92" t="s">
        <v>92</v>
      </c>
      <c r="G806" s="93">
        <v>4</v>
      </c>
      <c r="H806" s="252"/>
      <c r="I806" s="252"/>
    </row>
    <row r="807" spans="1:9">
      <c r="A807" s="33">
        <f t="shared" si="12"/>
        <v>730</v>
      </c>
      <c r="B807" s="599" t="s">
        <v>1951</v>
      </c>
      <c r="C807" s="31" t="s">
        <v>1096</v>
      </c>
      <c r="D807" s="31" t="s">
        <v>1095</v>
      </c>
      <c r="E807" s="722" t="s">
        <v>2048</v>
      </c>
      <c r="F807" s="92" t="s">
        <v>92</v>
      </c>
      <c r="G807" s="93">
        <v>1</v>
      </c>
      <c r="H807" s="252"/>
      <c r="I807" s="252"/>
    </row>
    <row r="808" spans="1:9">
      <c r="A808" s="33">
        <f t="shared" si="12"/>
        <v>731</v>
      </c>
      <c r="B808" s="599" t="s">
        <v>1951</v>
      </c>
      <c r="C808" s="31" t="s">
        <v>1097</v>
      </c>
      <c r="D808" s="31"/>
      <c r="E808" s="722" t="s">
        <v>2048</v>
      </c>
      <c r="F808" s="92" t="s">
        <v>92</v>
      </c>
      <c r="G808" s="93">
        <v>1</v>
      </c>
      <c r="H808" s="252"/>
      <c r="I808" s="252"/>
    </row>
    <row r="809" spans="1:9">
      <c r="A809" s="33">
        <f t="shared" si="12"/>
        <v>732</v>
      </c>
      <c r="B809" s="599" t="s">
        <v>1951</v>
      </c>
      <c r="C809" s="31" t="s">
        <v>1098</v>
      </c>
      <c r="D809" s="31"/>
      <c r="E809" s="722" t="s">
        <v>2048</v>
      </c>
      <c r="F809" s="92" t="s">
        <v>92</v>
      </c>
      <c r="G809" s="93">
        <v>1</v>
      </c>
      <c r="H809" s="252"/>
      <c r="I809" s="252"/>
    </row>
    <row r="810" spans="1:9">
      <c r="A810" s="33">
        <f t="shared" si="12"/>
        <v>733</v>
      </c>
      <c r="B810" s="599" t="s">
        <v>1951</v>
      </c>
      <c r="C810" s="31" t="s">
        <v>1068</v>
      </c>
      <c r="D810" s="31" t="s">
        <v>1064</v>
      </c>
      <c r="E810" s="722" t="s">
        <v>2048</v>
      </c>
      <c r="F810" s="92" t="s">
        <v>92</v>
      </c>
      <c r="G810" s="93">
        <v>1</v>
      </c>
      <c r="H810" s="252"/>
      <c r="I810" s="252"/>
    </row>
    <row r="811" spans="1:9">
      <c r="A811" s="33">
        <f t="shared" si="12"/>
        <v>734</v>
      </c>
      <c r="B811" s="599" t="s">
        <v>1951</v>
      </c>
      <c r="C811" s="31" t="s">
        <v>1069</v>
      </c>
      <c r="D811" s="31" t="s">
        <v>659</v>
      </c>
      <c r="E811" s="722" t="s">
        <v>2048</v>
      </c>
      <c r="F811" s="92" t="s">
        <v>92</v>
      </c>
      <c r="G811" s="93">
        <v>2</v>
      </c>
      <c r="H811" s="252"/>
      <c r="I811" s="252"/>
    </row>
    <row r="812" spans="1:9">
      <c r="A812" s="33">
        <f t="shared" si="12"/>
        <v>735</v>
      </c>
      <c r="B812" s="599" t="s">
        <v>1951</v>
      </c>
      <c r="C812" s="31" t="s">
        <v>1070</v>
      </c>
      <c r="D812" s="31" t="s">
        <v>659</v>
      </c>
      <c r="E812" s="722" t="s">
        <v>2048</v>
      </c>
      <c r="F812" s="92" t="s">
        <v>92</v>
      </c>
      <c r="G812" s="93">
        <v>4</v>
      </c>
      <c r="H812" s="252"/>
      <c r="I812" s="252"/>
    </row>
    <row r="813" spans="1:9">
      <c r="A813" s="33">
        <f t="shared" si="12"/>
        <v>736</v>
      </c>
      <c r="B813" s="599" t="s">
        <v>1951</v>
      </c>
      <c r="C813" s="31" t="s">
        <v>1071</v>
      </c>
      <c r="D813" s="31"/>
      <c r="E813" s="722" t="s">
        <v>2048</v>
      </c>
      <c r="F813" s="92" t="s">
        <v>104</v>
      </c>
      <c r="G813" s="53">
        <v>16</v>
      </c>
      <c r="H813" s="252"/>
      <c r="I813" s="252"/>
    </row>
    <row r="814" spans="1:9">
      <c r="A814" s="33">
        <f t="shared" si="12"/>
        <v>737</v>
      </c>
      <c r="B814" s="599" t="s">
        <v>1951</v>
      </c>
      <c r="C814" s="31" t="s">
        <v>1072</v>
      </c>
      <c r="D814" s="31"/>
      <c r="E814" s="722"/>
      <c r="F814" s="92" t="s">
        <v>94</v>
      </c>
      <c r="G814" s="93">
        <v>1</v>
      </c>
      <c r="H814" s="252"/>
      <c r="I814" s="252"/>
    </row>
    <row r="815" spans="1:9">
      <c r="A815" s="33">
        <f t="shared" si="12"/>
        <v>738</v>
      </c>
      <c r="B815" s="599" t="s">
        <v>1951</v>
      </c>
      <c r="C815" s="31" t="s">
        <v>1073</v>
      </c>
      <c r="D815" s="31"/>
      <c r="E815" s="722"/>
      <c r="F815" s="92" t="s">
        <v>94</v>
      </c>
      <c r="G815" s="93">
        <v>1</v>
      </c>
      <c r="H815" s="252"/>
      <c r="I815" s="252"/>
    </row>
    <row r="816" spans="1:9">
      <c r="A816" s="33">
        <f t="shared" si="12"/>
        <v>739</v>
      </c>
      <c r="B816" s="599" t="s">
        <v>1951</v>
      </c>
      <c r="C816" s="31" t="s">
        <v>1074</v>
      </c>
      <c r="D816" s="31"/>
      <c r="E816" s="722"/>
      <c r="F816" s="92" t="s">
        <v>94</v>
      </c>
      <c r="G816" s="93">
        <v>1</v>
      </c>
      <c r="H816" s="252"/>
      <c r="I816" s="252"/>
    </row>
    <row r="817" spans="1:9">
      <c r="A817" s="33"/>
      <c r="B817" s="599"/>
      <c r="C817" s="1054"/>
      <c r="D817" s="1055"/>
      <c r="E817" s="737"/>
      <c r="F817" s="92"/>
      <c r="G817" s="93"/>
      <c r="H817" s="252"/>
      <c r="I817" s="252"/>
    </row>
    <row r="818" spans="1:9">
      <c r="A818" s="33"/>
      <c r="B818" s="599"/>
      <c r="C818" s="1048" t="s">
        <v>1112</v>
      </c>
      <c r="D818" s="1049"/>
      <c r="E818" s="736"/>
      <c r="F818" s="92"/>
      <c r="G818" s="93"/>
      <c r="H818" s="252"/>
      <c r="I818" s="252"/>
    </row>
    <row r="819" spans="1:9" ht="25.5">
      <c r="A819" s="33">
        <f>A816+1</f>
        <v>740</v>
      </c>
      <c r="B819" s="599" t="s">
        <v>1951</v>
      </c>
      <c r="C819" s="31" t="s">
        <v>1055</v>
      </c>
      <c r="D819" s="31"/>
      <c r="E819" s="722" t="s">
        <v>2048</v>
      </c>
      <c r="F819" s="92" t="s">
        <v>94</v>
      </c>
      <c r="G819" s="93">
        <v>1</v>
      </c>
      <c r="H819" s="252"/>
      <c r="I819" s="252"/>
    </row>
    <row r="820" spans="1:9" ht="25.5">
      <c r="A820" s="33">
        <f t="shared" si="12"/>
        <v>741</v>
      </c>
      <c r="B820" s="599" t="s">
        <v>1951</v>
      </c>
      <c r="C820" s="31" t="s">
        <v>1056</v>
      </c>
      <c r="D820" s="31"/>
      <c r="E820" s="722" t="s">
        <v>2048</v>
      </c>
      <c r="F820" s="92" t="s">
        <v>94</v>
      </c>
      <c r="G820" s="93">
        <v>1</v>
      </c>
      <c r="H820" s="252"/>
      <c r="I820" s="252"/>
    </row>
    <row r="821" spans="1:9">
      <c r="A821" s="33">
        <f t="shared" si="12"/>
        <v>742</v>
      </c>
      <c r="B821" s="599" t="s">
        <v>1951</v>
      </c>
      <c r="C821" s="31" t="s">
        <v>1057</v>
      </c>
      <c r="D821" s="31"/>
      <c r="E821" s="722" t="s">
        <v>2048</v>
      </c>
      <c r="F821" s="92" t="s">
        <v>94</v>
      </c>
      <c r="G821" s="93">
        <v>1</v>
      </c>
      <c r="H821" s="252"/>
      <c r="I821" s="252"/>
    </row>
    <row r="822" spans="1:9">
      <c r="A822" s="33">
        <f t="shared" si="12"/>
        <v>743</v>
      </c>
      <c r="B822" s="599" t="s">
        <v>1951</v>
      </c>
      <c r="C822" s="31" t="s">
        <v>1058</v>
      </c>
      <c r="D822" s="31"/>
      <c r="E822" s="722" t="s">
        <v>2048</v>
      </c>
      <c r="F822" s="92" t="s">
        <v>94</v>
      </c>
      <c r="G822" s="93">
        <v>4</v>
      </c>
      <c r="H822" s="252"/>
      <c r="I822" s="252"/>
    </row>
    <row r="823" spans="1:9">
      <c r="A823" s="33">
        <f t="shared" si="12"/>
        <v>744</v>
      </c>
      <c r="B823" s="599" t="s">
        <v>1951</v>
      </c>
      <c r="C823" s="31" t="s">
        <v>1059</v>
      </c>
      <c r="D823" s="31" t="s">
        <v>162</v>
      </c>
      <c r="E823" s="722" t="s">
        <v>2048</v>
      </c>
      <c r="F823" s="92" t="s">
        <v>95</v>
      </c>
      <c r="G823" s="53">
        <v>3</v>
      </c>
      <c r="H823" s="252"/>
      <c r="I823" s="252"/>
    </row>
    <row r="824" spans="1:9">
      <c r="A824" s="33">
        <f t="shared" si="12"/>
        <v>745</v>
      </c>
      <c r="B824" s="599" t="s">
        <v>1951</v>
      </c>
      <c r="C824" s="31" t="s">
        <v>1059</v>
      </c>
      <c r="D824" s="31" t="s">
        <v>634</v>
      </c>
      <c r="E824" s="722" t="s">
        <v>2048</v>
      </c>
      <c r="F824" s="92" t="s">
        <v>95</v>
      </c>
      <c r="G824" s="53">
        <v>4</v>
      </c>
      <c r="H824" s="252"/>
      <c r="I824" s="252"/>
    </row>
    <row r="825" spans="1:9">
      <c r="A825" s="33">
        <f t="shared" si="12"/>
        <v>746</v>
      </c>
      <c r="B825" s="599" t="s">
        <v>1951</v>
      </c>
      <c r="C825" s="31" t="s">
        <v>1059</v>
      </c>
      <c r="D825" s="31" t="s">
        <v>658</v>
      </c>
      <c r="E825" s="722" t="s">
        <v>2048</v>
      </c>
      <c r="F825" s="92" t="s">
        <v>95</v>
      </c>
      <c r="G825" s="53">
        <v>10</v>
      </c>
      <c r="H825" s="252"/>
      <c r="I825" s="252"/>
    </row>
    <row r="826" spans="1:9">
      <c r="A826" s="33">
        <f t="shared" si="12"/>
        <v>747</v>
      </c>
      <c r="B826" s="599" t="s">
        <v>1951</v>
      </c>
      <c r="C826" s="31" t="s">
        <v>1059</v>
      </c>
      <c r="D826" s="31" t="s">
        <v>659</v>
      </c>
      <c r="E826" s="722" t="s">
        <v>2048</v>
      </c>
      <c r="F826" s="92" t="s">
        <v>95</v>
      </c>
      <c r="G826" s="53">
        <v>12</v>
      </c>
      <c r="H826" s="252"/>
      <c r="I826" s="252"/>
    </row>
    <row r="827" spans="1:9">
      <c r="A827" s="33">
        <f t="shared" si="12"/>
        <v>748</v>
      </c>
      <c r="B827" s="599" t="s">
        <v>1951</v>
      </c>
      <c r="C827" s="31" t="s">
        <v>1060</v>
      </c>
      <c r="D827" s="31" t="s">
        <v>1061</v>
      </c>
      <c r="E827" s="722" t="s">
        <v>2048</v>
      </c>
      <c r="F827" s="92" t="s">
        <v>95</v>
      </c>
      <c r="G827" s="53">
        <v>3</v>
      </c>
      <c r="H827" s="252"/>
      <c r="I827" s="252"/>
    </row>
    <row r="828" spans="1:9">
      <c r="A828" s="33">
        <f t="shared" si="12"/>
        <v>749</v>
      </c>
      <c r="B828" s="599" t="s">
        <v>1951</v>
      </c>
      <c r="C828" s="31" t="s">
        <v>1060</v>
      </c>
      <c r="D828" s="31" t="s">
        <v>1062</v>
      </c>
      <c r="E828" s="722" t="s">
        <v>2048</v>
      </c>
      <c r="F828" s="92" t="s">
        <v>95</v>
      </c>
      <c r="G828" s="53">
        <v>2</v>
      </c>
      <c r="H828" s="252"/>
      <c r="I828" s="252"/>
    </row>
    <row r="829" spans="1:9">
      <c r="A829" s="33">
        <f t="shared" si="12"/>
        <v>750</v>
      </c>
      <c r="B829" s="599" t="s">
        <v>1951</v>
      </c>
      <c r="C829" s="31" t="s">
        <v>1060</v>
      </c>
      <c r="D829" s="31" t="s">
        <v>1063</v>
      </c>
      <c r="E829" s="722" t="s">
        <v>2048</v>
      </c>
      <c r="F829" s="92" t="s">
        <v>95</v>
      </c>
      <c r="G829" s="53">
        <v>0.5</v>
      </c>
      <c r="H829" s="252"/>
      <c r="I829" s="252"/>
    </row>
    <row r="830" spans="1:9">
      <c r="A830" s="33">
        <f t="shared" si="12"/>
        <v>751</v>
      </c>
      <c r="B830" s="599" t="s">
        <v>1951</v>
      </c>
      <c r="C830" s="31" t="s">
        <v>1060</v>
      </c>
      <c r="D830" s="31" t="s">
        <v>1064</v>
      </c>
      <c r="E830" s="722" t="s">
        <v>2048</v>
      </c>
      <c r="F830" s="92" t="s">
        <v>95</v>
      </c>
      <c r="G830" s="53">
        <v>0.5</v>
      </c>
      <c r="H830" s="252"/>
      <c r="I830" s="252"/>
    </row>
    <row r="831" spans="1:9" ht="25.5">
      <c r="A831" s="33">
        <f t="shared" si="12"/>
        <v>752</v>
      </c>
      <c r="B831" s="599" t="s">
        <v>1951</v>
      </c>
      <c r="C831" s="31" t="s">
        <v>1065</v>
      </c>
      <c r="D831" s="31"/>
      <c r="E831" s="722" t="s">
        <v>2048</v>
      </c>
      <c r="F831" s="92" t="s">
        <v>94</v>
      </c>
      <c r="G831" s="93">
        <v>1</v>
      </c>
      <c r="H831" s="252"/>
      <c r="I831" s="252"/>
    </row>
    <row r="832" spans="1:9" ht="25.5">
      <c r="A832" s="33">
        <f t="shared" si="12"/>
        <v>753</v>
      </c>
      <c r="B832" s="599" t="s">
        <v>1951</v>
      </c>
      <c r="C832" s="31" t="s">
        <v>1066</v>
      </c>
      <c r="D832" s="31" t="s">
        <v>634</v>
      </c>
      <c r="E832" s="722" t="s">
        <v>2048</v>
      </c>
      <c r="F832" s="92" t="s">
        <v>92</v>
      </c>
      <c r="G832" s="93">
        <v>4</v>
      </c>
      <c r="H832" s="252"/>
      <c r="I832" s="252"/>
    </row>
    <row r="833" spans="1:9" ht="25.5">
      <c r="A833" s="33">
        <f t="shared" si="12"/>
        <v>754</v>
      </c>
      <c r="B833" s="599" t="s">
        <v>1951</v>
      </c>
      <c r="C833" s="31" t="s">
        <v>1067</v>
      </c>
      <c r="D833" s="31" t="s">
        <v>634</v>
      </c>
      <c r="E833" s="722" t="s">
        <v>2048</v>
      </c>
      <c r="F833" s="92" t="s">
        <v>92</v>
      </c>
      <c r="G833" s="93">
        <v>4</v>
      </c>
      <c r="H833" s="252"/>
      <c r="I833" s="252"/>
    </row>
    <row r="834" spans="1:9">
      <c r="A834" s="33">
        <f t="shared" si="12"/>
        <v>755</v>
      </c>
      <c r="B834" s="599" t="s">
        <v>1951</v>
      </c>
      <c r="C834" s="31" t="s">
        <v>1076</v>
      </c>
      <c r="D834" s="31" t="s">
        <v>162</v>
      </c>
      <c r="E834" s="722" t="s">
        <v>2048</v>
      </c>
      <c r="F834" s="92" t="s">
        <v>92</v>
      </c>
      <c r="G834" s="93">
        <v>1</v>
      </c>
      <c r="H834" s="252"/>
      <c r="I834" s="252"/>
    </row>
    <row r="835" spans="1:9">
      <c r="A835" s="33">
        <f t="shared" si="12"/>
        <v>756</v>
      </c>
      <c r="B835" s="599" t="s">
        <v>1951</v>
      </c>
      <c r="C835" s="31" t="s">
        <v>1096</v>
      </c>
      <c r="D835" s="31" t="s">
        <v>1095</v>
      </c>
      <c r="E835" s="722" t="s">
        <v>2048</v>
      </c>
      <c r="F835" s="92" t="s">
        <v>92</v>
      </c>
      <c r="G835" s="93">
        <v>1</v>
      </c>
      <c r="H835" s="252"/>
      <c r="I835" s="252"/>
    </row>
    <row r="836" spans="1:9">
      <c r="A836" s="33">
        <f t="shared" si="12"/>
        <v>757</v>
      </c>
      <c r="B836" s="599" t="s">
        <v>1951</v>
      </c>
      <c r="C836" s="31" t="s">
        <v>1097</v>
      </c>
      <c r="D836" s="31"/>
      <c r="E836" s="722" t="s">
        <v>2048</v>
      </c>
      <c r="F836" s="92" t="s">
        <v>92</v>
      </c>
      <c r="G836" s="93">
        <v>1</v>
      </c>
      <c r="H836" s="252"/>
      <c r="I836" s="252"/>
    </row>
    <row r="837" spans="1:9">
      <c r="A837" s="33">
        <f t="shared" si="12"/>
        <v>758</v>
      </c>
      <c r="B837" s="599" t="s">
        <v>1951</v>
      </c>
      <c r="C837" s="31" t="s">
        <v>1098</v>
      </c>
      <c r="D837" s="31"/>
      <c r="E837" s="722" t="s">
        <v>2048</v>
      </c>
      <c r="F837" s="92" t="s">
        <v>92</v>
      </c>
      <c r="G837" s="93">
        <v>1</v>
      </c>
      <c r="H837" s="252"/>
      <c r="I837" s="252"/>
    </row>
    <row r="838" spans="1:9">
      <c r="A838" s="33">
        <f t="shared" si="12"/>
        <v>759</v>
      </c>
      <c r="B838" s="599" t="s">
        <v>1951</v>
      </c>
      <c r="C838" s="31" t="s">
        <v>1068</v>
      </c>
      <c r="D838" s="31" t="s">
        <v>1064</v>
      </c>
      <c r="E838" s="722" t="s">
        <v>2048</v>
      </c>
      <c r="F838" s="92" t="s">
        <v>92</v>
      </c>
      <c r="G838" s="93">
        <v>1</v>
      </c>
      <c r="H838" s="252"/>
      <c r="I838" s="252"/>
    </row>
    <row r="839" spans="1:9">
      <c r="A839" s="33">
        <f t="shared" si="12"/>
        <v>760</v>
      </c>
      <c r="B839" s="599" t="s">
        <v>1951</v>
      </c>
      <c r="C839" s="31" t="s">
        <v>1077</v>
      </c>
      <c r="D839" s="31" t="s">
        <v>162</v>
      </c>
      <c r="E839" s="722" t="s">
        <v>2048</v>
      </c>
      <c r="F839" s="92" t="s">
        <v>92</v>
      </c>
      <c r="G839" s="93">
        <v>1</v>
      </c>
      <c r="H839" s="252"/>
      <c r="I839" s="252"/>
    </row>
    <row r="840" spans="1:9">
      <c r="A840" s="33">
        <f t="shared" si="12"/>
        <v>761</v>
      </c>
      <c r="B840" s="599" t="s">
        <v>1951</v>
      </c>
      <c r="C840" s="31" t="s">
        <v>1069</v>
      </c>
      <c r="D840" s="31" t="s">
        <v>659</v>
      </c>
      <c r="E840" s="722" t="s">
        <v>2048</v>
      </c>
      <c r="F840" s="92" t="s">
        <v>92</v>
      </c>
      <c r="G840" s="93">
        <v>2</v>
      </c>
      <c r="H840" s="252"/>
      <c r="I840" s="252"/>
    </row>
    <row r="841" spans="1:9">
      <c r="A841" s="33">
        <f t="shared" si="12"/>
        <v>762</v>
      </c>
      <c r="B841" s="599" t="s">
        <v>1951</v>
      </c>
      <c r="C841" s="31" t="s">
        <v>1070</v>
      </c>
      <c r="D841" s="31" t="s">
        <v>659</v>
      </c>
      <c r="E841" s="722" t="s">
        <v>2048</v>
      </c>
      <c r="F841" s="92" t="s">
        <v>92</v>
      </c>
      <c r="G841" s="93">
        <v>4</v>
      </c>
      <c r="H841" s="252"/>
      <c r="I841" s="252"/>
    </row>
    <row r="842" spans="1:9">
      <c r="A842" s="33">
        <f t="shared" si="12"/>
        <v>763</v>
      </c>
      <c r="B842" s="599" t="s">
        <v>1951</v>
      </c>
      <c r="C842" s="31" t="s">
        <v>1078</v>
      </c>
      <c r="D842" s="31" t="s">
        <v>162</v>
      </c>
      <c r="E842" s="722" t="s">
        <v>2048</v>
      </c>
      <c r="F842" s="92" t="s">
        <v>92</v>
      </c>
      <c r="G842" s="93">
        <v>1</v>
      </c>
      <c r="H842" s="252"/>
      <c r="I842" s="252"/>
    </row>
    <row r="843" spans="1:9">
      <c r="A843" s="33">
        <f t="shared" si="12"/>
        <v>764</v>
      </c>
      <c r="B843" s="599" t="s">
        <v>1951</v>
      </c>
      <c r="C843" s="31" t="s">
        <v>1071</v>
      </c>
      <c r="D843" s="31"/>
      <c r="E843" s="722" t="s">
        <v>2048</v>
      </c>
      <c r="F843" s="92" t="s">
        <v>104</v>
      </c>
      <c r="G843" s="53">
        <v>16</v>
      </c>
      <c r="H843" s="252"/>
      <c r="I843" s="252"/>
    </row>
    <row r="844" spans="1:9">
      <c r="A844" s="33">
        <f t="shared" si="12"/>
        <v>765</v>
      </c>
      <c r="B844" s="599" t="s">
        <v>1951</v>
      </c>
      <c r="C844" s="31" t="s">
        <v>1072</v>
      </c>
      <c r="D844" s="31"/>
      <c r="E844" s="722"/>
      <c r="F844" s="92" t="s">
        <v>94</v>
      </c>
      <c r="G844" s="93">
        <v>1</v>
      </c>
      <c r="H844" s="252"/>
      <c r="I844" s="252"/>
    </row>
    <row r="845" spans="1:9">
      <c r="A845" s="33">
        <f t="shared" si="12"/>
        <v>766</v>
      </c>
      <c r="B845" s="599" t="s">
        <v>1951</v>
      </c>
      <c r="C845" s="31" t="s">
        <v>1073</v>
      </c>
      <c r="D845" s="31"/>
      <c r="E845" s="722"/>
      <c r="F845" s="92" t="s">
        <v>94</v>
      </c>
      <c r="G845" s="93">
        <v>1</v>
      </c>
      <c r="H845" s="252"/>
      <c r="I845" s="252"/>
    </row>
    <row r="846" spans="1:9">
      <c r="A846" s="33">
        <f t="shared" si="12"/>
        <v>767</v>
      </c>
      <c r="B846" s="599" t="s">
        <v>1951</v>
      </c>
      <c r="C846" s="31" t="s">
        <v>1074</v>
      </c>
      <c r="D846" s="31"/>
      <c r="E846" s="722"/>
      <c r="F846" s="92" t="s">
        <v>94</v>
      </c>
      <c r="G846" s="93">
        <v>1</v>
      </c>
      <c r="H846" s="252"/>
      <c r="I846" s="252"/>
    </row>
    <row r="847" spans="1:9">
      <c r="A847" s="33"/>
      <c r="B847" s="599"/>
      <c r="C847" s="1054"/>
      <c r="D847" s="1055"/>
      <c r="E847" s="737"/>
      <c r="F847" s="92"/>
      <c r="G847" s="93"/>
      <c r="H847" s="252"/>
      <c r="I847" s="252"/>
    </row>
    <row r="848" spans="1:9">
      <c r="A848" s="33"/>
      <c r="B848" s="599"/>
      <c r="C848" s="1048" t="s">
        <v>1113</v>
      </c>
      <c r="D848" s="1049"/>
      <c r="E848" s="736"/>
      <c r="F848" s="92"/>
      <c r="G848" s="93"/>
      <c r="H848" s="252"/>
      <c r="I848" s="252"/>
    </row>
    <row r="849" spans="1:9" ht="25.5">
      <c r="A849" s="33">
        <f>A846+1</f>
        <v>768</v>
      </c>
      <c r="B849" s="599" t="s">
        <v>1951</v>
      </c>
      <c r="C849" s="31" t="s">
        <v>1055</v>
      </c>
      <c r="D849" s="31"/>
      <c r="E849" s="722" t="s">
        <v>2048</v>
      </c>
      <c r="F849" s="92" t="s">
        <v>94</v>
      </c>
      <c r="G849" s="93">
        <v>1</v>
      </c>
      <c r="H849" s="252"/>
      <c r="I849" s="252"/>
    </row>
    <row r="850" spans="1:9" ht="25.5">
      <c r="A850" s="33">
        <f t="shared" si="12"/>
        <v>769</v>
      </c>
      <c r="B850" s="599" t="s">
        <v>1951</v>
      </c>
      <c r="C850" s="31" t="s">
        <v>1114</v>
      </c>
      <c r="D850" s="31"/>
      <c r="E850" s="722" t="s">
        <v>2048</v>
      </c>
      <c r="F850" s="92" t="s">
        <v>94</v>
      </c>
      <c r="G850" s="93">
        <v>1</v>
      </c>
      <c r="H850" s="252"/>
      <c r="I850" s="252"/>
    </row>
    <row r="851" spans="1:9">
      <c r="A851" s="33">
        <f t="shared" si="12"/>
        <v>770</v>
      </c>
      <c r="B851" s="599" t="s">
        <v>1951</v>
      </c>
      <c r="C851" s="31" t="s">
        <v>1057</v>
      </c>
      <c r="D851" s="31"/>
      <c r="E851" s="722" t="s">
        <v>2048</v>
      </c>
      <c r="F851" s="92" t="s">
        <v>94</v>
      </c>
      <c r="G851" s="93">
        <v>1</v>
      </c>
      <c r="H851" s="252"/>
      <c r="I851" s="252"/>
    </row>
    <row r="852" spans="1:9">
      <c r="A852" s="33">
        <f t="shared" si="12"/>
        <v>771</v>
      </c>
      <c r="B852" s="599" t="s">
        <v>1951</v>
      </c>
      <c r="C852" s="31" t="s">
        <v>1058</v>
      </c>
      <c r="D852" s="31"/>
      <c r="E852" s="722" t="s">
        <v>2048</v>
      </c>
      <c r="F852" s="92" t="s">
        <v>94</v>
      </c>
      <c r="G852" s="93">
        <v>4</v>
      </c>
      <c r="H852" s="252"/>
      <c r="I852" s="252"/>
    </row>
    <row r="853" spans="1:9">
      <c r="A853" s="33">
        <f t="shared" si="12"/>
        <v>772</v>
      </c>
      <c r="B853" s="599" t="s">
        <v>1951</v>
      </c>
      <c r="C853" s="31" t="s">
        <v>1059</v>
      </c>
      <c r="D853" s="31" t="s">
        <v>634</v>
      </c>
      <c r="E853" s="722" t="s">
        <v>2048</v>
      </c>
      <c r="F853" s="92" t="s">
        <v>95</v>
      </c>
      <c r="G853" s="53">
        <v>4</v>
      </c>
      <c r="H853" s="252"/>
      <c r="I853" s="252"/>
    </row>
    <row r="854" spans="1:9">
      <c r="A854" s="33">
        <f t="shared" si="12"/>
        <v>773</v>
      </c>
      <c r="B854" s="599" t="s">
        <v>1951</v>
      </c>
      <c r="C854" s="31" t="s">
        <v>1059</v>
      </c>
      <c r="D854" s="31" t="s">
        <v>658</v>
      </c>
      <c r="E854" s="722" t="s">
        <v>2048</v>
      </c>
      <c r="F854" s="92" t="s">
        <v>95</v>
      </c>
      <c r="G854" s="53">
        <v>10</v>
      </c>
      <c r="H854" s="252"/>
      <c r="I854" s="252"/>
    </row>
    <row r="855" spans="1:9">
      <c r="A855" s="33">
        <f t="shared" si="12"/>
        <v>774</v>
      </c>
      <c r="B855" s="599" t="s">
        <v>1951</v>
      </c>
      <c r="C855" s="31" t="s">
        <v>1059</v>
      </c>
      <c r="D855" s="31" t="s">
        <v>659</v>
      </c>
      <c r="E855" s="722" t="s">
        <v>2048</v>
      </c>
      <c r="F855" s="92" t="s">
        <v>95</v>
      </c>
      <c r="G855" s="53">
        <v>11</v>
      </c>
      <c r="H855" s="252"/>
      <c r="I855" s="252"/>
    </row>
    <row r="856" spans="1:9">
      <c r="A856" s="33">
        <f t="shared" si="12"/>
        <v>775</v>
      </c>
      <c r="B856" s="599" t="s">
        <v>1951</v>
      </c>
      <c r="C856" s="31" t="s">
        <v>1060</v>
      </c>
      <c r="D856" s="31" t="s">
        <v>1061</v>
      </c>
      <c r="E856" s="722" t="s">
        <v>2048</v>
      </c>
      <c r="F856" s="92" t="s">
        <v>95</v>
      </c>
      <c r="G856" s="53">
        <v>3</v>
      </c>
      <c r="H856" s="252"/>
      <c r="I856" s="252"/>
    </row>
    <row r="857" spans="1:9">
      <c r="A857" s="33">
        <f t="shared" ref="A857:A873" si="13">A856+1</f>
        <v>776</v>
      </c>
      <c r="B857" s="599" t="s">
        <v>1951</v>
      </c>
      <c r="C857" s="31" t="s">
        <v>1060</v>
      </c>
      <c r="D857" s="31" t="s">
        <v>1062</v>
      </c>
      <c r="E857" s="722" t="s">
        <v>2048</v>
      </c>
      <c r="F857" s="92" t="s">
        <v>95</v>
      </c>
      <c r="G857" s="53">
        <v>2</v>
      </c>
      <c r="H857" s="252"/>
      <c r="I857" s="252"/>
    </row>
    <row r="858" spans="1:9">
      <c r="A858" s="33">
        <f t="shared" si="13"/>
        <v>777</v>
      </c>
      <c r="B858" s="599" t="s">
        <v>1951</v>
      </c>
      <c r="C858" s="31" t="s">
        <v>1060</v>
      </c>
      <c r="D858" s="31" t="s">
        <v>1095</v>
      </c>
      <c r="E858" s="722" t="s">
        <v>2048</v>
      </c>
      <c r="F858" s="92" t="s">
        <v>95</v>
      </c>
      <c r="G858" s="53">
        <v>0.5</v>
      </c>
      <c r="H858" s="252"/>
      <c r="I858" s="252"/>
    </row>
    <row r="859" spans="1:9">
      <c r="A859" s="33">
        <f t="shared" si="13"/>
        <v>778</v>
      </c>
      <c r="B859" s="599" t="s">
        <v>1951</v>
      </c>
      <c r="C859" s="31" t="s">
        <v>1060</v>
      </c>
      <c r="D859" s="31" t="s">
        <v>1063</v>
      </c>
      <c r="E859" s="722" t="s">
        <v>2048</v>
      </c>
      <c r="F859" s="92" t="s">
        <v>95</v>
      </c>
      <c r="G859" s="53">
        <v>1</v>
      </c>
      <c r="H859" s="252"/>
      <c r="I859" s="252"/>
    </row>
    <row r="860" spans="1:9">
      <c r="A860" s="33">
        <f t="shared" si="13"/>
        <v>779</v>
      </c>
      <c r="B860" s="599" t="s">
        <v>1951</v>
      </c>
      <c r="C860" s="31" t="s">
        <v>1060</v>
      </c>
      <c r="D860" s="31" t="s">
        <v>1064</v>
      </c>
      <c r="E860" s="722" t="s">
        <v>2048</v>
      </c>
      <c r="F860" s="92" t="s">
        <v>95</v>
      </c>
      <c r="G860" s="53">
        <v>0.5</v>
      </c>
      <c r="H860" s="252"/>
      <c r="I860" s="252"/>
    </row>
    <row r="861" spans="1:9" ht="25.5">
      <c r="A861" s="33">
        <f t="shared" si="13"/>
        <v>780</v>
      </c>
      <c r="B861" s="599" t="s">
        <v>1951</v>
      </c>
      <c r="C861" s="31" t="s">
        <v>1065</v>
      </c>
      <c r="D861" s="31"/>
      <c r="E861" s="722" t="s">
        <v>2048</v>
      </c>
      <c r="F861" s="92" t="s">
        <v>94</v>
      </c>
      <c r="G861" s="93">
        <v>1</v>
      </c>
      <c r="H861" s="252"/>
      <c r="I861" s="252"/>
    </row>
    <row r="862" spans="1:9" ht="25.5">
      <c r="A862" s="33">
        <f t="shared" si="13"/>
        <v>781</v>
      </c>
      <c r="B862" s="599" t="s">
        <v>1951</v>
      </c>
      <c r="C862" s="31" t="s">
        <v>1066</v>
      </c>
      <c r="D862" s="31" t="s">
        <v>634</v>
      </c>
      <c r="E862" s="722" t="s">
        <v>2048</v>
      </c>
      <c r="F862" s="92" t="s">
        <v>92</v>
      </c>
      <c r="G862" s="93">
        <v>4</v>
      </c>
      <c r="H862" s="252"/>
      <c r="I862" s="252"/>
    </row>
    <row r="863" spans="1:9" ht="25.5">
      <c r="A863" s="33">
        <f t="shared" si="13"/>
        <v>782</v>
      </c>
      <c r="B863" s="599" t="s">
        <v>1951</v>
      </c>
      <c r="C863" s="31" t="s">
        <v>1067</v>
      </c>
      <c r="D863" s="31" t="s">
        <v>634</v>
      </c>
      <c r="E863" s="722" t="s">
        <v>2048</v>
      </c>
      <c r="F863" s="92" t="s">
        <v>92</v>
      </c>
      <c r="G863" s="93">
        <v>4</v>
      </c>
      <c r="H863" s="252"/>
      <c r="I863" s="252"/>
    </row>
    <row r="864" spans="1:9">
      <c r="A864" s="33">
        <f t="shared" si="13"/>
        <v>783</v>
      </c>
      <c r="B864" s="599" t="s">
        <v>1951</v>
      </c>
      <c r="C864" s="31" t="s">
        <v>1096</v>
      </c>
      <c r="D864" s="31" t="s">
        <v>1095</v>
      </c>
      <c r="E864" s="722" t="s">
        <v>2048</v>
      </c>
      <c r="F864" s="92" t="s">
        <v>92</v>
      </c>
      <c r="G864" s="93">
        <v>1</v>
      </c>
      <c r="H864" s="252"/>
      <c r="I864" s="252"/>
    </row>
    <row r="865" spans="1:9">
      <c r="A865" s="33">
        <f t="shared" si="13"/>
        <v>784</v>
      </c>
      <c r="B865" s="599" t="s">
        <v>1951</v>
      </c>
      <c r="C865" s="31" t="s">
        <v>1097</v>
      </c>
      <c r="D865" s="31"/>
      <c r="E865" s="722" t="s">
        <v>2048</v>
      </c>
      <c r="F865" s="92" t="s">
        <v>92</v>
      </c>
      <c r="G865" s="93">
        <v>1</v>
      </c>
      <c r="H865" s="252"/>
      <c r="I865" s="252"/>
    </row>
    <row r="866" spans="1:9">
      <c r="A866" s="33">
        <f t="shared" si="13"/>
        <v>785</v>
      </c>
      <c r="B866" s="599" t="s">
        <v>1951</v>
      </c>
      <c r="C866" s="31" t="s">
        <v>1098</v>
      </c>
      <c r="D866" s="31"/>
      <c r="E866" s="722" t="s">
        <v>2048</v>
      </c>
      <c r="F866" s="92" t="s">
        <v>92</v>
      </c>
      <c r="G866" s="93">
        <v>1</v>
      </c>
      <c r="H866" s="252"/>
      <c r="I866" s="252"/>
    </row>
    <row r="867" spans="1:9">
      <c r="A867" s="33">
        <f t="shared" si="13"/>
        <v>786</v>
      </c>
      <c r="B867" s="599" t="s">
        <v>1951</v>
      </c>
      <c r="C867" s="31" t="s">
        <v>1068</v>
      </c>
      <c r="D867" s="31" t="s">
        <v>1064</v>
      </c>
      <c r="E867" s="722" t="s">
        <v>2048</v>
      </c>
      <c r="F867" s="92" t="s">
        <v>92</v>
      </c>
      <c r="G867" s="93">
        <v>1</v>
      </c>
      <c r="H867" s="252"/>
      <c r="I867" s="252"/>
    </row>
    <row r="868" spans="1:9">
      <c r="A868" s="33">
        <f t="shared" si="13"/>
        <v>787</v>
      </c>
      <c r="B868" s="599" t="s">
        <v>1951</v>
      </c>
      <c r="C868" s="31" t="s">
        <v>1069</v>
      </c>
      <c r="D868" s="31" t="s">
        <v>659</v>
      </c>
      <c r="E868" s="722" t="s">
        <v>2048</v>
      </c>
      <c r="F868" s="92" t="s">
        <v>92</v>
      </c>
      <c r="G868" s="93">
        <v>2</v>
      </c>
      <c r="H868" s="252"/>
      <c r="I868" s="252"/>
    </row>
    <row r="869" spans="1:9">
      <c r="A869" s="33">
        <f t="shared" si="13"/>
        <v>788</v>
      </c>
      <c r="B869" s="599" t="s">
        <v>1951</v>
      </c>
      <c r="C869" s="31" t="s">
        <v>1070</v>
      </c>
      <c r="D869" s="31" t="s">
        <v>659</v>
      </c>
      <c r="E869" s="722" t="s">
        <v>2048</v>
      </c>
      <c r="F869" s="92" t="s">
        <v>92</v>
      </c>
      <c r="G869" s="93">
        <v>4</v>
      </c>
      <c r="H869" s="252"/>
      <c r="I869" s="252"/>
    </row>
    <row r="870" spans="1:9">
      <c r="A870" s="33">
        <f t="shared" si="13"/>
        <v>789</v>
      </c>
      <c r="B870" s="599" t="s">
        <v>1951</v>
      </c>
      <c r="C870" s="31" t="s">
        <v>1071</v>
      </c>
      <c r="D870" s="31"/>
      <c r="E870" s="722" t="s">
        <v>2048</v>
      </c>
      <c r="F870" s="92" t="s">
        <v>104</v>
      </c>
      <c r="G870" s="53">
        <v>16</v>
      </c>
      <c r="H870" s="252"/>
      <c r="I870" s="252"/>
    </row>
    <row r="871" spans="1:9">
      <c r="A871" s="33">
        <f t="shared" si="13"/>
        <v>790</v>
      </c>
      <c r="B871" s="599" t="s">
        <v>1951</v>
      </c>
      <c r="C871" s="31" t="s">
        <v>1072</v>
      </c>
      <c r="D871" s="31"/>
      <c r="E871" s="722"/>
      <c r="F871" s="92" t="s">
        <v>94</v>
      </c>
      <c r="G871" s="93">
        <v>1</v>
      </c>
      <c r="H871" s="252"/>
      <c r="I871" s="252"/>
    </row>
    <row r="872" spans="1:9">
      <c r="A872" s="33">
        <f t="shared" si="13"/>
        <v>791</v>
      </c>
      <c r="B872" s="599" t="s">
        <v>1951</v>
      </c>
      <c r="C872" s="31" t="s">
        <v>1073</v>
      </c>
      <c r="D872" s="31"/>
      <c r="E872" s="722"/>
      <c r="F872" s="92" t="s">
        <v>94</v>
      </c>
      <c r="G872" s="93">
        <v>1</v>
      </c>
      <c r="H872" s="252"/>
      <c r="I872" s="252"/>
    </row>
    <row r="873" spans="1:9">
      <c r="A873" s="33">
        <f t="shared" si="13"/>
        <v>792</v>
      </c>
      <c r="B873" s="599" t="s">
        <v>1951</v>
      </c>
      <c r="C873" s="31" t="s">
        <v>1074</v>
      </c>
      <c r="D873" s="31"/>
      <c r="E873" s="722"/>
      <c r="F873" s="92" t="s">
        <v>94</v>
      </c>
      <c r="G873" s="93">
        <v>1</v>
      </c>
      <c r="H873" s="252"/>
      <c r="I873" s="252"/>
    </row>
    <row r="874" spans="1:9">
      <c r="A874" s="33"/>
      <c r="B874" s="1"/>
      <c r="C874" s="1054"/>
      <c r="D874" s="1055"/>
      <c r="E874" s="737"/>
      <c r="F874" s="92"/>
      <c r="G874" s="93"/>
      <c r="H874" s="252"/>
      <c r="I874" s="252"/>
    </row>
    <row r="875" spans="1:9">
      <c r="A875" s="33"/>
      <c r="B875" s="1"/>
      <c r="C875" s="1048" t="s">
        <v>1115</v>
      </c>
      <c r="D875" s="1049"/>
      <c r="E875" s="736"/>
      <c r="F875" s="92"/>
      <c r="G875" s="93"/>
      <c r="H875" s="252"/>
      <c r="I875" s="252"/>
    </row>
    <row r="876" spans="1:9" ht="25.5">
      <c r="A876" s="33">
        <f>A873+1</f>
        <v>793</v>
      </c>
      <c r="B876" s="599" t="s">
        <v>1951</v>
      </c>
      <c r="C876" s="31" t="s">
        <v>1116</v>
      </c>
      <c r="D876" s="31"/>
      <c r="E876" s="722" t="s">
        <v>2048</v>
      </c>
      <c r="F876" s="92" t="s">
        <v>94</v>
      </c>
      <c r="G876" s="93">
        <v>1</v>
      </c>
      <c r="H876" s="252"/>
      <c r="I876" s="252"/>
    </row>
    <row r="877" spans="1:9" ht="25.5">
      <c r="A877" s="33">
        <f t="shared" ref="A877:A940" si="14">A876+1</f>
        <v>794</v>
      </c>
      <c r="B877" s="599" t="s">
        <v>1951</v>
      </c>
      <c r="C877" s="31" t="s">
        <v>1117</v>
      </c>
      <c r="D877" s="31"/>
      <c r="E877" s="722" t="s">
        <v>2048</v>
      </c>
      <c r="F877" s="92" t="s">
        <v>94</v>
      </c>
      <c r="G877" s="93">
        <v>1</v>
      </c>
      <c r="H877" s="252"/>
      <c r="I877" s="252"/>
    </row>
    <row r="878" spans="1:9">
      <c r="A878" s="33">
        <f t="shared" si="14"/>
        <v>795</v>
      </c>
      <c r="B878" s="599" t="s">
        <v>1951</v>
      </c>
      <c r="C878" s="31" t="s">
        <v>1057</v>
      </c>
      <c r="D878" s="31"/>
      <c r="E878" s="722" t="s">
        <v>2048</v>
      </c>
      <c r="F878" s="92" t="s">
        <v>94</v>
      </c>
      <c r="G878" s="93">
        <v>1</v>
      </c>
      <c r="H878" s="252"/>
      <c r="I878" s="252"/>
    </row>
    <row r="879" spans="1:9">
      <c r="A879" s="33">
        <f t="shared" si="14"/>
        <v>796</v>
      </c>
      <c r="B879" s="599" t="s">
        <v>1951</v>
      </c>
      <c r="C879" s="31" t="s">
        <v>1058</v>
      </c>
      <c r="D879" s="31"/>
      <c r="E879" s="722" t="s">
        <v>2048</v>
      </c>
      <c r="F879" s="92" t="s">
        <v>94</v>
      </c>
      <c r="G879" s="93">
        <v>4</v>
      </c>
      <c r="H879" s="252"/>
      <c r="I879" s="252"/>
    </row>
    <row r="880" spans="1:9">
      <c r="A880" s="33">
        <f t="shared" si="14"/>
        <v>797</v>
      </c>
      <c r="B880" s="599" t="s">
        <v>1951</v>
      </c>
      <c r="C880" s="31" t="s">
        <v>1059</v>
      </c>
      <c r="D880" s="31" t="s">
        <v>143</v>
      </c>
      <c r="E880" s="722" t="s">
        <v>2048</v>
      </c>
      <c r="F880" s="92" t="s">
        <v>95</v>
      </c>
      <c r="G880" s="53">
        <v>15</v>
      </c>
      <c r="H880" s="252"/>
      <c r="I880" s="252"/>
    </row>
    <row r="881" spans="1:9">
      <c r="A881" s="33">
        <f t="shared" si="14"/>
        <v>798</v>
      </c>
      <c r="B881" s="599" t="s">
        <v>1951</v>
      </c>
      <c r="C881" s="31" t="s">
        <v>1059</v>
      </c>
      <c r="D881" s="31" t="s">
        <v>634</v>
      </c>
      <c r="E881" s="722" t="s">
        <v>2048</v>
      </c>
      <c r="F881" s="92" t="s">
        <v>95</v>
      </c>
      <c r="G881" s="53">
        <v>12</v>
      </c>
      <c r="H881" s="252"/>
      <c r="I881" s="252"/>
    </row>
    <row r="882" spans="1:9">
      <c r="A882" s="33">
        <f t="shared" si="14"/>
        <v>799</v>
      </c>
      <c r="B882" s="599" t="s">
        <v>1951</v>
      </c>
      <c r="C882" s="31" t="s">
        <v>1059</v>
      </c>
      <c r="D882" s="31" t="s">
        <v>658</v>
      </c>
      <c r="E882" s="722" t="s">
        <v>2048</v>
      </c>
      <c r="F882" s="92" t="s">
        <v>95</v>
      </c>
      <c r="G882" s="53">
        <v>14</v>
      </c>
      <c r="H882" s="252"/>
      <c r="I882" s="252"/>
    </row>
    <row r="883" spans="1:9">
      <c r="A883" s="33">
        <f t="shared" si="14"/>
        <v>800</v>
      </c>
      <c r="B883" s="599" t="s">
        <v>1951</v>
      </c>
      <c r="C883" s="31" t="s">
        <v>1059</v>
      </c>
      <c r="D883" s="31" t="s">
        <v>661</v>
      </c>
      <c r="E883" s="722" t="s">
        <v>2048</v>
      </c>
      <c r="F883" s="92" t="s">
        <v>95</v>
      </c>
      <c r="G883" s="53">
        <v>12</v>
      </c>
      <c r="H883" s="252"/>
      <c r="I883" s="252"/>
    </row>
    <row r="884" spans="1:9">
      <c r="A884" s="33">
        <f t="shared" si="14"/>
        <v>801</v>
      </c>
      <c r="B884" s="599" t="s">
        <v>1951</v>
      </c>
      <c r="C884" s="31" t="s">
        <v>1060</v>
      </c>
      <c r="D884" s="31" t="s">
        <v>1118</v>
      </c>
      <c r="E884" s="722" t="s">
        <v>2048</v>
      </c>
      <c r="F884" s="92" t="s">
        <v>95</v>
      </c>
      <c r="G884" s="53">
        <v>19</v>
      </c>
      <c r="H884" s="252"/>
      <c r="I884" s="252"/>
    </row>
    <row r="885" spans="1:9" ht="25.5">
      <c r="A885" s="33">
        <f t="shared" si="14"/>
        <v>802</v>
      </c>
      <c r="B885" s="599" t="s">
        <v>1951</v>
      </c>
      <c r="C885" s="31" t="s">
        <v>1065</v>
      </c>
      <c r="D885" s="31"/>
      <c r="E885" s="722" t="s">
        <v>2048</v>
      </c>
      <c r="F885" s="92" t="s">
        <v>94</v>
      </c>
      <c r="G885" s="93">
        <v>1</v>
      </c>
      <c r="H885" s="252"/>
      <c r="I885" s="252"/>
    </row>
    <row r="886" spans="1:9" ht="25.5">
      <c r="A886" s="33">
        <f t="shared" si="14"/>
        <v>803</v>
      </c>
      <c r="B886" s="599" t="s">
        <v>1951</v>
      </c>
      <c r="C886" s="31" t="s">
        <v>1119</v>
      </c>
      <c r="D886" s="31" t="s">
        <v>143</v>
      </c>
      <c r="E886" s="722" t="s">
        <v>2048</v>
      </c>
      <c r="F886" s="92" t="s">
        <v>92</v>
      </c>
      <c r="G886" s="93">
        <v>9</v>
      </c>
      <c r="H886" s="252"/>
      <c r="I886" s="252"/>
    </row>
    <row r="887" spans="1:9" ht="25.5">
      <c r="A887" s="33">
        <f t="shared" si="14"/>
        <v>804</v>
      </c>
      <c r="B887" s="599" t="s">
        <v>1951</v>
      </c>
      <c r="C887" s="31" t="s">
        <v>1120</v>
      </c>
      <c r="D887" s="31" t="s">
        <v>143</v>
      </c>
      <c r="E887" s="722" t="s">
        <v>2048</v>
      </c>
      <c r="F887" s="92" t="s">
        <v>92</v>
      </c>
      <c r="G887" s="93">
        <v>9</v>
      </c>
      <c r="H887" s="252"/>
      <c r="I887" s="252"/>
    </row>
    <row r="888" spans="1:9">
      <c r="A888" s="33">
        <f t="shared" si="14"/>
        <v>805</v>
      </c>
      <c r="B888" s="599" t="s">
        <v>1951</v>
      </c>
      <c r="C888" s="31" t="s">
        <v>1121</v>
      </c>
      <c r="D888" s="31" t="s">
        <v>1118</v>
      </c>
      <c r="E888" s="722" t="s">
        <v>2048</v>
      </c>
      <c r="F888" s="92" t="s">
        <v>92</v>
      </c>
      <c r="G888" s="93">
        <v>1</v>
      </c>
      <c r="H888" s="252"/>
      <c r="I888" s="252"/>
    </row>
    <row r="889" spans="1:9">
      <c r="A889" s="33">
        <f t="shared" si="14"/>
        <v>806</v>
      </c>
      <c r="B889" s="599" t="s">
        <v>1951</v>
      </c>
      <c r="C889" s="31" t="s">
        <v>1122</v>
      </c>
      <c r="D889" s="31"/>
      <c r="E889" s="722" t="s">
        <v>2048</v>
      </c>
      <c r="F889" s="92" t="s">
        <v>92</v>
      </c>
      <c r="G889" s="93">
        <v>1</v>
      </c>
      <c r="H889" s="252"/>
      <c r="I889" s="252"/>
    </row>
    <row r="890" spans="1:9">
      <c r="A890" s="33">
        <f t="shared" si="14"/>
        <v>807</v>
      </c>
      <c r="B890" s="599" t="s">
        <v>1951</v>
      </c>
      <c r="C890" s="31" t="s">
        <v>1123</v>
      </c>
      <c r="D890" s="31"/>
      <c r="E890" s="722" t="s">
        <v>2048</v>
      </c>
      <c r="F890" s="92" t="s">
        <v>92</v>
      </c>
      <c r="G890" s="93">
        <v>1</v>
      </c>
      <c r="H890" s="252"/>
      <c r="I890" s="252"/>
    </row>
    <row r="891" spans="1:9">
      <c r="A891" s="33">
        <f t="shared" si="14"/>
        <v>808</v>
      </c>
      <c r="B891" s="599" t="s">
        <v>1951</v>
      </c>
      <c r="C891" s="31" t="s">
        <v>1124</v>
      </c>
      <c r="D891" s="31"/>
      <c r="E891" s="722" t="s">
        <v>2048</v>
      </c>
      <c r="F891" s="92" t="s">
        <v>92</v>
      </c>
      <c r="G891" s="93">
        <v>1</v>
      </c>
      <c r="H891" s="252"/>
      <c r="I891" s="252"/>
    </row>
    <row r="892" spans="1:9">
      <c r="A892" s="33">
        <f t="shared" si="14"/>
        <v>809</v>
      </c>
      <c r="B892" s="599" t="s">
        <v>1951</v>
      </c>
      <c r="C892" s="31" t="s">
        <v>1125</v>
      </c>
      <c r="D892" s="31" t="s">
        <v>661</v>
      </c>
      <c r="E892" s="722" t="s">
        <v>2048</v>
      </c>
      <c r="F892" s="92" t="s">
        <v>92</v>
      </c>
      <c r="G892" s="93">
        <v>2</v>
      </c>
      <c r="H892" s="252"/>
      <c r="I892" s="252"/>
    </row>
    <row r="893" spans="1:9">
      <c r="A893" s="33">
        <f t="shared" si="14"/>
        <v>810</v>
      </c>
      <c r="B893" s="599" t="s">
        <v>1951</v>
      </c>
      <c r="C893" s="31" t="s">
        <v>1126</v>
      </c>
      <c r="D893" s="31" t="s">
        <v>661</v>
      </c>
      <c r="E893" s="722" t="s">
        <v>2048</v>
      </c>
      <c r="F893" s="92" t="s">
        <v>92</v>
      </c>
      <c r="G893" s="93">
        <v>2</v>
      </c>
      <c r="H893" s="252"/>
      <c r="I893" s="252"/>
    </row>
    <row r="894" spans="1:9" ht="25.5">
      <c r="A894" s="33">
        <f t="shared" si="14"/>
        <v>811</v>
      </c>
      <c r="B894" s="599" t="s">
        <v>1951</v>
      </c>
      <c r="C894" s="31" t="s">
        <v>1127</v>
      </c>
      <c r="D894" s="31" t="s">
        <v>1118</v>
      </c>
      <c r="E894" s="722" t="s">
        <v>2048</v>
      </c>
      <c r="F894" s="92" t="s">
        <v>92</v>
      </c>
      <c r="G894" s="93">
        <v>2</v>
      </c>
      <c r="H894" s="252"/>
      <c r="I894" s="252"/>
    </row>
    <row r="895" spans="1:9">
      <c r="A895" s="33">
        <f t="shared" si="14"/>
        <v>812</v>
      </c>
      <c r="B895" s="599" t="s">
        <v>1951</v>
      </c>
      <c r="C895" s="31" t="s">
        <v>1071</v>
      </c>
      <c r="D895" s="31"/>
      <c r="E895" s="722" t="s">
        <v>2048</v>
      </c>
      <c r="F895" s="92" t="s">
        <v>104</v>
      </c>
      <c r="G895" s="53">
        <v>12</v>
      </c>
      <c r="H895" s="252"/>
      <c r="I895" s="252"/>
    </row>
    <row r="896" spans="1:9">
      <c r="A896" s="33">
        <f t="shared" si="14"/>
        <v>813</v>
      </c>
      <c r="B896" s="599" t="s">
        <v>1951</v>
      </c>
      <c r="C896" s="31" t="s">
        <v>1072</v>
      </c>
      <c r="D896" s="31"/>
      <c r="E896" s="722"/>
      <c r="F896" s="92" t="s">
        <v>94</v>
      </c>
      <c r="G896" s="93">
        <v>1</v>
      </c>
      <c r="H896" s="252"/>
      <c r="I896" s="252"/>
    </row>
    <row r="897" spans="1:9">
      <c r="A897" s="33">
        <f t="shared" si="14"/>
        <v>814</v>
      </c>
      <c r="B897" s="599" t="s">
        <v>1951</v>
      </c>
      <c r="C897" s="31" t="s">
        <v>1073</v>
      </c>
      <c r="D897" s="31"/>
      <c r="E897" s="722"/>
      <c r="F897" s="92" t="s">
        <v>94</v>
      </c>
      <c r="G897" s="93">
        <v>1</v>
      </c>
      <c r="H897" s="252"/>
      <c r="I897" s="252"/>
    </row>
    <row r="898" spans="1:9">
      <c r="A898" s="33">
        <f t="shared" si="14"/>
        <v>815</v>
      </c>
      <c r="B898" s="599" t="s">
        <v>1951</v>
      </c>
      <c r="C898" s="31" t="s">
        <v>1074</v>
      </c>
      <c r="D898" s="31"/>
      <c r="E898" s="722"/>
      <c r="F898" s="92" t="s">
        <v>94</v>
      </c>
      <c r="G898" s="93">
        <v>1</v>
      </c>
      <c r="H898" s="252"/>
      <c r="I898" s="252"/>
    </row>
    <row r="899" spans="1:9">
      <c r="A899" s="33"/>
      <c r="B899" s="599"/>
      <c r="C899" s="1054"/>
      <c r="D899" s="1055"/>
      <c r="E899" s="737"/>
      <c r="F899" s="92"/>
      <c r="G899" s="93"/>
      <c r="H899" s="252"/>
      <c r="I899" s="252"/>
    </row>
    <row r="900" spans="1:9">
      <c r="A900" s="33"/>
      <c r="B900" s="599"/>
      <c r="C900" s="1048" t="s">
        <v>1128</v>
      </c>
      <c r="D900" s="1049"/>
      <c r="E900" s="736"/>
      <c r="F900" s="92"/>
      <c r="G900" s="93"/>
      <c r="H900" s="252"/>
      <c r="I900" s="252"/>
    </row>
    <row r="901" spans="1:9" ht="25.5">
      <c r="A901" s="33">
        <f>A898+1</f>
        <v>816</v>
      </c>
      <c r="B901" s="599" t="s">
        <v>1951</v>
      </c>
      <c r="C901" s="31" t="s">
        <v>1129</v>
      </c>
      <c r="D901" s="31"/>
      <c r="E901" s="722" t="s">
        <v>2048</v>
      </c>
      <c r="F901" s="92" t="s">
        <v>94</v>
      </c>
      <c r="G901" s="93">
        <v>1</v>
      </c>
      <c r="H901" s="252"/>
      <c r="I901" s="252"/>
    </row>
    <row r="902" spans="1:9" ht="25.5">
      <c r="A902" s="33">
        <f t="shared" si="14"/>
        <v>817</v>
      </c>
      <c r="B902" s="599" t="s">
        <v>1951</v>
      </c>
      <c r="C902" s="31" t="s">
        <v>1130</v>
      </c>
      <c r="D902" s="31"/>
      <c r="E902" s="722" t="s">
        <v>2048</v>
      </c>
      <c r="F902" s="92" t="s">
        <v>94</v>
      </c>
      <c r="G902" s="93">
        <v>1</v>
      </c>
      <c r="H902" s="252"/>
      <c r="I902" s="252"/>
    </row>
    <row r="903" spans="1:9">
      <c r="A903" s="33">
        <f t="shared" si="14"/>
        <v>818</v>
      </c>
      <c r="B903" s="599" t="s">
        <v>1951</v>
      </c>
      <c r="C903" s="31" t="s">
        <v>1057</v>
      </c>
      <c r="D903" s="31"/>
      <c r="E903" s="722" t="s">
        <v>2048</v>
      </c>
      <c r="F903" s="92" t="s">
        <v>94</v>
      </c>
      <c r="G903" s="93">
        <v>1</v>
      </c>
      <c r="H903" s="252"/>
      <c r="I903" s="252"/>
    </row>
    <row r="904" spans="1:9">
      <c r="A904" s="33">
        <f t="shared" si="14"/>
        <v>819</v>
      </c>
      <c r="B904" s="599" t="s">
        <v>1951</v>
      </c>
      <c r="C904" s="31" t="s">
        <v>1058</v>
      </c>
      <c r="D904" s="31"/>
      <c r="E904" s="722" t="s">
        <v>2048</v>
      </c>
      <c r="F904" s="92" t="s">
        <v>94</v>
      </c>
      <c r="G904" s="93">
        <v>4</v>
      </c>
      <c r="H904" s="252"/>
      <c r="I904" s="252"/>
    </row>
    <row r="905" spans="1:9">
      <c r="A905" s="33">
        <f t="shared" si="14"/>
        <v>820</v>
      </c>
      <c r="B905" s="599" t="s">
        <v>1951</v>
      </c>
      <c r="C905" s="31" t="s">
        <v>1059</v>
      </c>
      <c r="D905" s="31" t="s">
        <v>162</v>
      </c>
      <c r="E905" s="722" t="s">
        <v>2048</v>
      </c>
      <c r="F905" s="92" t="s">
        <v>95</v>
      </c>
      <c r="G905" s="53">
        <v>2</v>
      </c>
      <c r="H905" s="252"/>
      <c r="I905" s="252"/>
    </row>
    <row r="906" spans="1:9">
      <c r="A906" s="33">
        <f t="shared" si="14"/>
        <v>821</v>
      </c>
      <c r="B906" s="599" t="s">
        <v>1951</v>
      </c>
      <c r="C906" s="31" t="s">
        <v>1059</v>
      </c>
      <c r="D906" s="31" t="s">
        <v>634</v>
      </c>
      <c r="E906" s="722" t="s">
        <v>2048</v>
      </c>
      <c r="F906" s="92" t="s">
        <v>95</v>
      </c>
      <c r="G906" s="53">
        <v>8</v>
      </c>
      <c r="H906" s="252"/>
      <c r="I906" s="252"/>
    </row>
    <row r="907" spans="1:9">
      <c r="A907" s="33">
        <f t="shared" si="14"/>
        <v>822</v>
      </c>
      <c r="B907" s="599" t="s">
        <v>1951</v>
      </c>
      <c r="C907" s="31" t="s">
        <v>1059</v>
      </c>
      <c r="D907" s="31" t="s">
        <v>658</v>
      </c>
      <c r="E907" s="722" t="s">
        <v>2048</v>
      </c>
      <c r="F907" s="92" t="s">
        <v>95</v>
      </c>
      <c r="G907" s="53">
        <v>15</v>
      </c>
      <c r="H907" s="252"/>
      <c r="I907" s="252"/>
    </row>
    <row r="908" spans="1:9">
      <c r="A908" s="33">
        <f t="shared" si="14"/>
        <v>823</v>
      </c>
      <c r="B908" s="599" t="s">
        <v>1951</v>
      </c>
      <c r="C908" s="31" t="s">
        <v>1059</v>
      </c>
      <c r="D908" s="31" t="s">
        <v>661</v>
      </c>
      <c r="E908" s="722" t="s">
        <v>2048</v>
      </c>
      <c r="F908" s="92" t="s">
        <v>95</v>
      </c>
      <c r="G908" s="53">
        <v>26</v>
      </c>
      <c r="H908" s="252"/>
      <c r="I908" s="252"/>
    </row>
    <row r="909" spans="1:9">
      <c r="A909" s="33">
        <f t="shared" si="14"/>
        <v>824</v>
      </c>
      <c r="B909" s="599" t="s">
        <v>1951</v>
      </c>
      <c r="C909" s="31" t="s">
        <v>1060</v>
      </c>
      <c r="D909" s="31" t="s">
        <v>1118</v>
      </c>
      <c r="E909" s="722" t="s">
        <v>2048</v>
      </c>
      <c r="F909" s="92" t="s">
        <v>95</v>
      </c>
      <c r="G909" s="53">
        <v>4</v>
      </c>
      <c r="H909" s="252"/>
      <c r="I909" s="252"/>
    </row>
    <row r="910" spans="1:9">
      <c r="A910" s="33">
        <f t="shared" si="14"/>
        <v>825</v>
      </c>
      <c r="B910" s="599" t="s">
        <v>1951</v>
      </c>
      <c r="C910" s="31" t="s">
        <v>1060</v>
      </c>
      <c r="D910" s="31" t="s">
        <v>1131</v>
      </c>
      <c r="E910" s="722" t="s">
        <v>2048</v>
      </c>
      <c r="F910" s="92" t="s">
        <v>95</v>
      </c>
      <c r="G910" s="53">
        <v>7</v>
      </c>
      <c r="H910" s="252"/>
      <c r="I910" s="252"/>
    </row>
    <row r="911" spans="1:9">
      <c r="A911" s="33">
        <f t="shared" si="14"/>
        <v>826</v>
      </c>
      <c r="B911" s="599" t="s">
        <v>1951</v>
      </c>
      <c r="C911" s="31" t="s">
        <v>1060</v>
      </c>
      <c r="D911" s="31" t="s">
        <v>1095</v>
      </c>
      <c r="E911" s="722" t="s">
        <v>2048</v>
      </c>
      <c r="F911" s="92" t="s">
        <v>95</v>
      </c>
      <c r="G911" s="53">
        <v>2</v>
      </c>
      <c r="H911" s="252"/>
      <c r="I911" s="252"/>
    </row>
    <row r="912" spans="1:9">
      <c r="A912" s="33">
        <f t="shared" si="14"/>
        <v>827</v>
      </c>
      <c r="B912" s="599" t="s">
        <v>1951</v>
      </c>
      <c r="C912" s="31" t="s">
        <v>1060</v>
      </c>
      <c r="D912" s="31" t="s">
        <v>1132</v>
      </c>
      <c r="E912" s="722" t="s">
        <v>2048</v>
      </c>
      <c r="F912" s="92" t="s">
        <v>95</v>
      </c>
      <c r="G912" s="53">
        <v>3</v>
      </c>
      <c r="H912" s="252"/>
      <c r="I912" s="252"/>
    </row>
    <row r="913" spans="1:9">
      <c r="A913" s="33">
        <f t="shared" si="14"/>
        <v>828</v>
      </c>
      <c r="B913" s="599" t="s">
        <v>1951</v>
      </c>
      <c r="C913" s="31" t="s">
        <v>1060</v>
      </c>
      <c r="D913" s="31" t="s">
        <v>1133</v>
      </c>
      <c r="E913" s="722" t="s">
        <v>2048</v>
      </c>
      <c r="F913" s="92" t="s">
        <v>95</v>
      </c>
      <c r="G913" s="53">
        <v>7</v>
      </c>
      <c r="H913" s="252"/>
      <c r="I913" s="252"/>
    </row>
    <row r="914" spans="1:9">
      <c r="A914" s="33">
        <f t="shared" si="14"/>
        <v>829</v>
      </c>
      <c r="B914" s="599" t="s">
        <v>1951</v>
      </c>
      <c r="C914" s="31" t="s">
        <v>1060</v>
      </c>
      <c r="D914" s="31" t="s">
        <v>1134</v>
      </c>
      <c r="E914" s="722" t="s">
        <v>2048</v>
      </c>
      <c r="F914" s="92" t="s">
        <v>95</v>
      </c>
      <c r="G914" s="53">
        <v>1</v>
      </c>
      <c r="H914" s="252"/>
      <c r="I914" s="252"/>
    </row>
    <row r="915" spans="1:9" ht="25.5">
      <c r="A915" s="33">
        <f t="shared" si="14"/>
        <v>830</v>
      </c>
      <c r="B915" s="599" t="s">
        <v>1951</v>
      </c>
      <c r="C915" s="31" t="s">
        <v>1065</v>
      </c>
      <c r="D915" s="31"/>
      <c r="E915" s="722" t="s">
        <v>2048</v>
      </c>
      <c r="F915" s="92" t="s">
        <v>94</v>
      </c>
      <c r="G915" s="93">
        <v>1</v>
      </c>
      <c r="H915" s="252"/>
      <c r="I915" s="252"/>
    </row>
    <row r="916" spans="1:9" ht="25.5">
      <c r="A916" s="33">
        <f t="shared" si="14"/>
        <v>831</v>
      </c>
      <c r="B916" s="599" t="s">
        <v>1951</v>
      </c>
      <c r="C916" s="31" t="s">
        <v>1135</v>
      </c>
      <c r="D916" s="31" t="s">
        <v>634</v>
      </c>
      <c r="E916" s="722" t="s">
        <v>2048</v>
      </c>
      <c r="F916" s="92" t="s">
        <v>92</v>
      </c>
      <c r="G916" s="93">
        <v>8</v>
      </c>
      <c r="H916" s="252"/>
      <c r="I916" s="252"/>
    </row>
    <row r="917" spans="1:9">
      <c r="A917" s="33">
        <f t="shared" si="14"/>
        <v>832</v>
      </c>
      <c r="B917" s="599" t="s">
        <v>1951</v>
      </c>
      <c r="C917" s="31" t="s">
        <v>1136</v>
      </c>
      <c r="D917" s="31" t="s">
        <v>162</v>
      </c>
      <c r="E917" s="722" t="s">
        <v>2048</v>
      </c>
      <c r="F917" s="92" t="s">
        <v>92</v>
      </c>
      <c r="G917" s="93">
        <v>1</v>
      </c>
      <c r="H917" s="252"/>
      <c r="I917" s="252"/>
    </row>
    <row r="918" spans="1:9" ht="25.5">
      <c r="A918" s="33">
        <f t="shared" si="14"/>
        <v>833</v>
      </c>
      <c r="B918" s="599" t="s">
        <v>1951</v>
      </c>
      <c r="C918" s="31" t="s">
        <v>1137</v>
      </c>
      <c r="D918" s="31" t="s">
        <v>634</v>
      </c>
      <c r="E918" s="722" t="s">
        <v>2048</v>
      </c>
      <c r="F918" s="92" t="s">
        <v>92</v>
      </c>
      <c r="G918" s="93">
        <v>8</v>
      </c>
      <c r="H918" s="252"/>
      <c r="I918" s="252"/>
    </row>
    <row r="919" spans="1:9">
      <c r="A919" s="33">
        <f t="shared" si="14"/>
        <v>834</v>
      </c>
      <c r="B919" s="599" t="s">
        <v>1951</v>
      </c>
      <c r="C919" s="31" t="s">
        <v>1138</v>
      </c>
      <c r="D919" s="31" t="s">
        <v>162</v>
      </c>
      <c r="E919" s="722" t="s">
        <v>2048</v>
      </c>
      <c r="F919" s="92" t="s">
        <v>92</v>
      </c>
      <c r="G919" s="93">
        <v>1</v>
      </c>
      <c r="H919" s="252"/>
      <c r="I919" s="252"/>
    </row>
    <row r="920" spans="1:9">
      <c r="A920" s="33">
        <f t="shared" si="14"/>
        <v>835</v>
      </c>
      <c r="B920" s="599" t="s">
        <v>1951</v>
      </c>
      <c r="C920" s="31" t="s">
        <v>1096</v>
      </c>
      <c r="D920" s="31" t="s">
        <v>1095</v>
      </c>
      <c r="E920" s="722" t="s">
        <v>2048</v>
      </c>
      <c r="F920" s="92" t="s">
        <v>92</v>
      </c>
      <c r="G920" s="93">
        <v>1</v>
      </c>
      <c r="H920" s="252"/>
      <c r="I920" s="252"/>
    </row>
    <row r="921" spans="1:9">
      <c r="A921" s="33">
        <f t="shared" si="14"/>
        <v>836</v>
      </c>
      <c r="B921" s="599" t="s">
        <v>1951</v>
      </c>
      <c r="C921" s="31" t="s">
        <v>1097</v>
      </c>
      <c r="D921" s="31"/>
      <c r="E921" s="722" t="s">
        <v>2048</v>
      </c>
      <c r="F921" s="92" t="s">
        <v>92</v>
      </c>
      <c r="G921" s="93">
        <v>1</v>
      </c>
      <c r="H921" s="252"/>
      <c r="I921" s="252"/>
    </row>
    <row r="922" spans="1:9">
      <c r="A922" s="33">
        <f t="shared" si="14"/>
        <v>837</v>
      </c>
      <c r="B922" s="599" t="s">
        <v>1951</v>
      </c>
      <c r="C922" s="31" t="s">
        <v>1098</v>
      </c>
      <c r="D922" s="31"/>
      <c r="E922" s="722" t="s">
        <v>2048</v>
      </c>
      <c r="F922" s="92" t="s">
        <v>92</v>
      </c>
      <c r="G922" s="93">
        <v>1</v>
      </c>
      <c r="H922" s="252"/>
      <c r="I922" s="252"/>
    </row>
    <row r="923" spans="1:9">
      <c r="A923" s="33">
        <f t="shared" si="14"/>
        <v>838</v>
      </c>
      <c r="B923" s="599" t="s">
        <v>1951</v>
      </c>
      <c r="C923" s="31" t="s">
        <v>1139</v>
      </c>
      <c r="D923" s="31" t="s">
        <v>1134</v>
      </c>
      <c r="E923" s="722" t="s">
        <v>2048</v>
      </c>
      <c r="F923" s="92" t="s">
        <v>92</v>
      </c>
      <c r="G923" s="93">
        <v>1</v>
      </c>
      <c r="H923" s="252"/>
      <c r="I923" s="252"/>
    </row>
    <row r="924" spans="1:9">
      <c r="A924" s="33">
        <f t="shared" si="14"/>
        <v>839</v>
      </c>
      <c r="B924" s="599" t="s">
        <v>1951</v>
      </c>
      <c r="C924" s="31" t="s">
        <v>1125</v>
      </c>
      <c r="D924" s="31" t="s">
        <v>661</v>
      </c>
      <c r="E924" s="722" t="s">
        <v>2048</v>
      </c>
      <c r="F924" s="92" t="s">
        <v>92</v>
      </c>
      <c r="G924" s="93">
        <v>2</v>
      </c>
      <c r="H924" s="252"/>
      <c r="I924" s="252"/>
    </row>
    <row r="925" spans="1:9">
      <c r="A925" s="33">
        <f t="shared" si="14"/>
        <v>840</v>
      </c>
      <c r="B925" s="599" t="s">
        <v>1951</v>
      </c>
      <c r="C925" s="31" t="s">
        <v>1126</v>
      </c>
      <c r="D925" s="31" t="s">
        <v>661</v>
      </c>
      <c r="E925" s="722" t="s">
        <v>2048</v>
      </c>
      <c r="F925" s="92" t="s">
        <v>92</v>
      </c>
      <c r="G925" s="93">
        <v>4</v>
      </c>
      <c r="H925" s="252"/>
      <c r="I925" s="252"/>
    </row>
    <row r="926" spans="1:9" ht="25.5">
      <c r="A926" s="33">
        <f t="shared" si="14"/>
        <v>841</v>
      </c>
      <c r="B926" s="599" t="s">
        <v>1951</v>
      </c>
      <c r="C926" s="31" t="s">
        <v>1140</v>
      </c>
      <c r="D926" s="31" t="s">
        <v>1132</v>
      </c>
      <c r="E926" s="722" t="s">
        <v>2048</v>
      </c>
      <c r="F926" s="92" t="s">
        <v>92</v>
      </c>
      <c r="G926" s="93">
        <v>2</v>
      </c>
      <c r="H926" s="252"/>
      <c r="I926" s="252"/>
    </row>
    <row r="927" spans="1:9">
      <c r="A927" s="33">
        <f t="shared" si="14"/>
        <v>842</v>
      </c>
      <c r="B927" s="599" t="s">
        <v>1951</v>
      </c>
      <c r="C927" s="31" t="s">
        <v>1078</v>
      </c>
      <c r="D927" s="31" t="s">
        <v>162</v>
      </c>
      <c r="E927" s="722" t="s">
        <v>2048</v>
      </c>
      <c r="F927" s="92" t="s">
        <v>92</v>
      </c>
      <c r="G927" s="93">
        <v>2</v>
      </c>
      <c r="H927" s="252"/>
      <c r="I927" s="252"/>
    </row>
    <row r="928" spans="1:9">
      <c r="A928" s="33">
        <f t="shared" si="14"/>
        <v>843</v>
      </c>
      <c r="B928" s="599" t="s">
        <v>1951</v>
      </c>
      <c r="C928" s="31" t="s">
        <v>1071</v>
      </c>
      <c r="D928" s="31"/>
      <c r="E928" s="722" t="s">
        <v>2048</v>
      </c>
      <c r="F928" s="92" t="s">
        <v>104</v>
      </c>
      <c r="G928" s="53">
        <v>26</v>
      </c>
      <c r="H928" s="252"/>
      <c r="I928" s="252"/>
    </row>
    <row r="929" spans="1:9">
      <c r="A929" s="33">
        <f t="shared" si="14"/>
        <v>844</v>
      </c>
      <c r="B929" s="599" t="s">
        <v>1951</v>
      </c>
      <c r="C929" s="31" t="s">
        <v>1072</v>
      </c>
      <c r="D929" s="31"/>
      <c r="E929" s="722"/>
      <c r="F929" s="92" t="s">
        <v>94</v>
      </c>
      <c r="G929" s="93">
        <v>1</v>
      </c>
      <c r="H929" s="252"/>
      <c r="I929" s="252"/>
    </row>
    <row r="930" spans="1:9">
      <c r="A930" s="33">
        <f t="shared" si="14"/>
        <v>845</v>
      </c>
      <c r="B930" s="599" t="s">
        <v>1951</v>
      </c>
      <c r="C930" s="31" t="s">
        <v>1073</v>
      </c>
      <c r="D930" s="31"/>
      <c r="E930" s="722"/>
      <c r="F930" s="92" t="s">
        <v>94</v>
      </c>
      <c r="G930" s="93">
        <v>1</v>
      </c>
      <c r="H930" s="252"/>
      <c r="I930" s="252"/>
    </row>
    <row r="931" spans="1:9">
      <c r="A931" s="33">
        <f t="shared" si="14"/>
        <v>846</v>
      </c>
      <c r="B931" s="599" t="s">
        <v>1951</v>
      </c>
      <c r="C931" s="31" t="s">
        <v>1074</v>
      </c>
      <c r="D931" s="31"/>
      <c r="E931" s="722"/>
      <c r="F931" s="92" t="s">
        <v>94</v>
      </c>
      <c r="G931" s="93">
        <v>1</v>
      </c>
      <c r="H931" s="252"/>
      <c r="I931" s="252"/>
    </row>
    <row r="932" spans="1:9">
      <c r="A932" s="33"/>
      <c r="B932" s="599"/>
      <c r="C932" s="31"/>
      <c r="D932" s="31"/>
      <c r="E932" s="722"/>
      <c r="F932" s="92"/>
      <c r="G932" s="93"/>
      <c r="H932" s="252"/>
      <c r="I932" s="252"/>
    </row>
    <row r="933" spans="1:9">
      <c r="A933" s="33"/>
      <c r="B933" s="599"/>
      <c r="C933" s="1048" t="s">
        <v>1141</v>
      </c>
      <c r="D933" s="1049"/>
      <c r="E933" s="722"/>
      <c r="F933" s="92"/>
      <c r="G933" s="93"/>
      <c r="H933" s="252"/>
      <c r="I933" s="252"/>
    </row>
    <row r="934" spans="1:9" ht="25.5">
      <c r="A934" s="33">
        <f>A931+1</f>
        <v>847</v>
      </c>
      <c r="B934" s="599" t="s">
        <v>1951</v>
      </c>
      <c r="C934" s="31" t="s">
        <v>1055</v>
      </c>
      <c r="D934" s="31"/>
      <c r="E934" s="722" t="s">
        <v>2048</v>
      </c>
      <c r="F934" s="92" t="s">
        <v>94</v>
      </c>
      <c r="G934" s="93">
        <v>1</v>
      </c>
      <c r="H934" s="252"/>
      <c r="I934" s="252"/>
    </row>
    <row r="935" spans="1:9" ht="25.5">
      <c r="A935" s="33">
        <f t="shared" si="14"/>
        <v>848</v>
      </c>
      <c r="B935" s="599" t="s">
        <v>1951</v>
      </c>
      <c r="C935" s="31" t="s">
        <v>1114</v>
      </c>
      <c r="D935" s="31"/>
      <c r="E935" s="722" t="s">
        <v>2048</v>
      </c>
      <c r="F935" s="92" t="s">
        <v>94</v>
      </c>
      <c r="G935" s="93">
        <v>1</v>
      </c>
      <c r="H935" s="252"/>
      <c r="I935" s="252"/>
    </row>
    <row r="936" spans="1:9">
      <c r="A936" s="33">
        <f t="shared" si="14"/>
        <v>849</v>
      </c>
      <c r="B936" s="599" t="s">
        <v>1951</v>
      </c>
      <c r="C936" s="31" t="s">
        <v>1057</v>
      </c>
      <c r="D936" s="31"/>
      <c r="E936" s="722" t="s">
        <v>2048</v>
      </c>
      <c r="F936" s="92" t="s">
        <v>94</v>
      </c>
      <c r="G936" s="93">
        <v>1</v>
      </c>
      <c r="H936" s="252"/>
      <c r="I936" s="252"/>
    </row>
    <row r="937" spans="1:9">
      <c r="A937" s="33">
        <f t="shared" si="14"/>
        <v>850</v>
      </c>
      <c r="B937" s="599" t="s">
        <v>1951</v>
      </c>
      <c r="C937" s="31" t="s">
        <v>1058</v>
      </c>
      <c r="D937" s="31"/>
      <c r="E937" s="722" t="s">
        <v>2048</v>
      </c>
      <c r="F937" s="92" t="s">
        <v>94</v>
      </c>
      <c r="G937" s="93">
        <v>4</v>
      </c>
      <c r="H937" s="252"/>
      <c r="I937" s="252"/>
    </row>
    <row r="938" spans="1:9">
      <c r="A938" s="33">
        <f t="shared" si="14"/>
        <v>851</v>
      </c>
      <c r="B938" s="599" t="s">
        <v>1951</v>
      </c>
      <c r="C938" s="31" t="s">
        <v>1059</v>
      </c>
      <c r="D938" s="31" t="s">
        <v>162</v>
      </c>
      <c r="E938" s="722" t="s">
        <v>2048</v>
      </c>
      <c r="F938" s="92" t="s">
        <v>95</v>
      </c>
      <c r="G938" s="53">
        <v>19</v>
      </c>
      <c r="H938" s="252"/>
      <c r="I938" s="252"/>
    </row>
    <row r="939" spans="1:9">
      <c r="A939" s="33">
        <f t="shared" si="14"/>
        <v>852</v>
      </c>
      <c r="B939" s="599" t="s">
        <v>1951</v>
      </c>
      <c r="C939" s="31" t="s">
        <v>1059</v>
      </c>
      <c r="D939" s="31" t="s">
        <v>634</v>
      </c>
      <c r="E939" s="722" t="s">
        <v>2048</v>
      </c>
      <c r="F939" s="92" t="s">
        <v>95</v>
      </c>
      <c r="G939" s="53">
        <v>5</v>
      </c>
      <c r="H939" s="252"/>
      <c r="I939" s="252"/>
    </row>
    <row r="940" spans="1:9">
      <c r="A940" s="33">
        <f t="shared" si="14"/>
        <v>853</v>
      </c>
      <c r="B940" s="599" t="s">
        <v>1951</v>
      </c>
      <c r="C940" s="31" t="s">
        <v>1059</v>
      </c>
      <c r="D940" s="31" t="s">
        <v>658</v>
      </c>
      <c r="E940" s="722" t="s">
        <v>2048</v>
      </c>
      <c r="F940" s="92" t="s">
        <v>95</v>
      </c>
      <c r="G940" s="53">
        <v>7</v>
      </c>
      <c r="H940" s="252"/>
      <c r="I940" s="252"/>
    </row>
    <row r="941" spans="1:9">
      <c r="A941" s="33">
        <f t="shared" ref="A941:A1004" si="15">A940+1</f>
        <v>854</v>
      </c>
      <c r="B941" s="599" t="s">
        <v>1951</v>
      </c>
      <c r="C941" s="31" t="s">
        <v>1059</v>
      </c>
      <c r="D941" s="31" t="s">
        <v>659</v>
      </c>
      <c r="E941" s="722" t="s">
        <v>2048</v>
      </c>
      <c r="F941" s="92" t="s">
        <v>95</v>
      </c>
      <c r="G941" s="53">
        <v>4</v>
      </c>
      <c r="H941" s="252"/>
      <c r="I941" s="252"/>
    </row>
    <row r="942" spans="1:9">
      <c r="A942" s="33">
        <f t="shared" si="15"/>
        <v>855</v>
      </c>
      <c r="B942" s="599" t="s">
        <v>1951</v>
      </c>
      <c r="C942" s="31" t="s">
        <v>1059</v>
      </c>
      <c r="D942" s="31" t="s">
        <v>661</v>
      </c>
      <c r="E942" s="722" t="s">
        <v>2048</v>
      </c>
      <c r="F942" s="92" t="s">
        <v>95</v>
      </c>
      <c r="G942" s="53">
        <v>16</v>
      </c>
      <c r="H942" s="252"/>
      <c r="I942" s="252"/>
    </row>
    <row r="943" spans="1:9">
      <c r="A943" s="33">
        <f t="shared" si="15"/>
        <v>856</v>
      </c>
      <c r="B943" s="599" t="s">
        <v>1951</v>
      </c>
      <c r="C943" s="31" t="s">
        <v>1060</v>
      </c>
      <c r="D943" s="31" t="s">
        <v>1142</v>
      </c>
      <c r="E943" s="722" t="s">
        <v>2048</v>
      </c>
      <c r="F943" s="92" t="s">
        <v>95</v>
      </c>
      <c r="G943" s="53">
        <v>2</v>
      </c>
      <c r="H943" s="252"/>
      <c r="I943" s="252"/>
    </row>
    <row r="944" spans="1:9" ht="25.5">
      <c r="A944" s="33">
        <f t="shared" si="15"/>
        <v>857</v>
      </c>
      <c r="B944" s="599" t="s">
        <v>1951</v>
      </c>
      <c r="C944" s="31" t="s">
        <v>1065</v>
      </c>
      <c r="D944" s="31"/>
      <c r="E944" s="722" t="s">
        <v>2048</v>
      </c>
      <c r="F944" s="92" t="s">
        <v>94</v>
      </c>
      <c r="G944" s="93">
        <v>1</v>
      </c>
      <c r="H944" s="252"/>
      <c r="I944" s="252"/>
    </row>
    <row r="945" spans="1:9">
      <c r="A945" s="33">
        <f t="shared" si="15"/>
        <v>858</v>
      </c>
      <c r="B945" s="599" t="s">
        <v>1951</v>
      </c>
      <c r="C945" s="31" t="s">
        <v>1143</v>
      </c>
      <c r="D945" s="31" t="s">
        <v>143</v>
      </c>
      <c r="E945" s="722" t="s">
        <v>2048</v>
      </c>
      <c r="F945" s="92" t="s">
        <v>92</v>
      </c>
      <c r="G945" s="93">
        <v>1</v>
      </c>
      <c r="H945" s="252"/>
      <c r="I945" s="252"/>
    </row>
    <row r="946" spans="1:9" ht="25.5">
      <c r="A946" s="33">
        <f t="shared" si="15"/>
        <v>859</v>
      </c>
      <c r="B946" s="599" t="s">
        <v>1951</v>
      </c>
      <c r="C946" s="31" t="s">
        <v>1135</v>
      </c>
      <c r="D946" s="31" t="s">
        <v>634</v>
      </c>
      <c r="E946" s="722" t="s">
        <v>2048</v>
      </c>
      <c r="F946" s="92" t="s">
        <v>92</v>
      </c>
      <c r="G946" s="93">
        <v>4</v>
      </c>
      <c r="H946" s="252"/>
      <c r="I946" s="252"/>
    </row>
    <row r="947" spans="1:9">
      <c r="A947" s="33">
        <f t="shared" si="15"/>
        <v>860</v>
      </c>
      <c r="B947" s="599" t="s">
        <v>1951</v>
      </c>
      <c r="C947" s="31" t="s">
        <v>1136</v>
      </c>
      <c r="D947" s="31" t="s">
        <v>162</v>
      </c>
      <c r="E947" s="722" t="s">
        <v>2048</v>
      </c>
      <c r="F947" s="92" t="s">
        <v>92</v>
      </c>
      <c r="G947" s="93">
        <v>1</v>
      </c>
      <c r="H947" s="252"/>
      <c r="I947" s="252"/>
    </row>
    <row r="948" spans="1:9" ht="25.5">
      <c r="A948" s="33">
        <f t="shared" si="15"/>
        <v>861</v>
      </c>
      <c r="B948" s="599" t="s">
        <v>1951</v>
      </c>
      <c r="C948" s="31" t="s">
        <v>1137</v>
      </c>
      <c r="D948" s="31" t="s">
        <v>634</v>
      </c>
      <c r="E948" s="722" t="s">
        <v>2048</v>
      </c>
      <c r="F948" s="92" t="s">
        <v>92</v>
      </c>
      <c r="G948" s="93">
        <v>4</v>
      </c>
      <c r="H948" s="252"/>
      <c r="I948" s="252"/>
    </row>
    <row r="949" spans="1:9">
      <c r="A949" s="33">
        <f t="shared" si="15"/>
        <v>862</v>
      </c>
      <c r="B949" s="599" t="s">
        <v>1951</v>
      </c>
      <c r="C949" s="31" t="s">
        <v>1121</v>
      </c>
      <c r="D949" s="31" t="s">
        <v>1118</v>
      </c>
      <c r="E949" s="722" t="s">
        <v>2048</v>
      </c>
      <c r="F949" s="92" t="s">
        <v>92</v>
      </c>
      <c r="G949" s="93">
        <v>1</v>
      </c>
      <c r="H949" s="252"/>
      <c r="I949" s="252"/>
    </row>
    <row r="950" spans="1:9">
      <c r="A950" s="33">
        <f t="shared" si="15"/>
        <v>863</v>
      </c>
      <c r="B950" s="599" t="s">
        <v>1951</v>
      </c>
      <c r="C950" s="31" t="s">
        <v>1122</v>
      </c>
      <c r="D950" s="31"/>
      <c r="E950" s="722" t="s">
        <v>2048</v>
      </c>
      <c r="F950" s="92" t="s">
        <v>92</v>
      </c>
      <c r="G950" s="93">
        <v>1</v>
      </c>
      <c r="H950" s="252"/>
      <c r="I950" s="252"/>
    </row>
    <row r="951" spans="1:9">
      <c r="A951" s="33">
        <f t="shared" si="15"/>
        <v>864</v>
      </c>
      <c r="B951" s="599" t="s">
        <v>1951</v>
      </c>
      <c r="C951" s="31" t="s">
        <v>1123</v>
      </c>
      <c r="D951" s="31"/>
      <c r="E951" s="722" t="s">
        <v>2048</v>
      </c>
      <c r="F951" s="92" t="s">
        <v>92</v>
      </c>
      <c r="G951" s="93">
        <v>1</v>
      </c>
      <c r="H951" s="252"/>
      <c r="I951" s="252"/>
    </row>
    <row r="952" spans="1:9">
      <c r="A952" s="33">
        <f t="shared" si="15"/>
        <v>865</v>
      </c>
      <c r="B952" s="599" t="s">
        <v>1951</v>
      </c>
      <c r="C952" s="31" t="s">
        <v>1124</v>
      </c>
      <c r="D952" s="31"/>
      <c r="E952" s="722" t="s">
        <v>2048</v>
      </c>
      <c r="F952" s="92" t="s">
        <v>92</v>
      </c>
      <c r="G952" s="93">
        <v>1</v>
      </c>
      <c r="H952" s="252"/>
      <c r="I952" s="252"/>
    </row>
    <row r="953" spans="1:9">
      <c r="A953" s="33">
        <f t="shared" si="15"/>
        <v>866</v>
      </c>
      <c r="B953" s="599" t="s">
        <v>1951</v>
      </c>
      <c r="C953" s="31" t="s">
        <v>1125</v>
      </c>
      <c r="D953" s="31" t="s">
        <v>661</v>
      </c>
      <c r="E953" s="722" t="s">
        <v>2048</v>
      </c>
      <c r="F953" s="92" t="s">
        <v>92</v>
      </c>
      <c r="G953" s="93">
        <v>2</v>
      </c>
      <c r="H953" s="252"/>
      <c r="I953" s="252"/>
    </row>
    <row r="954" spans="1:9">
      <c r="A954" s="33">
        <f t="shared" si="15"/>
        <v>867</v>
      </c>
      <c r="B954" s="599" t="s">
        <v>1951</v>
      </c>
      <c r="C954" s="31" t="s">
        <v>1126</v>
      </c>
      <c r="D954" s="31" t="s">
        <v>661</v>
      </c>
      <c r="E954" s="722" t="s">
        <v>2048</v>
      </c>
      <c r="F954" s="92" t="s">
        <v>92</v>
      </c>
      <c r="G954" s="93">
        <v>4</v>
      </c>
      <c r="H954" s="252"/>
      <c r="I954" s="252"/>
    </row>
    <row r="955" spans="1:9">
      <c r="A955" s="33">
        <f t="shared" si="15"/>
        <v>868</v>
      </c>
      <c r="B955" s="599" t="s">
        <v>1951</v>
      </c>
      <c r="C955" s="31" t="s">
        <v>1078</v>
      </c>
      <c r="D955" s="31" t="s">
        <v>162</v>
      </c>
      <c r="E955" s="722" t="s">
        <v>2048</v>
      </c>
      <c r="F955" s="92" t="s">
        <v>92</v>
      </c>
      <c r="G955" s="93">
        <v>1</v>
      </c>
      <c r="H955" s="252"/>
      <c r="I955" s="252"/>
    </row>
    <row r="956" spans="1:9">
      <c r="A956" s="33">
        <f t="shared" si="15"/>
        <v>869</v>
      </c>
      <c r="B956" s="599" t="s">
        <v>1951</v>
      </c>
      <c r="C956" s="31" t="s">
        <v>1071</v>
      </c>
      <c r="D956" s="31"/>
      <c r="E956" s="722" t="s">
        <v>2048</v>
      </c>
      <c r="F956" s="92" t="s">
        <v>104</v>
      </c>
      <c r="G956" s="93">
        <v>12</v>
      </c>
      <c r="H956" s="252"/>
      <c r="I956" s="252"/>
    </row>
    <row r="957" spans="1:9">
      <c r="A957" s="33">
        <f t="shared" si="15"/>
        <v>870</v>
      </c>
      <c r="B957" s="599" t="s">
        <v>1951</v>
      </c>
      <c r="C957" s="31" t="s">
        <v>1072</v>
      </c>
      <c r="D957" s="31"/>
      <c r="E957" s="722"/>
      <c r="F957" s="92" t="s">
        <v>94</v>
      </c>
      <c r="G957" s="93">
        <v>1</v>
      </c>
      <c r="H957" s="252"/>
      <c r="I957" s="252"/>
    </row>
    <row r="958" spans="1:9">
      <c r="A958" s="33">
        <f t="shared" si="15"/>
        <v>871</v>
      </c>
      <c r="B958" s="599" t="s">
        <v>1951</v>
      </c>
      <c r="C958" s="31" t="s">
        <v>1073</v>
      </c>
      <c r="D958" s="31"/>
      <c r="E958" s="722"/>
      <c r="F958" s="92" t="s">
        <v>94</v>
      </c>
      <c r="G958" s="93">
        <v>1</v>
      </c>
      <c r="H958" s="252"/>
      <c r="I958" s="252"/>
    </row>
    <row r="959" spans="1:9">
      <c r="A959" s="33">
        <f t="shared" si="15"/>
        <v>872</v>
      </c>
      <c r="B959" s="599" t="s">
        <v>1951</v>
      </c>
      <c r="C959" s="31" t="s">
        <v>1074</v>
      </c>
      <c r="D959" s="31"/>
      <c r="E959" s="722"/>
      <c r="F959" s="92" t="s">
        <v>94</v>
      </c>
      <c r="G959" s="93">
        <v>1</v>
      </c>
      <c r="H959" s="252"/>
      <c r="I959" s="252"/>
    </row>
    <row r="960" spans="1:9">
      <c r="A960" s="33"/>
      <c r="B960" s="599"/>
      <c r="C960" s="31"/>
      <c r="D960" s="31"/>
      <c r="E960" s="728"/>
      <c r="F960" s="92"/>
      <c r="G960" s="93"/>
      <c r="H960" s="252"/>
      <c r="I960" s="252"/>
    </row>
    <row r="961" spans="1:9">
      <c r="A961" s="33"/>
      <c r="B961" s="599"/>
      <c r="C961" s="1048" t="s">
        <v>1144</v>
      </c>
      <c r="D961" s="1049"/>
      <c r="E961" s="736"/>
      <c r="F961" s="92"/>
      <c r="G961" s="53"/>
      <c r="H961" s="252"/>
      <c r="I961" s="252"/>
    </row>
    <row r="962" spans="1:9" ht="25.5">
      <c r="A962" s="33">
        <f>A959+1</f>
        <v>873</v>
      </c>
      <c r="B962" s="599" t="s">
        <v>1951</v>
      </c>
      <c r="C962" s="31" t="s">
        <v>1055</v>
      </c>
      <c r="D962" s="31"/>
      <c r="E962" s="722" t="s">
        <v>2048</v>
      </c>
      <c r="F962" s="92" t="s">
        <v>94</v>
      </c>
      <c r="G962" s="93">
        <v>1</v>
      </c>
      <c r="H962" s="252"/>
      <c r="I962" s="252"/>
    </row>
    <row r="963" spans="1:9" ht="25.5">
      <c r="A963" s="33">
        <f t="shared" si="15"/>
        <v>874</v>
      </c>
      <c r="B963" s="599" t="s">
        <v>1951</v>
      </c>
      <c r="C963" s="31" t="s">
        <v>1114</v>
      </c>
      <c r="D963" s="31"/>
      <c r="E963" s="722" t="s">
        <v>2048</v>
      </c>
      <c r="F963" s="92" t="s">
        <v>94</v>
      </c>
      <c r="G963" s="93">
        <v>1</v>
      </c>
      <c r="H963" s="252"/>
      <c r="I963" s="252"/>
    </row>
    <row r="964" spans="1:9">
      <c r="A964" s="33">
        <f t="shared" si="15"/>
        <v>875</v>
      </c>
      <c r="B964" s="599" t="s">
        <v>1951</v>
      </c>
      <c r="C964" s="31" t="s">
        <v>1057</v>
      </c>
      <c r="D964" s="31"/>
      <c r="E964" s="722" t="s">
        <v>2048</v>
      </c>
      <c r="F964" s="92" t="s">
        <v>94</v>
      </c>
      <c r="G964" s="93">
        <v>1</v>
      </c>
      <c r="H964" s="252"/>
      <c r="I964" s="252"/>
    </row>
    <row r="965" spans="1:9">
      <c r="A965" s="33">
        <f t="shared" si="15"/>
        <v>876</v>
      </c>
      <c r="B965" s="599" t="s">
        <v>1951</v>
      </c>
      <c r="C965" s="31" t="s">
        <v>1058</v>
      </c>
      <c r="D965" s="31"/>
      <c r="E965" s="722" t="s">
        <v>2048</v>
      </c>
      <c r="F965" s="92" t="s">
        <v>94</v>
      </c>
      <c r="G965" s="93">
        <v>4</v>
      </c>
      <c r="H965" s="252"/>
      <c r="I965" s="252"/>
    </row>
    <row r="966" spans="1:9">
      <c r="A966" s="33">
        <f t="shared" si="15"/>
        <v>877</v>
      </c>
      <c r="B966" s="599" t="s">
        <v>1951</v>
      </c>
      <c r="C966" s="31" t="s">
        <v>1059</v>
      </c>
      <c r="D966" s="31" t="s">
        <v>162</v>
      </c>
      <c r="E966" s="722" t="s">
        <v>2048</v>
      </c>
      <c r="F966" s="92" t="s">
        <v>95</v>
      </c>
      <c r="G966" s="53">
        <v>5</v>
      </c>
      <c r="H966" s="252"/>
      <c r="I966" s="252"/>
    </row>
    <row r="967" spans="1:9">
      <c r="A967" s="33">
        <f t="shared" si="15"/>
        <v>878</v>
      </c>
      <c r="B967" s="599" t="s">
        <v>1951</v>
      </c>
      <c r="C967" s="31" t="s">
        <v>1059</v>
      </c>
      <c r="D967" s="31" t="s">
        <v>634</v>
      </c>
      <c r="E967" s="722" t="s">
        <v>2048</v>
      </c>
      <c r="F967" s="92" t="s">
        <v>95</v>
      </c>
      <c r="G967" s="53">
        <v>8</v>
      </c>
      <c r="H967" s="252"/>
      <c r="I967" s="252"/>
    </row>
    <row r="968" spans="1:9">
      <c r="A968" s="33">
        <f t="shared" si="15"/>
        <v>879</v>
      </c>
      <c r="B968" s="599" t="s">
        <v>1951</v>
      </c>
      <c r="C968" s="31" t="s">
        <v>1059</v>
      </c>
      <c r="D968" s="31" t="s">
        <v>658</v>
      </c>
      <c r="E968" s="722" t="s">
        <v>2048</v>
      </c>
      <c r="F968" s="92" t="s">
        <v>95</v>
      </c>
      <c r="G968" s="53">
        <v>13</v>
      </c>
      <c r="H968" s="252"/>
      <c r="I968" s="252"/>
    </row>
    <row r="969" spans="1:9">
      <c r="A969" s="33">
        <f t="shared" si="15"/>
        <v>880</v>
      </c>
      <c r="B969" s="599" t="s">
        <v>1951</v>
      </c>
      <c r="C969" s="31" t="s">
        <v>1059</v>
      </c>
      <c r="D969" s="31" t="s">
        <v>661</v>
      </c>
      <c r="E969" s="722" t="s">
        <v>2048</v>
      </c>
      <c r="F969" s="92" t="s">
        <v>95</v>
      </c>
      <c r="G969" s="53">
        <v>17</v>
      </c>
      <c r="H969" s="252"/>
      <c r="I969" s="252"/>
    </row>
    <row r="970" spans="1:9" ht="25.5">
      <c r="A970" s="33">
        <f t="shared" si="15"/>
        <v>881</v>
      </c>
      <c r="B970" s="599" t="s">
        <v>1951</v>
      </c>
      <c r="C970" s="31" t="s">
        <v>1065</v>
      </c>
      <c r="D970" s="31"/>
      <c r="E970" s="722" t="s">
        <v>2048</v>
      </c>
      <c r="F970" s="92" t="s">
        <v>94</v>
      </c>
      <c r="G970" s="93">
        <v>1</v>
      </c>
      <c r="H970" s="252"/>
      <c r="I970" s="252"/>
    </row>
    <row r="971" spans="1:9">
      <c r="A971" s="33">
        <f t="shared" si="15"/>
        <v>882</v>
      </c>
      <c r="B971" s="599" t="s">
        <v>1951</v>
      </c>
      <c r="C971" s="31" t="s">
        <v>1143</v>
      </c>
      <c r="D971" s="31" t="s">
        <v>143</v>
      </c>
      <c r="E971" s="722" t="s">
        <v>2048</v>
      </c>
      <c r="F971" s="92" t="s">
        <v>92</v>
      </c>
      <c r="G971" s="93">
        <v>1</v>
      </c>
      <c r="H971" s="252"/>
      <c r="I971" s="252"/>
    </row>
    <row r="972" spans="1:9" ht="25.5">
      <c r="A972" s="33">
        <f t="shared" si="15"/>
        <v>883</v>
      </c>
      <c r="B972" s="599" t="s">
        <v>1951</v>
      </c>
      <c r="C972" s="31" t="s">
        <v>1135</v>
      </c>
      <c r="D972" s="31" t="s">
        <v>634</v>
      </c>
      <c r="E972" s="722" t="s">
        <v>2048</v>
      </c>
      <c r="F972" s="92" t="s">
        <v>92</v>
      </c>
      <c r="G972" s="93">
        <v>4</v>
      </c>
      <c r="H972" s="252"/>
      <c r="I972" s="252"/>
    </row>
    <row r="973" spans="1:9">
      <c r="A973" s="33">
        <f t="shared" si="15"/>
        <v>884</v>
      </c>
      <c r="B973" s="599" t="s">
        <v>1951</v>
      </c>
      <c r="C973" s="31" t="s">
        <v>1136</v>
      </c>
      <c r="D973" s="31" t="s">
        <v>162</v>
      </c>
      <c r="E973" s="722" t="s">
        <v>2048</v>
      </c>
      <c r="F973" s="92" t="s">
        <v>92</v>
      </c>
      <c r="G973" s="93">
        <v>1</v>
      </c>
      <c r="H973" s="252"/>
      <c r="I973" s="252"/>
    </row>
    <row r="974" spans="1:9" ht="25.5">
      <c r="A974" s="33">
        <f t="shared" si="15"/>
        <v>885</v>
      </c>
      <c r="B974" s="599" t="s">
        <v>1951</v>
      </c>
      <c r="C974" s="31" t="s">
        <v>1137</v>
      </c>
      <c r="D974" s="31" t="s">
        <v>634</v>
      </c>
      <c r="E974" s="722" t="s">
        <v>2048</v>
      </c>
      <c r="F974" s="92" t="s">
        <v>92</v>
      </c>
      <c r="G974" s="93">
        <v>4</v>
      </c>
      <c r="H974" s="252"/>
      <c r="I974" s="252"/>
    </row>
    <row r="975" spans="1:9">
      <c r="A975" s="33">
        <f t="shared" si="15"/>
        <v>886</v>
      </c>
      <c r="B975" s="599" t="s">
        <v>1951</v>
      </c>
      <c r="C975" s="31" t="s">
        <v>1121</v>
      </c>
      <c r="D975" s="31" t="s">
        <v>1118</v>
      </c>
      <c r="E975" s="722" t="s">
        <v>2048</v>
      </c>
      <c r="F975" s="92" t="s">
        <v>92</v>
      </c>
      <c r="G975" s="93">
        <v>1</v>
      </c>
      <c r="H975" s="252"/>
      <c r="I975" s="252"/>
    </row>
    <row r="976" spans="1:9">
      <c r="A976" s="33">
        <f t="shared" si="15"/>
        <v>887</v>
      </c>
      <c r="B976" s="599" t="s">
        <v>1951</v>
      </c>
      <c r="C976" s="31" t="s">
        <v>1122</v>
      </c>
      <c r="D976" s="31"/>
      <c r="E976" s="722" t="s">
        <v>2048</v>
      </c>
      <c r="F976" s="92" t="s">
        <v>92</v>
      </c>
      <c r="G976" s="93">
        <v>1</v>
      </c>
      <c r="H976" s="252"/>
      <c r="I976" s="252"/>
    </row>
    <row r="977" spans="1:9">
      <c r="A977" s="33">
        <f t="shared" si="15"/>
        <v>888</v>
      </c>
      <c r="B977" s="599" t="s">
        <v>1951</v>
      </c>
      <c r="C977" s="31" t="s">
        <v>1123</v>
      </c>
      <c r="D977" s="31"/>
      <c r="E977" s="722" t="s">
        <v>2048</v>
      </c>
      <c r="F977" s="92" t="s">
        <v>92</v>
      </c>
      <c r="G977" s="93">
        <v>1</v>
      </c>
      <c r="H977" s="252"/>
      <c r="I977" s="252"/>
    </row>
    <row r="978" spans="1:9">
      <c r="A978" s="33">
        <f t="shared" si="15"/>
        <v>889</v>
      </c>
      <c r="B978" s="599" t="s">
        <v>1951</v>
      </c>
      <c r="C978" s="31" t="s">
        <v>1124</v>
      </c>
      <c r="D978" s="31"/>
      <c r="E978" s="722" t="s">
        <v>2048</v>
      </c>
      <c r="F978" s="92" t="s">
        <v>92</v>
      </c>
      <c r="G978" s="93">
        <v>1</v>
      </c>
      <c r="H978" s="252"/>
      <c r="I978" s="252"/>
    </row>
    <row r="979" spans="1:9">
      <c r="A979" s="33">
        <f t="shared" si="15"/>
        <v>890</v>
      </c>
      <c r="B979" s="599" t="s">
        <v>1951</v>
      </c>
      <c r="C979" s="31" t="s">
        <v>1125</v>
      </c>
      <c r="D979" s="31" t="s">
        <v>661</v>
      </c>
      <c r="E979" s="722" t="s">
        <v>2048</v>
      </c>
      <c r="F979" s="92" t="s">
        <v>92</v>
      </c>
      <c r="G979" s="93">
        <v>2</v>
      </c>
      <c r="H979" s="252"/>
      <c r="I979" s="252"/>
    </row>
    <row r="980" spans="1:9">
      <c r="A980" s="33">
        <f t="shared" si="15"/>
        <v>891</v>
      </c>
      <c r="B980" s="599" t="s">
        <v>1951</v>
      </c>
      <c r="C980" s="31" t="s">
        <v>1126</v>
      </c>
      <c r="D980" s="31" t="s">
        <v>661</v>
      </c>
      <c r="E980" s="722" t="s">
        <v>2048</v>
      </c>
      <c r="F980" s="92" t="s">
        <v>92</v>
      </c>
      <c r="G980" s="93">
        <v>4</v>
      </c>
      <c r="H980" s="252"/>
      <c r="I980" s="252"/>
    </row>
    <row r="981" spans="1:9">
      <c r="A981" s="33">
        <f t="shared" si="15"/>
        <v>892</v>
      </c>
      <c r="B981" s="599" t="s">
        <v>1951</v>
      </c>
      <c r="C981" s="31" t="s">
        <v>1078</v>
      </c>
      <c r="D981" s="31" t="s">
        <v>162</v>
      </c>
      <c r="E981" s="722" t="s">
        <v>2048</v>
      </c>
      <c r="F981" s="92" t="s">
        <v>92</v>
      </c>
      <c r="G981" s="93">
        <v>1</v>
      </c>
      <c r="H981" s="252"/>
      <c r="I981" s="252"/>
    </row>
    <row r="982" spans="1:9">
      <c r="A982" s="33">
        <f t="shared" si="15"/>
        <v>893</v>
      </c>
      <c r="B982" s="599" t="s">
        <v>1951</v>
      </c>
      <c r="C982" s="31" t="s">
        <v>1071</v>
      </c>
      <c r="D982" s="31"/>
      <c r="E982" s="722" t="s">
        <v>2048</v>
      </c>
      <c r="F982" s="92" t="s">
        <v>104</v>
      </c>
      <c r="G982" s="53">
        <v>6</v>
      </c>
      <c r="H982" s="252"/>
      <c r="I982" s="252"/>
    </row>
    <row r="983" spans="1:9">
      <c r="A983" s="33">
        <f t="shared" si="15"/>
        <v>894</v>
      </c>
      <c r="B983" s="599" t="s">
        <v>1951</v>
      </c>
      <c r="C983" s="31" t="s">
        <v>1072</v>
      </c>
      <c r="D983" s="31"/>
      <c r="E983" s="722"/>
      <c r="F983" s="92" t="s">
        <v>94</v>
      </c>
      <c r="G983" s="93">
        <v>1</v>
      </c>
      <c r="H983" s="252"/>
      <c r="I983" s="252"/>
    </row>
    <row r="984" spans="1:9">
      <c r="A984" s="33">
        <f t="shared" si="15"/>
        <v>895</v>
      </c>
      <c r="B984" s="599" t="s">
        <v>1951</v>
      </c>
      <c r="C984" s="31" t="s">
        <v>1073</v>
      </c>
      <c r="D984" s="31"/>
      <c r="E984" s="722"/>
      <c r="F984" s="92" t="s">
        <v>94</v>
      </c>
      <c r="G984" s="93">
        <v>1</v>
      </c>
      <c r="H984" s="252"/>
      <c r="I984" s="252"/>
    </row>
    <row r="985" spans="1:9">
      <c r="A985" s="33">
        <f t="shared" si="15"/>
        <v>896</v>
      </c>
      <c r="B985" s="599" t="s">
        <v>1951</v>
      </c>
      <c r="C985" s="31" t="s">
        <v>1074</v>
      </c>
      <c r="D985" s="31"/>
      <c r="E985" s="722"/>
      <c r="F985" s="92" t="s">
        <v>94</v>
      </c>
      <c r="G985" s="93">
        <v>1</v>
      </c>
      <c r="H985" s="252"/>
      <c r="I985" s="252"/>
    </row>
    <row r="986" spans="1:9">
      <c r="A986" s="33"/>
      <c r="B986" s="599"/>
      <c r="C986" s="31"/>
      <c r="D986" s="31"/>
      <c r="E986" s="728"/>
      <c r="F986" s="92"/>
      <c r="G986" s="93"/>
      <c r="H986" s="252"/>
      <c r="I986" s="252"/>
    </row>
    <row r="987" spans="1:9">
      <c r="A987" s="33"/>
      <c r="B987" s="599"/>
      <c r="C987" s="1048" t="s">
        <v>1145</v>
      </c>
      <c r="D987" s="1049"/>
      <c r="E987" s="736"/>
      <c r="F987" s="92"/>
      <c r="G987" s="93"/>
      <c r="H987" s="252"/>
      <c r="I987" s="252"/>
    </row>
    <row r="988" spans="1:9" ht="25.5">
      <c r="A988" s="33">
        <f>A985+1</f>
        <v>897</v>
      </c>
      <c r="B988" s="599" t="s">
        <v>1951</v>
      </c>
      <c r="C988" s="31" t="s">
        <v>1129</v>
      </c>
      <c r="D988" s="31"/>
      <c r="E988" s="722" t="s">
        <v>2048</v>
      </c>
      <c r="F988" s="92" t="s">
        <v>94</v>
      </c>
      <c r="G988" s="93">
        <v>1</v>
      </c>
      <c r="H988" s="252"/>
      <c r="I988" s="252"/>
    </row>
    <row r="989" spans="1:9" ht="25.5">
      <c r="A989" s="33">
        <f t="shared" si="15"/>
        <v>898</v>
      </c>
      <c r="B989" s="599" t="s">
        <v>1951</v>
      </c>
      <c r="C989" s="31" t="s">
        <v>1130</v>
      </c>
      <c r="D989" s="31"/>
      <c r="E989" s="722" t="s">
        <v>2048</v>
      </c>
      <c r="F989" s="92" t="s">
        <v>94</v>
      </c>
      <c r="G989" s="93">
        <v>1</v>
      </c>
      <c r="H989" s="252"/>
      <c r="I989" s="252"/>
    </row>
    <row r="990" spans="1:9">
      <c r="A990" s="33">
        <f t="shared" si="15"/>
        <v>899</v>
      </c>
      <c r="B990" s="599" t="s">
        <v>1951</v>
      </c>
      <c r="C990" s="31" t="s">
        <v>1057</v>
      </c>
      <c r="D990" s="31"/>
      <c r="E990" s="722" t="s">
        <v>2048</v>
      </c>
      <c r="F990" s="92" t="s">
        <v>94</v>
      </c>
      <c r="G990" s="93">
        <v>1</v>
      </c>
      <c r="H990" s="252"/>
      <c r="I990" s="252"/>
    </row>
    <row r="991" spans="1:9">
      <c r="A991" s="33">
        <f t="shared" si="15"/>
        <v>900</v>
      </c>
      <c r="B991" s="599" t="s">
        <v>1951</v>
      </c>
      <c r="C991" s="31" t="s">
        <v>1058</v>
      </c>
      <c r="D991" s="31"/>
      <c r="E991" s="722" t="s">
        <v>2048</v>
      </c>
      <c r="F991" s="92" t="s">
        <v>94</v>
      </c>
      <c r="G991" s="93">
        <v>4</v>
      </c>
      <c r="H991" s="252"/>
      <c r="I991" s="252"/>
    </row>
    <row r="992" spans="1:9">
      <c r="A992" s="33">
        <f t="shared" si="15"/>
        <v>901</v>
      </c>
      <c r="B992" s="599" t="s">
        <v>1951</v>
      </c>
      <c r="C992" s="31" t="s">
        <v>1059</v>
      </c>
      <c r="D992" s="31" t="s">
        <v>162</v>
      </c>
      <c r="E992" s="722" t="s">
        <v>2048</v>
      </c>
      <c r="F992" s="92" t="s">
        <v>95</v>
      </c>
      <c r="G992" s="53">
        <v>2</v>
      </c>
      <c r="H992" s="252"/>
      <c r="I992" s="252"/>
    </row>
    <row r="993" spans="1:9">
      <c r="A993" s="33">
        <f t="shared" si="15"/>
        <v>902</v>
      </c>
      <c r="B993" s="599" t="s">
        <v>1951</v>
      </c>
      <c r="C993" s="31" t="s">
        <v>1059</v>
      </c>
      <c r="D993" s="31" t="s">
        <v>634</v>
      </c>
      <c r="E993" s="722" t="s">
        <v>2048</v>
      </c>
      <c r="F993" s="92" t="s">
        <v>95</v>
      </c>
      <c r="G993" s="53">
        <v>7</v>
      </c>
      <c r="H993" s="252"/>
      <c r="I993" s="252"/>
    </row>
    <row r="994" spans="1:9">
      <c r="A994" s="33">
        <f t="shared" si="15"/>
        <v>903</v>
      </c>
      <c r="B994" s="599" t="s">
        <v>1951</v>
      </c>
      <c r="C994" s="31" t="s">
        <v>1059</v>
      </c>
      <c r="D994" s="31" t="s">
        <v>658</v>
      </c>
      <c r="E994" s="722" t="s">
        <v>2048</v>
      </c>
      <c r="F994" s="92" t="s">
        <v>95</v>
      </c>
      <c r="G994" s="53">
        <v>18</v>
      </c>
      <c r="H994" s="252"/>
      <c r="I994" s="252"/>
    </row>
    <row r="995" spans="1:9">
      <c r="A995" s="33">
        <f t="shared" si="15"/>
        <v>904</v>
      </c>
      <c r="B995" s="599" t="s">
        <v>1951</v>
      </c>
      <c r="C995" s="31" t="s">
        <v>1059</v>
      </c>
      <c r="D995" s="31" t="s">
        <v>661</v>
      </c>
      <c r="E995" s="722" t="s">
        <v>2048</v>
      </c>
      <c r="F995" s="92" t="s">
        <v>95</v>
      </c>
      <c r="G995" s="53">
        <v>17</v>
      </c>
      <c r="H995" s="252"/>
      <c r="I995" s="252"/>
    </row>
    <row r="996" spans="1:9">
      <c r="A996" s="33">
        <f t="shared" si="15"/>
        <v>905</v>
      </c>
      <c r="B996" s="599" t="s">
        <v>1951</v>
      </c>
      <c r="C996" s="31" t="s">
        <v>1060</v>
      </c>
      <c r="D996" s="31" t="s">
        <v>1131</v>
      </c>
      <c r="E996" s="722" t="s">
        <v>2048</v>
      </c>
      <c r="F996" s="92" t="s">
        <v>95</v>
      </c>
      <c r="G996" s="53">
        <v>22</v>
      </c>
      <c r="H996" s="252"/>
      <c r="I996" s="252"/>
    </row>
    <row r="997" spans="1:9">
      <c r="A997" s="33">
        <f t="shared" si="15"/>
        <v>906</v>
      </c>
      <c r="B997" s="599" t="s">
        <v>1951</v>
      </c>
      <c r="C997" s="31" t="s">
        <v>1060</v>
      </c>
      <c r="D997" s="31" t="s">
        <v>1095</v>
      </c>
      <c r="E997" s="722" t="s">
        <v>2048</v>
      </c>
      <c r="F997" s="92" t="s">
        <v>95</v>
      </c>
      <c r="G997" s="53">
        <v>2</v>
      </c>
      <c r="H997" s="252"/>
      <c r="I997" s="252"/>
    </row>
    <row r="998" spans="1:9">
      <c r="A998" s="33">
        <f t="shared" si="15"/>
        <v>907</v>
      </c>
      <c r="B998" s="599" t="s">
        <v>1951</v>
      </c>
      <c r="C998" s="31" t="s">
        <v>1060</v>
      </c>
      <c r="D998" s="31" t="s">
        <v>1132</v>
      </c>
      <c r="E998" s="722" t="s">
        <v>2048</v>
      </c>
      <c r="F998" s="92" t="s">
        <v>95</v>
      </c>
      <c r="G998" s="53">
        <v>11</v>
      </c>
      <c r="H998" s="252"/>
      <c r="I998" s="252"/>
    </row>
    <row r="999" spans="1:9">
      <c r="A999" s="33">
        <f t="shared" si="15"/>
        <v>908</v>
      </c>
      <c r="B999" s="599" t="s">
        <v>1951</v>
      </c>
      <c r="C999" s="31" t="s">
        <v>1060</v>
      </c>
      <c r="D999" s="31" t="s">
        <v>1146</v>
      </c>
      <c r="E999" s="722" t="s">
        <v>2048</v>
      </c>
      <c r="F999" s="92" t="s">
        <v>95</v>
      </c>
      <c r="G999" s="53">
        <v>3</v>
      </c>
      <c r="H999" s="252"/>
      <c r="I999" s="252"/>
    </row>
    <row r="1000" spans="1:9" ht="25.5">
      <c r="A1000" s="33">
        <f t="shared" si="15"/>
        <v>909</v>
      </c>
      <c r="B1000" s="599" t="s">
        <v>1951</v>
      </c>
      <c r="C1000" s="31" t="s">
        <v>1065</v>
      </c>
      <c r="D1000" s="31"/>
      <c r="E1000" s="722" t="s">
        <v>2048</v>
      </c>
      <c r="F1000" s="92" t="s">
        <v>94</v>
      </c>
      <c r="G1000" s="93">
        <v>1</v>
      </c>
      <c r="H1000" s="252"/>
      <c r="I1000" s="252"/>
    </row>
    <row r="1001" spans="1:9" ht="25.5">
      <c r="A1001" s="33">
        <f t="shared" si="15"/>
        <v>910</v>
      </c>
      <c r="B1001" s="599" t="s">
        <v>1951</v>
      </c>
      <c r="C1001" s="31" t="s">
        <v>1135</v>
      </c>
      <c r="D1001" s="31" t="s">
        <v>634</v>
      </c>
      <c r="E1001" s="722" t="s">
        <v>2048</v>
      </c>
      <c r="F1001" s="92" t="s">
        <v>92</v>
      </c>
      <c r="G1001" s="93">
        <v>8</v>
      </c>
      <c r="H1001" s="252"/>
      <c r="I1001" s="252"/>
    </row>
    <row r="1002" spans="1:9" ht="25.5">
      <c r="A1002" s="33">
        <f t="shared" si="15"/>
        <v>911</v>
      </c>
      <c r="B1002" s="599" t="s">
        <v>1951</v>
      </c>
      <c r="C1002" s="31" t="s">
        <v>1137</v>
      </c>
      <c r="D1002" s="31" t="s">
        <v>634</v>
      </c>
      <c r="E1002" s="722" t="s">
        <v>2048</v>
      </c>
      <c r="F1002" s="92" t="s">
        <v>92</v>
      </c>
      <c r="G1002" s="93">
        <v>8</v>
      </c>
      <c r="H1002" s="252"/>
      <c r="I1002" s="252"/>
    </row>
    <row r="1003" spans="1:9">
      <c r="A1003" s="33">
        <f t="shared" si="15"/>
        <v>912</v>
      </c>
      <c r="B1003" s="599" t="s">
        <v>1951</v>
      </c>
      <c r="C1003" s="31" t="s">
        <v>1138</v>
      </c>
      <c r="D1003" s="31" t="s">
        <v>162</v>
      </c>
      <c r="E1003" s="722" t="s">
        <v>2048</v>
      </c>
      <c r="F1003" s="92" t="s">
        <v>92</v>
      </c>
      <c r="G1003" s="93">
        <v>1</v>
      </c>
      <c r="H1003" s="252"/>
      <c r="I1003" s="252"/>
    </row>
    <row r="1004" spans="1:9">
      <c r="A1004" s="33">
        <f t="shared" si="15"/>
        <v>913</v>
      </c>
      <c r="B1004" s="599" t="s">
        <v>1951</v>
      </c>
      <c r="C1004" s="31" t="s">
        <v>1096</v>
      </c>
      <c r="D1004" s="31" t="s">
        <v>1095</v>
      </c>
      <c r="E1004" s="722" t="s">
        <v>2048</v>
      </c>
      <c r="F1004" s="92" t="s">
        <v>92</v>
      </c>
      <c r="G1004" s="93">
        <v>1</v>
      </c>
      <c r="H1004" s="252"/>
      <c r="I1004" s="252"/>
    </row>
    <row r="1005" spans="1:9">
      <c r="A1005" s="33">
        <f t="shared" ref="A1005:A1068" si="16">A1004+1</f>
        <v>914</v>
      </c>
      <c r="B1005" s="599" t="s">
        <v>1951</v>
      </c>
      <c r="C1005" s="31" t="s">
        <v>1097</v>
      </c>
      <c r="D1005" s="31"/>
      <c r="E1005" s="722" t="s">
        <v>2048</v>
      </c>
      <c r="F1005" s="92" t="s">
        <v>92</v>
      </c>
      <c r="G1005" s="93">
        <v>1</v>
      </c>
      <c r="H1005" s="252"/>
      <c r="I1005" s="252"/>
    </row>
    <row r="1006" spans="1:9">
      <c r="A1006" s="33">
        <f t="shared" si="16"/>
        <v>915</v>
      </c>
      <c r="B1006" s="599" t="s">
        <v>1951</v>
      </c>
      <c r="C1006" s="31" t="s">
        <v>1098</v>
      </c>
      <c r="D1006" s="31"/>
      <c r="E1006" s="722" t="s">
        <v>2048</v>
      </c>
      <c r="F1006" s="92" t="s">
        <v>92</v>
      </c>
      <c r="G1006" s="93">
        <v>1</v>
      </c>
      <c r="H1006" s="252"/>
      <c r="I1006" s="252"/>
    </row>
    <row r="1007" spans="1:9">
      <c r="A1007" s="33">
        <f t="shared" si="16"/>
        <v>916</v>
      </c>
      <c r="B1007" s="599" t="s">
        <v>1951</v>
      </c>
      <c r="C1007" s="31" t="s">
        <v>1147</v>
      </c>
      <c r="D1007" s="31" t="s">
        <v>1146</v>
      </c>
      <c r="E1007" s="722" t="s">
        <v>2048</v>
      </c>
      <c r="F1007" s="92" t="s">
        <v>92</v>
      </c>
      <c r="G1007" s="93">
        <v>1</v>
      </c>
      <c r="H1007" s="252"/>
      <c r="I1007" s="252"/>
    </row>
    <row r="1008" spans="1:9">
      <c r="A1008" s="33">
        <f t="shared" si="16"/>
        <v>917</v>
      </c>
      <c r="B1008" s="599" t="s">
        <v>1951</v>
      </c>
      <c r="C1008" s="31" t="s">
        <v>1125</v>
      </c>
      <c r="D1008" s="31" t="s">
        <v>661</v>
      </c>
      <c r="E1008" s="722" t="s">
        <v>2048</v>
      </c>
      <c r="F1008" s="92" t="s">
        <v>92</v>
      </c>
      <c r="G1008" s="93">
        <v>1</v>
      </c>
      <c r="H1008" s="252"/>
      <c r="I1008" s="252"/>
    </row>
    <row r="1009" spans="1:9">
      <c r="A1009" s="33">
        <f t="shared" si="16"/>
        <v>918</v>
      </c>
      <c r="B1009" s="599" t="s">
        <v>1951</v>
      </c>
      <c r="C1009" s="31" t="s">
        <v>1126</v>
      </c>
      <c r="D1009" s="31" t="s">
        <v>661</v>
      </c>
      <c r="E1009" s="722" t="s">
        <v>2048</v>
      </c>
      <c r="F1009" s="92" t="s">
        <v>92</v>
      </c>
      <c r="G1009" s="93">
        <v>1</v>
      </c>
      <c r="H1009" s="252"/>
      <c r="I1009" s="252"/>
    </row>
    <row r="1010" spans="1:9" ht="25.5">
      <c r="A1010" s="33">
        <f t="shared" si="16"/>
        <v>919</v>
      </c>
      <c r="B1010" s="599" t="s">
        <v>1951</v>
      </c>
      <c r="C1010" s="31" t="s">
        <v>1140</v>
      </c>
      <c r="D1010" s="31" t="s">
        <v>1132</v>
      </c>
      <c r="E1010" s="722" t="s">
        <v>2048</v>
      </c>
      <c r="F1010" s="92" t="s">
        <v>92</v>
      </c>
      <c r="G1010" s="93">
        <v>3</v>
      </c>
      <c r="H1010" s="252"/>
      <c r="I1010" s="252"/>
    </row>
    <row r="1011" spans="1:9">
      <c r="A1011" s="33">
        <f t="shared" si="16"/>
        <v>920</v>
      </c>
      <c r="B1011" s="599" t="s">
        <v>1951</v>
      </c>
      <c r="C1011" s="31" t="s">
        <v>1071</v>
      </c>
      <c r="D1011" s="31"/>
      <c r="E1011" s="722" t="s">
        <v>2048</v>
      </c>
      <c r="F1011" s="92" t="s">
        <v>104</v>
      </c>
      <c r="G1011" s="53">
        <v>40</v>
      </c>
      <c r="H1011" s="252"/>
      <c r="I1011" s="252"/>
    </row>
    <row r="1012" spans="1:9">
      <c r="A1012" s="33">
        <f t="shared" si="16"/>
        <v>921</v>
      </c>
      <c r="B1012" s="599" t="s">
        <v>1951</v>
      </c>
      <c r="C1012" s="31" t="s">
        <v>1072</v>
      </c>
      <c r="D1012" s="31"/>
      <c r="E1012" s="722"/>
      <c r="F1012" s="92" t="s">
        <v>94</v>
      </c>
      <c r="G1012" s="93">
        <v>1</v>
      </c>
      <c r="H1012" s="252"/>
      <c r="I1012" s="252"/>
    </row>
    <row r="1013" spans="1:9">
      <c r="A1013" s="33">
        <f t="shared" si="16"/>
        <v>922</v>
      </c>
      <c r="B1013" s="599" t="s">
        <v>1951</v>
      </c>
      <c r="C1013" s="31" t="s">
        <v>1073</v>
      </c>
      <c r="D1013" s="31"/>
      <c r="E1013" s="722"/>
      <c r="F1013" s="92" t="s">
        <v>94</v>
      </c>
      <c r="G1013" s="93">
        <v>1</v>
      </c>
      <c r="H1013" s="252"/>
      <c r="I1013" s="252"/>
    </row>
    <row r="1014" spans="1:9">
      <c r="A1014" s="33">
        <f t="shared" si="16"/>
        <v>923</v>
      </c>
      <c r="B1014" s="599" t="s">
        <v>1951</v>
      </c>
      <c r="C1014" s="31" t="s">
        <v>1074</v>
      </c>
      <c r="D1014" s="31"/>
      <c r="E1014" s="722"/>
      <c r="F1014" s="92" t="s">
        <v>94</v>
      </c>
      <c r="G1014" s="93">
        <v>1</v>
      </c>
      <c r="H1014" s="252"/>
      <c r="I1014" s="252"/>
    </row>
    <row r="1015" spans="1:9">
      <c r="A1015" s="33"/>
      <c r="B1015" s="599"/>
      <c r="C1015" s="31"/>
      <c r="D1015" s="31"/>
      <c r="E1015" s="728"/>
      <c r="F1015" s="92"/>
      <c r="G1015" s="93"/>
      <c r="H1015" s="252"/>
      <c r="I1015" s="252"/>
    </row>
    <row r="1016" spans="1:9">
      <c r="A1016" s="33"/>
      <c r="B1016" s="599"/>
      <c r="C1016" s="1048" t="s">
        <v>1148</v>
      </c>
      <c r="D1016" s="1049"/>
      <c r="E1016" s="736"/>
      <c r="F1016" s="92"/>
      <c r="G1016" s="93"/>
      <c r="H1016" s="252"/>
      <c r="I1016" s="252"/>
    </row>
    <row r="1017" spans="1:9" ht="25.5">
      <c r="A1017" s="33">
        <f>A1014+1</f>
        <v>924</v>
      </c>
      <c r="B1017" s="599" t="s">
        <v>1951</v>
      </c>
      <c r="C1017" s="31" t="s">
        <v>1116</v>
      </c>
      <c r="D1017" s="31"/>
      <c r="E1017" s="722" t="s">
        <v>2048</v>
      </c>
      <c r="F1017" s="92" t="s">
        <v>94</v>
      </c>
      <c r="G1017" s="93">
        <v>1</v>
      </c>
      <c r="H1017" s="252"/>
      <c r="I1017" s="252"/>
    </row>
    <row r="1018" spans="1:9" ht="25.5">
      <c r="A1018" s="33">
        <f t="shared" si="16"/>
        <v>925</v>
      </c>
      <c r="B1018" s="599" t="s">
        <v>1951</v>
      </c>
      <c r="C1018" s="31" t="s">
        <v>1117</v>
      </c>
      <c r="D1018" s="31"/>
      <c r="E1018" s="722" t="s">
        <v>2048</v>
      </c>
      <c r="F1018" s="92" t="s">
        <v>94</v>
      </c>
      <c r="G1018" s="93">
        <v>1</v>
      </c>
      <c r="H1018" s="252"/>
      <c r="I1018" s="252"/>
    </row>
    <row r="1019" spans="1:9">
      <c r="A1019" s="33">
        <f t="shared" si="16"/>
        <v>926</v>
      </c>
      <c r="B1019" s="599" t="s">
        <v>1951</v>
      </c>
      <c r="C1019" s="31" t="s">
        <v>1057</v>
      </c>
      <c r="D1019" s="31"/>
      <c r="E1019" s="722" t="s">
        <v>2048</v>
      </c>
      <c r="F1019" s="92" t="s">
        <v>94</v>
      </c>
      <c r="G1019" s="93">
        <v>1</v>
      </c>
      <c r="H1019" s="252"/>
      <c r="I1019" s="252"/>
    </row>
    <row r="1020" spans="1:9">
      <c r="A1020" s="33">
        <f t="shared" si="16"/>
        <v>927</v>
      </c>
      <c r="B1020" s="599" t="s">
        <v>1951</v>
      </c>
      <c r="C1020" s="31" t="s">
        <v>1058</v>
      </c>
      <c r="D1020" s="31"/>
      <c r="E1020" s="722" t="s">
        <v>2048</v>
      </c>
      <c r="F1020" s="92" t="s">
        <v>94</v>
      </c>
      <c r="G1020" s="93">
        <v>4</v>
      </c>
      <c r="H1020" s="252"/>
      <c r="I1020" s="252"/>
    </row>
    <row r="1021" spans="1:9">
      <c r="A1021" s="33">
        <f t="shared" si="16"/>
        <v>928</v>
      </c>
      <c r="B1021" s="599" t="s">
        <v>1951</v>
      </c>
      <c r="C1021" s="31" t="s">
        <v>1059</v>
      </c>
      <c r="D1021" s="31" t="s">
        <v>143</v>
      </c>
      <c r="E1021" s="722" t="s">
        <v>2048</v>
      </c>
      <c r="F1021" s="92" t="s">
        <v>95</v>
      </c>
      <c r="G1021" s="53">
        <v>4</v>
      </c>
      <c r="H1021" s="252"/>
      <c r="I1021" s="252"/>
    </row>
    <row r="1022" spans="1:9">
      <c r="A1022" s="33">
        <f t="shared" si="16"/>
        <v>929</v>
      </c>
      <c r="B1022" s="599" t="s">
        <v>1951</v>
      </c>
      <c r="C1022" s="31" t="s">
        <v>1059</v>
      </c>
      <c r="D1022" s="31" t="s">
        <v>658</v>
      </c>
      <c r="E1022" s="722" t="s">
        <v>2048</v>
      </c>
      <c r="F1022" s="92" t="s">
        <v>95</v>
      </c>
      <c r="G1022" s="53">
        <v>16</v>
      </c>
      <c r="H1022" s="252"/>
      <c r="I1022" s="252"/>
    </row>
    <row r="1023" spans="1:9">
      <c r="A1023" s="33">
        <f t="shared" si="16"/>
        <v>930</v>
      </c>
      <c r="B1023" s="599" t="s">
        <v>1951</v>
      </c>
      <c r="C1023" s="31" t="s">
        <v>1059</v>
      </c>
      <c r="D1023" s="31" t="s">
        <v>659</v>
      </c>
      <c r="E1023" s="722" t="s">
        <v>2048</v>
      </c>
      <c r="F1023" s="92" t="s">
        <v>95</v>
      </c>
      <c r="G1023" s="53">
        <v>11</v>
      </c>
      <c r="H1023" s="252"/>
      <c r="I1023" s="252"/>
    </row>
    <row r="1024" spans="1:9">
      <c r="A1024" s="33">
        <f t="shared" si="16"/>
        <v>931</v>
      </c>
      <c r="B1024" s="599" t="s">
        <v>1951</v>
      </c>
      <c r="C1024" s="31" t="s">
        <v>1059</v>
      </c>
      <c r="D1024" s="31" t="s">
        <v>661</v>
      </c>
      <c r="E1024" s="722" t="s">
        <v>2048</v>
      </c>
      <c r="F1024" s="92" t="s">
        <v>95</v>
      </c>
      <c r="G1024" s="53">
        <v>14</v>
      </c>
      <c r="H1024" s="252"/>
      <c r="I1024" s="252"/>
    </row>
    <row r="1025" spans="1:9">
      <c r="A1025" s="33">
        <f t="shared" si="16"/>
        <v>932</v>
      </c>
      <c r="B1025" s="599" t="s">
        <v>1951</v>
      </c>
      <c r="C1025" s="31" t="s">
        <v>1060</v>
      </c>
      <c r="D1025" s="31" t="s">
        <v>1132</v>
      </c>
      <c r="E1025" s="722" t="s">
        <v>2048</v>
      </c>
      <c r="F1025" s="92" t="s">
        <v>95</v>
      </c>
      <c r="G1025" s="53">
        <v>1</v>
      </c>
      <c r="H1025" s="252"/>
      <c r="I1025" s="252"/>
    </row>
    <row r="1026" spans="1:9" ht="25.5">
      <c r="A1026" s="33">
        <f t="shared" si="16"/>
        <v>933</v>
      </c>
      <c r="B1026" s="599" t="s">
        <v>1951</v>
      </c>
      <c r="C1026" s="31" t="s">
        <v>1065</v>
      </c>
      <c r="D1026" s="31"/>
      <c r="E1026" s="722" t="s">
        <v>2048</v>
      </c>
      <c r="F1026" s="92" t="s">
        <v>94</v>
      </c>
      <c r="G1026" s="93">
        <v>1</v>
      </c>
      <c r="H1026" s="252"/>
      <c r="I1026" s="252"/>
    </row>
    <row r="1027" spans="1:9" ht="25.5">
      <c r="A1027" s="33">
        <f t="shared" si="16"/>
        <v>934</v>
      </c>
      <c r="B1027" s="599" t="s">
        <v>1951</v>
      </c>
      <c r="C1027" s="31" t="s">
        <v>1149</v>
      </c>
      <c r="D1027" s="31" t="s">
        <v>143</v>
      </c>
      <c r="E1027" s="722" t="s">
        <v>2048</v>
      </c>
      <c r="F1027" s="92" t="s">
        <v>92</v>
      </c>
      <c r="G1027" s="93">
        <v>4</v>
      </c>
      <c r="H1027" s="252"/>
      <c r="I1027" s="252"/>
    </row>
    <row r="1028" spans="1:9" ht="25.5">
      <c r="A1028" s="33">
        <f t="shared" si="16"/>
        <v>935</v>
      </c>
      <c r="B1028" s="599" t="s">
        <v>1951</v>
      </c>
      <c r="C1028" s="31" t="s">
        <v>1150</v>
      </c>
      <c r="D1028" s="31" t="s">
        <v>658</v>
      </c>
      <c r="E1028" s="722" t="s">
        <v>2048</v>
      </c>
      <c r="F1028" s="92" t="s">
        <v>92</v>
      </c>
      <c r="G1028" s="93">
        <v>1</v>
      </c>
      <c r="H1028" s="252"/>
      <c r="I1028" s="252"/>
    </row>
    <row r="1029" spans="1:9" ht="25.5">
      <c r="A1029" s="33">
        <f t="shared" si="16"/>
        <v>936</v>
      </c>
      <c r="B1029" s="599" t="s">
        <v>1951</v>
      </c>
      <c r="C1029" s="31" t="s">
        <v>1151</v>
      </c>
      <c r="D1029" s="31" t="s">
        <v>143</v>
      </c>
      <c r="E1029" s="722" t="s">
        <v>2048</v>
      </c>
      <c r="F1029" s="92" t="s">
        <v>92</v>
      </c>
      <c r="G1029" s="93">
        <v>4</v>
      </c>
      <c r="H1029" s="252"/>
      <c r="I1029" s="252"/>
    </row>
    <row r="1030" spans="1:9" ht="25.5">
      <c r="A1030" s="33">
        <f t="shared" si="16"/>
        <v>937</v>
      </c>
      <c r="B1030" s="599" t="s">
        <v>1951</v>
      </c>
      <c r="C1030" s="31" t="s">
        <v>1152</v>
      </c>
      <c r="D1030" s="31">
        <v>250</v>
      </c>
      <c r="E1030" s="722" t="s">
        <v>2048</v>
      </c>
      <c r="F1030" s="92" t="s">
        <v>92</v>
      </c>
      <c r="G1030" s="93">
        <v>1</v>
      </c>
      <c r="H1030" s="252"/>
      <c r="I1030" s="252"/>
    </row>
    <row r="1031" spans="1:9">
      <c r="A1031" s="33">
        <f t="shared" si="16"/>
        <v>938</v>
      </c>
      <c r="B1031" s="599" t="s">
        <v>1951</v>
      </c>
      <c r="C1031" s="31" t="s">
        <v>1121</v>
      </c>
      <c r="D1031" s="31" t="s">
        <v>1118</v>
      </c>
      <c r="E1031" s="722" t="s">
        <v>2048</v>
      </c>
      <c r="F1031" s="92" t="s">
        <v>92</v>
      </c>
      <c r="G1031" s="93">
        <v>1</v>
      </c>
      <c r="H1031" s="252"/>
      <c r="I1031" s="252"/>
    </row>
    <row r="1032" spans="1:9">
      <c r="A1032" s="33">
        <f t="shared" si="16"/>
        <v>939</v>
      </c>
      <c r="B1032" s="599" t="s">
        <v>1951</v>
      </c>
      <c r="C1032" s="31" t="s">
        <v>1122</v>
      </c>
      <c r="D1032" s="31"/>
      <c r="E1032" s="722" t="s">
        <v>2048</v>
      </c>
      <c r="F1032" s="92" t="s">
        <v>92</v>
      </c>
      <c r="G1032" s="93">
        <v>1</v>
      </c>
      <c r="H1032" s="252"/>
      <c r="I1032" s="252"/>
    </row>
    <row r="1033" spans="1:9">
      <c r="A1033" s="33">
        <f t="shared" si="16"/>
        <v>940</v>
      </c>
      <c r="B1033" s="599" t="s">
        <v>1951</v>
      </c>
      <c r="C1033" s="31" t="s">
        <v>1123</v>
      </c>
      <c r="D1033" s="31"/>
      <c r="E1033" s="722" t="s">
        <v>2048</v>
      </c>
      <c r="F1033" s="92" t="s">
        <v>92</v>
      </c>
      <c r="G1033" s="93">
        <v>1</v>
      </c>
      <c r="H1033" s="252"/>
      <c r="I1033" s="252"/>
    </row>
    <row r="1034" spans="1:9">
      <c r="A1034" s="33">
        <f t="shared" si="16"/>
        <v>941</v>
      </c>
      <c r="B1034" s="599" t="s">
        <v>1951</v>
      </c>
      <c r="C1034" s="31" t="s">
        <v>1124</v>
      </c>
      <c r="D1034" s="31"/>
      <c r="E1034" s="722" t="s">
        <v>2048</v>
      </c>
      <c r="F1034" s="92" t="s">
        <v>92</v>
      </c>
      <c r="G1034" s="93">
        <v>1</v>
      </c>
      <c r="H1034" s="252"/>
      <c r="I1034" s="252"/>
    </row>
    <row r="1035" spans="1:9">
      <c r="A1035" s="33">
        <f t="shared" si="16"/>
        <v>942</v>
      </c>
      <c r="B1035" s="599" t="s">
        <v>1951</v>
      </c>
      <c r="C1035" s="31" t="s">
        <v>1153</v>
      </c>
      <c r="D1035" s="31" t="s">
        <v>1132</v>
      </c>
      <c r="E1035" s="722" t="s">
        <v>2048</v>
      </c>
      <c r="F1035" s="92" t="s">
        <v>92</v>
      </c>
      <c r="G1035" s="93">
        <v>1</v>
      </c>
      <c r="H1035" s="252"/>
      <c r="I1035" s="252"/>
    </row>
    <row r="1036" spans="1:9">
      <c r="A1036" s="33">
        <f t="shared" si="16"/>
        <v>943</v>
      </c>
      <c r="B1036" s="599" t="s">
        <v>1951</v>
      </c>
      <c r="C1036" s="31" t="s">
        <v>1125</v>
      </c>
      <c r="D1036" s="31" t="s">
        <v>661</v>
      </c>
      <c r="E1036" s="722" t="s">
        <v>2048</v>
      </c>
      <c r="F1036" s="92" t="s">
        <v>92</v>
      </c>
      <c r="G1036" s="93">
        <v>2</v>
      </c>
      <c r="H1036" s="252"/>
      <c r="I1036" s="252"/>
    </row>
    <row r="1037" spans="1:9">
      <c r="A1037" s="33">
        <f t="shared" si="16"/>
        <v>944</v>
      </c>
      <c r="B1037" s="599" t="s">
        <v>1951</v>
      </c>
      <c r="C1037" s="31" t="s">
        <v>1126</v>
      </c>
      <c r="D1037" s="31" t="s">
        <v>661</v>
      </c>
      <c r="E1037" s="722" t="s">
        <v>2048</v>
      </c>
      <c r="F1037" s="92" t="s">
        <v>92</v>
      </c>
      <c r="G1037" s="93">
        <v>4</v>
      </c>
      <c r="H1037" s="252"/>
      <c r="I1037" s="252"/>
    </row>
    <row r="1038" spans="1:9">
      <c r="A1038" s="33">
        <f t="shared" si="16"/>
        <v>945</v>
      </c>
      <c r="B1038" s="599" t="s">
        <v>1951</v>
      </c>
      <c r="C1038" s="31" t="s">
        <v>1154</v>
      </c>
      <c r="D1038" s="31" t="s">
        <v>658</v>
      </c>
      <c r="E1038" s="722" t="s">
        <v>2048</v>
      </c>
      <c r="F1038" s="92" t="s">
        <v>92</v>
      </c>
      <c r="G1038" s="93">
        <v>2</v>
      </c>
      <c r="H1038" s="252"/>
      <c r="I1038" s="252"/>
    </row>
    <row r="1039" spans="1:9" ht="25.5">
      <c r="A1039" s="33">
        <f t="shared" si="16"/>
        <v>946</v>
      </c>
      <c r="B1039" s="599" t="s">
        <v>1951</v>
      </c>
      <c r="C1039" s="31" t="s">
        <v>1155</v>
      </c>
      <c r="D1039" s="31"/>
      <c r="E1039" s="722" t="s">
        <v>2048</v>
      </c>
      <c r="F1039" s="92" t="s">
        <v>104</v>
      </c>
      <c r="G1039" s="53">
        <v>14</v>
      </c>
      <c r="H1039" s="252"/>
      <c r="I1039" s="252"/>
    </row>
    <row r="1040" spans="1:9">
      <c r="A1040" s="33">
        <f t="shared" si="16"/>
        <v>947</v>
      </c>
      <c r="B1040" s="599" t="s">
        <v>1951</v>
      </c>
      <c r="C1040" s="31" t="s">
        <v>1071</v>
      </c>
      <c r="D1040" s="31"/>
      <c r="E1040" s="722" t="s">
        <v>2048</v>
      </c>
      <c r="F1040" s="92" t="s">
        <v>104</v>
      </c>
      <c r="G1040" s="53">
        <v>22</v>
      </c>
      <c r="H1040" s="252"/>
      <c r="I1040" s="252"/>
    </row>
    <row r="1041" spans="1:9">
      <c r="A1041" s="33">
        <f t="shared" si="16"/>
        <v>948</v>
      </c>
      <c r="B1041" s="599" t="s">
        <v>1951</v>
      </c>
      <c r="C1041" s="31" t="s">
        <v>1072</v>
      </c>
      <c r="D1041" s="31"/>
      <c r="E1041" s="722"/>
      <c r="F1041" s="92" t="s">
        <v>94</v>
      </c>
      <c r="G1041" s="93">
        <v>1</v>
      </c>
      <c r="H1041" s="252"/>
      <c r="I1041" s="252"/>
    </row>
    <row r="1042" spans="1:9">
      <c r="A1042" s="33">
        <f t="shared" si="16"/>
        <v>949</v>
      </c>
      <c r="B1042" s="599" t="s">
        <v>1951</v>
      </c>
      <c r="C1042" s="31" t="s">
        <v>1073</v>
      </c>
      <c r="D1042" s="31"/>
      <c r="E1042" s="722"/>
      <c r="F1042" s="92" t="s">
        <v>94</v>
      </c>
      <c r="G1042" s="93">
        <v>1</v>
      </c>
      <c r="H1042" s="252"/>
      <c r="I1042" s="252"/>
    </row>
    <row r="1043" spans="1:9">
      <c r="A1043" s="33">
        <f t="shared" si="16"/>
        <v>950</v>
      </c>
      <c r="B1043" s="599" t="s">
        <v>1951</v>
      </c>
      <c r="C1043" s="31" t="s">
        <v>1074</v>
      </c>
      <c r="D1043" s="31"/>
      <c r="E1043" s="722"/>
      <c r="F1043" s="92" t="s">
        <v>94</v>
      </c>
      <c r="G1043" s="93">
        <v>1</v>
      </c>
      <c r="H1043" s="252"/>
      <c r="I1043" s="252"/>
    </row>
    <row r="1044" spans="1:9">
      <c r="A1044" s="33"/>
      <c r="B1044" s="599"/>
      <c r="C1044" s="31"/>
      <c r="D1044" s="31"/>
      <c r="E1044" s="728"/>
      <c r="F1044" s="92"/>
      <c r="G1044" s="93"/>
      <c r="H1044" s="252"/>
      <c r="I1044" s="252"/>
    </row>
    <row r="1045" spans="1:9">
      <c r="A1045" s="33"/>
      <c r="B1045" s="599"/>
      <c r="C1045" s="1048" t="s">
        <v>1156</v>
      </c>
      <c r="D1045" s="1049"/>
      <c r="E1045" s="736"/>
      <c r="F1045" s="92"/>
      <c r="G1045" s="93"/>
      <c r="H1045" s="252"/>
      <c r="I1045" s="252"/>
    </row>
    <row r="1046" spans="1:9" ht="25.5">
      <c r="A1046" s="33">
        <f>A1043+1</f>
        <v>951</v>
      </c>
      <c r="B1046" s="599" t="s">
        <v>1951</v>
      </c>
      <c r="C1046" s="31" t="s">
        <v>1116</v>
      </c>
      <c r="D1046" s="31"/>
      <c r="E1046" s="722" t="s">
        <v>2048</v>
      </c>
      <c r="F1046" s="92" t="s">
        <v>94</v>
      </c>
      <c r="G1046" s="93">
        <v>1</v>
      </c>
      <c r="H1046" s="252"/>
      <c r="I1046" s="252"/>
    </row>
    <row r="1047" spans="1:9" ht="25.5">
      <c r="A1047" s="33">
        <f t="shared" si="16"/>
        <v>952</v>
      </c>
      <c r="B1047" s="599" t="s">
        <v>1951</v>
      </c>
      <c r="C1047" s="31" t="s">
        <v>1117</v>
      </c>
      <c r="D1047" s="31"/>
      <c r="E1047" s="722" t="s">
        <v>2048</v>
      </c>
      <c r="F1047" s="92" t="s">
        <v>94</v>
      </c>
      <c r="G1047" s="93">
        <v>1</v>
      </c>
      <c r="H1047" s="252"/>
      <c r="I1047" s="252"/>
    </row>
    <row r="1048" spans="1:9">
      <c r="A1048" s="33">
        <f t="shared" si="16"/>
        <v>953</v>
      </c>
      <c r="B1048" s="599" t="s">
        <v>1951</v>
      </c>
      <c r="C1048" s="31" t="s">
        <v>1057</v>
      </c>
      <c r="D1048" s="31"/>
      <c r="E1048" s="722" t="s">
        <v>2048</v>
      </c>
      <c r="F1048" s="92" t="s">
        <v>94</v>
      </c>
      <c r="G1048" s="93">
        <v>1</v>
      </c>
      <c r="H1048" s="252"/>
      <c r="I1048" s="252"/>
    </row>
    <row r="1049" spans="1:9">
      <c r="A1049" s="33">
        <f t="shared" si="16"/>
        <v>954</v>
      </c>
      <c r="B1049" s="599" t="s">
        <v>1951</v>
      </c>
      <c r="C1049" s="31" t="s">
        <v>1058</v>
      </c>
      <c r="D1049" s="31"/>
      <c r="E1049" s="722" t="s">
        <v>2048</v>
      </c>
      <c r="F1049" s="92" t="s">
        <v>94</v>
      </c>
      <c r="G1049" s="93">
        <v>4</v>
      </c>
      <c r="H1049" s="252"/>
      <c r="I1049" s="252"/>
    </row>
    <row r="1050" spans="1:9">
      <c r="A1050" s="33">
        <f t="shared" si="16"/>
        <v>955</v>
      </c>
      <c r="B1050" s="599" t="s">
        <v>1951</v>
      </c>
      <c r="C1050" s="31" t="s">
        <v>1059</v>
      </c>
      <c r="D1050" s="31" t="s">
        <v>143</v>
      </c>
      <c r="E1050" s="722" t="s">
        <v>2048</v>
      </c>
      <c r="F1050" s="92" t="s">
        <v>95</v>
      </c>
      <c r="G1050" s="53">
        <v>4</v>
      </c>
      <c r="H1050" s="252"/>
      <c r="I1050" s="252"/>
    </row>
    <row r="1051" spans="1:9">
      <c r="A1051" s="33">
        <f t="shared" si="16"/>
        <v>956</v>
      </c>
      <c r="B1051" s="599" t="s">
        <v>1951</v>
      </c>
      <c r="C1051" s="31" t="s">
        <v>1059</v>
      </c>
      <c r="D1051" s="31" t="s">
        <v>658</v>
      </c>
      <c r="E1051" s="722" t="s">
        <v>2048</v>
      </c>
      <c r="F1051" s="92" t="s">
        <v>95</v>
      </c>
      <c r="G1051" s="53">
        <v>11</v>
      </c>
      <c r="H1051" s="252"/>
      <c r="I1051" s="252"/>
    </row>
    <row r="1052" spans="1:9">
      <c r="A1052" s="33">
        <f t="shared" si="16"/>
        <v>957</v>
      </c>
      <c r="B1052" s="599" t="s">
        <v>1951</v>
      </c>
      <c r="C1052" s="31" t="s">
        <v>1059</v>
      </c>
      <c r="D1052" s="31" t="s">
        <v>659</v>
      </c>
      <c r="E1052" s="722" t="s">
        <v>2048</v>
      </c>
      <c r="F1052" s="92" t="s">
        <v>95</v>
      </c>
      <c r="G1052" s="53">
        <v>14</v>
      </c>
      <c r="H1052" s="252"/>
      <c r="I1052" s="252"/>
    </row>
    <row r="1053" spans="1:9">
      <c r="A1053" s="33">
        <f t="shared" si="16"/>
        <v>958</v>
      </c>
      <c r="B1053" s="599" t="s">
        <v>1951</v>
      </c>
      <c r="C1053" s="31" t="s">
        <v>1059</v>
      </c>
      <c r="D1053" s="31" t="s">
        <v>661</v>
      </c>
      <c r="E1053" s="722" t="s">
        <v>2048</v>
      </c>
      <c r="F1053" s="92" t="s">
        <v>95</v>
      </c>
      <c r="G1053" s="53">
        <v>7</v>
      </c>
      <c r="H1053" s="252"/>
      <c r="I1053" s="252"/>
    </row>
    <row r="1054" spans="1:9">
      <c r="A1054" s="33">
        <f t="shared" si="16"/>
        <v>959</v>
      </c>
      <c r="B1054" s="599" t="s">
        <v>1951</v>
      </c>
      <c r="C1054" s="31" t="s">
        <v>1060</v>
      </c>
      <c r="D1054" s="31" t="s">
        <v>1064</v>
      </c>
      <c r="E1054" s="722" t="s">
        <v>2048</v>
      </c>
      <c r="F1054" s="92" t="s">
        <v>95</v>
      </c>
      <c r="G1054" s="53">
        <v>1</v>
      </c>
      <c r="H1054" s="252"/>
      <c r="I1054" s="252"/>
    </row>
    <row r="1055" spans="1:9" ht="25.5">
      <c r="A1055" s="33">
        <f t="shared" si="16"/>
        <v>960</v>
      </c>
      <c r="B1055" s="599" t="s">
        <v>1951</v>
      </c>
      <c r="C1055" s="31" t="s">
        <v>1065</v>
      </c>
      <c r="D1055" s="31"/>
      <c r="E1055" s="722" t="s">
        <v>2048</v>
      </c>
      <c r="F1055" s="92" t="s">
        <v>94</v>
      </c>
      <c r="G1055" s="93">
        <v>1</v>
      </c>
      <c r="H1055" s="252"/>
      <c r="I1055" s="252"/>
    </row>
    <row r="1056" spans="1:9" ht="25.5">
      <c r="A1056" s="33">
        <f t="shared" si="16"/>
        <v>961</v>
      </c>
      <c r="B1056" s="599" t="s">
        <v>1951</v>
      </c>
      <c r="C1056" s="31" t="s">
        <v>1149</v>
      </c>
      <c r="D1056" s="31" t="s">
        <v>143</v>
      </c>
      <c r="E1056" s="722" t="s">
        <v>2048</v>
      </c>
      <c r="F1056" s="92" t="s">
        <v>92</v>
      </c>
      <c r="G1056" s="93">
        <v>4</v>
      </c>
      <c r="H1056" s="252"/>
      <c r="I1056" s="252"/>
    </row>
    <row r="1057" spans="1:9" ht="25.5">
      <c r="A1057" s="33">
        <f t="shared" si="16"/>
        <v>962</v>
      </c>
      <c r="B1057" s="599" t="s">
        <v>1951</v>
      </c>
      <c r="C1057" s="31" t="s">
        <v>1150</v>
      </c>
      <c r="D1057" s="31" t="s">
        <v>658</v>
      </c>
      <c r="E1057" s="722" t="s">
        <v>2048</v>
      </c>
      <c r="F1057" s="92" t="s">
        <v>92</v>
      </c>
      <c r="G1057" s="93">
        <v>1</v>
      </c>
      <c r="H1057" s="252"/>
      <c r="I1057" s="252"/>
    </row>
    <row r="1058" spans="1:9" ht="25.5">
      <c r="A1058" s="33">
        <f t="shared" si="16"/>
        <v>963</v>
      </c>
      <c r="B1058" s="599" t="s">
        <v>1951</v>
      </c>
      <c r="C1058" s="31" t="s">
        <v>1151</v>
      </c>
      <c r="D1058" s="31" t="s">
        <v>143</v>
      </c>
      <c r="E1058" s="722" t="s">
        <v>2048</v>
      </c>
      <c r="F1058" s="92" t="s">
        <v>92</v>
      </c>
      <c r="G1058" s="93">
        <v>4</v>
      </c>
      <c r="H1058" s="252"/>
      <c r="I1058" s="252"/>
    </row>
    <row r="1059" spans="1:9" ht="25.5">
      <c r="A1059" s="33">
        <f t="shared" si="16"/>
        <v>964</v>
      </c>
      <c r="B1059" s="599" t="s">
        <v>1951</v>
      </c>
      <c r="C1059" s="31" t="s">
        <v>1152</v>
      </c>
      <c r="D1059" s="31">
        <v>250</v>
      </c>
      <c r="E1059" s="722" t="s">
        <v>2048</v>
      </c>
      <c r="F1059" s="92" t="s">
        <v>92</v>
      </c>
      <c r="G1059" s="93">
        <v>1</v>
      </c>
      <c r="H1059" s="252"/>
      <c r="I1059" s="252"/>
    </row>
    <row r="1060" spans="1:9">
      <c r="A1060" s="33">
        <f t="shared" si="16"/>
        <v>965</v>
      </c>
      <c r="B1060" s="599" t="s">
        <v>1951</v>
      </c>
      <c r="C1060" s="31" t="s">
        <v>1121</v>
      </c>
      <c r="D1060" s="31" t="s">
        <v>1118</v>
      </c>
      <c r="E1060" s="722" t="s">
        <v>2048</v>
      </c>
      <c r="F1060" s="92" t="s">
        <v>92</v>
      </c>
      <c r="G1060" s="93">
        <v>1</v>
      </c>
      <c r="H1060" s="252"/>
      <c r="I1060" s="252"/>
    </row>
    <row r="1061" spans="1:9">
      <c r="A1061" s="33">
        <f t="shared" si="16"/>
        <v>966</v>
      </c>
      <c r="B1061" s="599" t="s">
        <v>1951</v>
      </c>
      <c r="C1061" s="31" t="s">
        <v>1157</v>
      </c>
      <c r="D1061" s="31"/>
      <c r="E1061" s="722" t="s">
        <v>2048</v>
      </c>
      <c r="F1061" s="92" t="s">
        <v>92</v>
      </c>
      <c r="G1061" s="93">
        <v>1</v>
      </c>
      <c r="H1061" s="252"/>
      <c r="I1061" s="252"/>
    </row>
    <row r="1062" spans="1:9">
      <c r="A1062" s="33">
        <f t="shared" si="16"/>
        <v>967</v>
      </c>
      <c r="B1062" s="599" t="s">
        <v>1951</v>
      </c>
      <c r="C1062" s="31" t="s">
        <v>1123</v>
      </c>
      <c r="D1062" s="31"/>
      <c r="E1062" s="722" t="s">
        <v>2048</v>
      </c>
      <c r="F1062" s="92" t="s">
        <v>92</v>
      </c>
      <c r="G1062" s="93">
        <v>1</v>
      </c>
      <c r="H1062" s="252"/>
      <c r="I1062" s="252"/>
    </row>
    <row r="1063" spans="1:9">
      <c r="A1063" s="33">
        <f t="shared" si="16"/>
        <v>968</v>
      </c>
      <c r="B1063" s="599" t="s">
        <v>1951</v>
      </c>
      <c r="C1063" s="31" t="s">
        <v>1124</v>
      </c>
      <c r="D1063" s="31"/>
      <c r="E1063" s="722" t="s">
        <v>2048</v>
      </c>
      <c r="F1063" s="92" t="s">
        <v>92</v>
      </c>
      <c r="G1063" s="93">
        <v>1</v>
      </c>
      <c r="H1063" s="252"/>
      <c r="I1063" s="252"/>
    </row>
    <row r="1064" spans="1:9">
      <c r="A1064" s="33">
        <f t="shared" si="16"/>
        <v>969</v>
      </c>
      <c r="B1064" s="599" t="s">
        <v>1951</v>
      </c>
      <c r="C1064" s="31" t="s">
        <v>1081</v>
      </c>
      <c r="D1064" s="31" t="s">
        <v>1064</v>
      </c>
      <c r="E1064" s="722" t="s">
        <v>2048</v>
      </c>
      <c r="F1064" s="92" t="s">
        <v>92</v>
      </c>
      <c r="G1064" s="93">
        <v>1</v>
      </c>
      <c r="H1064" s="252"/>
      <c r="I1064" s="252"/>
    </row>
    <row r="1065" spans="1:9">
      <c r="A1065" s="33">
        <f t="shared" si="16"/>
        <v>970</v>
      </c>
      <c r="B1065" s="599" t="s">
        <v>1951</v>
      </c>
      <c r="C1065" s="31" t="s">
        <v>1125</v>
      </c>
      <c r="D1065" s="31" t="s">
        <v>661</v>
      </c>
      <c r="E1065" s="722" t="s">
        <v>2048</v>
      </c>
      <c r="F1065" s="92" t="s">
        <v>92</v>
      </c>
      <c r="G1065" s="93">
        <v>2</v>
      </c>
      <c r="H1065" s="252"/>
      <c r="I1065" s="252"/>
    </row>
    <row r="1066" spans="1:9">
      <c r="A1066" s="33">
        <f t="shared" si="16"/>
        <v>971</v>
      </c>
      <c r="B1066" s="599" t="s">
        <v>1951</v>
      </c>
      <c r="C1066" s="31" t="s">
        <v>1126</v>
      </c>
      <c r="D1066" s="31" t="s">
        <v>661</v>
      </c>
      <c r="E1066" s="722" t="s">
        <v>2048</v>
      </c>
      <c r="F1066" s="92" t="s">
        <v>92</v>
      </c>
      <c r="G1066" s="93">
        <v>4</v>
      </c>
      <c r="H1066" s="252"/>
      <c r="I1066" s="252"/>
    </row>
    <row r="1067" spans="1:9">
      <c r="A1067" s="33">
        <f t="shared" si="16"/>
        <v>972</v>
      </c>
      <c r="B1067" s="599" t="s">
        <v>1951</v>
      </c>
      <c r="C1067" s="31" t="s">
        <v>1154</v>
      </c>
      <c r="D1067" s="31" t="s">
        <v>658</v>
      </c>
      <c r="E1067" s="722" t="s">
        <v>2048</v>
      </c>
      <c r="F1067" s="92" t="s">
        <v>92</v>
      </c>
      <c r="G1067" s="93">
        <v>2</v>
      </c>
      <c r="H1067" s="252"/>
      <c r="I1067" s="252"/>
    </row>
    <row r="1068" spans="1:9" ht="25.5">
      <c r="A1068" s="33">
        <f t="shared" si="16"/>
        <v>973</v>
      </c>
      <c r="B1068" s="599" t="s">
        <v>1951</v>
      </c>
      <c r="C1068" s="31" t="s">
        <v>1155</v>
      </c>
      <c r="D1068" s="31"/>
      <c r="E1068" s="722" t="s">
        <v>2048</v>
      </c>
      <c r="F1068" s="92" t="s">
        <v>104</v>
      </c>
      <c r="G1068" s="53">
        <v>12</v>
      </c>
      <c r="H1068" s="252"/>
      <c r="I1068" s="252"/>
    </row>
    <row r="1069" spans="1:9">
      <c r="A1069" s="33">
        <f t="shared" ref="A1069:A1132" si="17">A1068+1</f>
        <v>974</v>
      </c>
      <c r="B1069" s="599" t="s">
        <v>1951</v>
      </c>
      <c r="C1069" s="31" t="s">
        <v>1071</v>
      </c>
      <c r="D1069" s="31"/>
      <c r="E1069" s="722" t="s">
        <v>2048</v>
      </c>
      <c r="F1069" s="92" t="s">
        <v>104</v>
      </c>
      <c r="G1069" s="53">
        <v>10</v>
      </c>
      <c r="H1069" s="252"/>
      <c r="I1069" s="252"/>
    </row>
    <row r="1070" spans="1:9">
      <c r="A1070" s="33">
        <f t="shared" si="17"/>
        <v>975</v>
      </c>
      <c r="B1070" s="599" t="s">
        <v>1951</v>
      </c>
      <c r="C1070" s="31" t="s">
        <v>1072</v>
      </c>
      <c r="D1070" s="31"/>
      <c r="E1070" s="722"/>
      <c r="F1070" s="92" t="s">
        <v>94</v>
      </c>
      <c r="G1070" s="93">
        <v>1</v>
      </c>
      <c r="H1070" s="252"/>
      <c r="I1070" s="252"/>
    </row>
    <row r="1071" spans="1:9">
      <c r="A1071" s="33">
        <f t="shared" si="17"/>
        <v>976</v>
      </c>
      <c r="B1071" s="599" t="s">
        <v>1951</v>
      </c>
      <c r="C1071" s="31" t="s">
        <v>1073</v>
      </c>
      <c r="D1071" s="31"/>
      <c r="E1071" s="722"/>
      <c r="F1071" s="92" t="s">
        <v>94</v>
      </c>
      <c r="G1071" s="93">
        <v>1</v>
      </c>
      <c r="H1071" s="252"/>
      <c r="I1071" s="252"/>
    </row>
    <row r="1072" spans="1:9">
      <c r="A1072" s="33">
        <f t="shared" si="17"/>
        <v>977</v>
      </c>
      <c r="B1072" s="599" t="s">
        <v>1951</v>
      </c>
      <c r="C1072" s="31" t="s">
        <v>1074</v>
      </c>
      <c r="D1072" s="31"/>
      <c r="E1072" s="722"/>
      <c r="F1072" s="92" t="s">
        <v>94</v>
      </c>
      <c r="G1072" s="93">
        <v>1</v>
      </c>
      <c r="H1072" s="252"/>
      <c r="I1072" s="252"/>
    </row>
    <row r="1073" spans="1:9">
      <c r="A1073" s="33"/>
      <c r="B1073" s="599"/>
      <c r="C1073" s="31"/>
      <c r="D1073" s="31"/>
      <c r="E1073" s="728"/>
      <c r="F1073" s="92"/>
      <c r="G1073" s="93"/>
      <c r="H1073" s="252"/>
      <c r="I1073" s="252"/>
    </row>
    <row r="1074" spans="1:9">
      <c r="A1074" s="33"/>
      <c r="B1074" s="599"/>
      <c r="C1074" s="1048" t="s">
        <v>1158</v>
      </c>
      <c r="D1074" s="1049"/>
      <c r="E1074" s="736"/>
      <c r="F1074" s="92"/>
      <c r="G1074" s="93"/>
      <c r="H1074" s="252"/>
      <c r="I1074" s="252"/>
    </row>
    <row r="1075" spans="1:9" ht="25.5">
      <c r="A1075" s="33">
        <f>A1072+1</f>
        <v>978</v>
      </c>
      <c r="B1075" s="599" t="s">
        <v>1951</v>
      </c>
      <c r="C1075" s="31" t="s">
        <v>1055</v>
      </c>
      <c r="D1075" s="31"/>
      <c r="E1075" s="722" t="s">
        <v>2048</v>
      </c>
      <c r="F1075" s="92" t="s">
        <v>94</v>
      </c>
      <c r="G1075" s="93">
        <v>1</v>
      </c>
      <c r="H1075" s="252"/>
      <c r="I1075" s="252"/>
    </row>
    <row r="1076" spans="1:9" ht="25.5">
      <c r="A1076" s="33">
        <f t="shared" si="17"/>
        <v>979</v>
      </c>
      <c r="B1076" s="599" t="s">
        <v>1951</v>
      </c>
      <c r="C1076" s="31" t="s">
        <v>1114</v>
      </c>
      <c r="D1076" s="31"/>
      <c r="E1076" s="722" t="s">
        <v>2048</v>
      </c>
      <c r="F1076" s="92" t="s">
        <v>94</v>
      </c>
      <c r="G1076" s="93">
        <v>1</v>
      </c>
      <c r="H1076" s="252"/>
      <c r="I1076" s="252"/>
    </row>
    <row r="1077" spans="1:9">
      <c r="A1077" s="33">
        <f t="shared" si="17"/>
        <v>980</v>
      </c>
      <c r="B1077" s="599" t="s">
        <v>1951</v>
      </c>
      <c r="C1077" s="31" t="s">
        <v>1057</v>
      </c>
      <c r="D1077" s="31"/>
      <c r="E1077" s="722" t="s">
        <v>2048</v>
      </c>
      <c r="F1077" s="92" t="s">
        <v>94</v>
      </c>
      <c r="G1077" s="93">
        <v>1</v>
      </c>
      <c r="H1077" s="252"/>
      <c r="I1077" s="252"/>
    </row>
    <row r="1078" spans="1:9">
      <c r="A1078" s="33">
        <f t="shared" si="17"/>
        <v>981</v>
      </c>
      <c r="B1078" s="599" t="s">
        <v>1951</v>
      </c>
      <c r="C1078" s="31" t="s">
        <v>1058</v>
      </c>
      <c r="D1078" s="31"/>
      <c r="E1078" s="722" t="s">
        <v>2048</v>
      </c>
      <c r="F1078" s="92" t="s">
        <v>94</v>
      </c>
      <c r="G1078" s="93">
        <v>4</v>
      </c>
      <c r="H1078" s="252"/>
      <c r="I1078" s="252"/>
    </row>
    <row r="1079" spans="1:9">
      <c r="A1079" s="33">
        <f t="shared" si="17"/>
        <v>982</v>
      </c>
      <c r="B1079" s="599" t="s">
        <v>1951</v>
      </c>
      <c r="C1079" s="31" t="s">
        <v>1059</v>
      </c>
      <c r="D1079" s="31" t="s">
        <v>162</v>
      </c>
      <c r="E1079" s="722" t="s">
        <v>2048</v>
      </c>
      <c r="F1079" s="92" t="s">
        <v>95</v>
      </c>
      <c r="G1079" s="53">
        <v>7</v>
      </c>
      <c r="H1079" s="252"/>
      <c r="I1079" s="252"/>
    </row>
    <row r="1080" spans="1:9">
      <c r="A1080" s="33">
        <f t="shared" si="17"/>
        <v>983</v>
      </c>
      <c r="B1080" s="599" t="s">
        <v>1951</v>
      </c>
      <c r="C1080" s="31" t="s">
        <v>1059</v>
      </c>
      <c r="D1080" s="31" t="s">
        <v>1159</v>
      </c>
      <c r="E1080" s="722" t="s">
        <v>2048</v>
      </c>
      <c r="F1080" s="92" t="s">
        <v>95</v>
      </c>
      <c r="G1080" s="53">
        <v>15</v>
      </c>
      <c r="H1080" s="252"/>
      <c r="I1080" s="252"/>
    </row>
    <row r="1081" spans="1:9">
      <c r="A1081" s="33">
        <f t="shared" si="17"/>
        <v>984</v>
      </c>
      <c r="B1081" s="599" t="s">
        <v>1951</v>
      </c>
      <c r="C1081" s="31" t="s">
        <v>1059</v>
      </c>
      <c r="D1081" s="31" t="s">
        <v>634</v>
      </c>
      <c r="E1081" s="722" t="s">
        <v>2048</v>
      </c>
      <c r="F1081" s="92" t="s">
        <v>95</v>
      </c>
      <c r="G1081" s="53">
        <v>2</v>
      </c>
      <c r="H1081" s="252"/>
      <c r="I1081" s="252"/>
    </row>
    <row r="1082" spans="1:9">
      <c r="A1082" s="33">
        <f t="shared" si="17"/>
        <v>985</v>
      </c>
      <c r="B1082" s="599" t="s">
        <v>1951</v>
      </c>
      <c r="C1082" s="31" t="s">
        <v>1059</v>
      </c>
      <c r="D1082" s="31" t="s">
        <v>658</v>
      </c>
      <c r="E1082" s="722" t="s">
        <v>2048</v>
      </c>
      <c r="F1082" s="92" t="s">
        <v>95</v>
      </c>
      <c r="G1082" s="53">
        <v>3</v>
      </c>
      <c r="H1082" s="252"/>
      <c r="I1082" s="252"/>
    </row>
    <row r="1083" spans="1:9">
      <c r="A1083" s="33">
        <f t="shared" si="17"/>
        <v>986</v>
      </c>
      <c r="B1083" s="599" t="s">
        <v>1951</v>
      </c>
      <c r="C1083" s="31" t="s">
        <v>1059</v>
      </c>
      <c r="D1083" s="31" t="s">
        <v>659</v>
      </c>
      <c r="E1083" s="722" t="s">
        <v>2048</v>
      </c>
      <c r="F1083" s="92" t="s">
        <v>95</v>
      </c>
      <c r="G1083" s="53">
        <v>19</v>
      </c>
      <c r="H1083" s="252"/>
      <c r="I1083" s="252"/>
    </row>
    <row r="1084" spans="1:9">
      <c r="A1084" s="33">
        <f t="shared" si="17"/>
        <v>987</v>
      </c>
      <c r="B1084" s="599" t="s">
        <v>1951</v>
      </c>
      <c r="C1084" s="31" t="s">
        <v>1059</v>
      </c>
      <c r="D1084" s="31" t="s">
        <v>661</v>
      </c>
      <c r="E1084" s="722" t="s">
        <v>2048</v>
      </c>
      <c r="F1084" s="92" t="s">
        <v>95</v>
      </c>
      <c r="G1084" s="53">
        <v>1</v>
      </c>
      <c r="H1084" s="252"/>
      <c r="I1084" s="252"/>
    </row>
    <row r="1085" spans="1:9">
      <c r="A1085" s="33">
        <f t="shared" si="17"/>
        <v>988</v>
      </c>
      <c r="B1085" s="599" t="s">
        <v>1951</v>
      </c>
      <c r="C1085" s="31" t="s">
        <v>1059</v>
      </c>
      <c r="D1085" s="31" t="s">
        <v>1160</v>
      </c>
      <c r="E1085" s="722" t="s">
        <v>2048</v>
      </c>
      <c r="F1085" s="92" t="s">
        <v>95</v>
      </c>
      <c r="G1085" s="53">
        <v>1</v>
      </c>
      <c r="H1085" s="252"/>
      <c r="I1085" s="252"/>
    </row>
    <row r="1086" spans="1:9">
      <c r="A1086" s="33">
        <f t="shared" si="17"/>
        <v>989</v>
      </c>
      <c r="B1086" s="599" t="s">
        <v>1951</v>
      </c>
      <c r="C1086" s="31" t="s">
        <v>1060</v>
      </c>
      <c r="D1086" s="31" t="s">
        <v>1061</v>
      </c>
      <c r="E1086" s="722" t="s">
        <v>2048</v>
      </c>
      <c r="F1086" s="92" t="s">
        <v>95</v>
      </c>
      <c r="G1086" s="53">
        <v>9</v>
      </c>
      <c r="H1086" s="252"/>
      <c r="I1086" s="252"/>
    </row>
    <row r="1087" spans="1:9">
      <c r="A1087" s="33">
        <f t="shared" si="17"/>
        <v>990</v>
      </c>
      <c r="B1087" s="599" t="s">
        <v>1951</v>
      </c>
      <c r="C1087" s="31" t="s">
        <v>1060</v>
      </c>
      <c r="D1087" s="31" t="s">
        <v>1161</v>
      </c>
      <c r="E1087" s="722" t="s">
        <v>2048</v>
      </c>
      <c r="F1087" s="92" t="s">
        <v>95</v>
      </c>
      <c r="G1087" s="53">
        <v>1</v>
      </c>
      <c r="H1087" s="252"/>
      <c r="I1087" s="252"/>
    </row>
    <row r="1088" spans="1:9" ht="25.5">
      <c r="A1088" s="33">
        <f t="shared" si="17"/>
        <v>991</v>
      </c>
      <c r="B1088" s="599" t="s">
        <v>1951</v>
      </c>
      <c r="C1088" s="31" t="s">
        <v>1065</v>
      </c>
      <c r="D1088" s="31"/>
      <c r="E1088" s="722" t="s">
        <v>2048</v>
      </c>
      <c r="F1088" s="92" t="s">
        <v>94</v>
      </c>
      <c r="G1088" s="93">
        <v>1</v>
      </c>
      <c r="H1088" s="252"/>
      <c r="I1088" s="252"/>
    </row>
    <row r="1089" spans="1:9" ht="25.5">
      <c r="A1089" s="33">
        <f t="shared" si="17"/>
        <v>992</v>
      </c>
      <c r="B1089" s="599" t="s">
        <v>1951</v>
      </c>
      <c r="C1089" s="31" t="s">
        <v>1149</v>
      </c>
      <c r="D1089" s="31" t="s">
        <v>143</v>
      </c>
      <c r="E1089" s="722" t="s">
        <v>2048</v>
      </c>
      <c r="F1089" s="92" t="s">
        <v>92</v>
      </c>
      <c r="G1089" s="93">
        <v>4</v>
      </c>
      <c r="H1089" s="252"/>
      <c r="I1089" s="252"/>
    </row>
    <row r="1090" spans="1:9">
      <c r="A1090" s="33">
        <f t="shared" si="17"/>
        <v>993</v>
      </c>
      <c r="B1090" s="599" t="s">
        <v>1951</v>
      </c>
      <c r="C1090" s="31" t="s">
        <v>1162</v>
      </c>
      <c r="D1090" s="31" t="s">
        <v>1159</v>
      </c>
      <c r="E1090" s="722" t="s">
        <v>2048</v>
      </c>
      <c r="F1090" s="92" t="s">
        <v>92</v>
      </c>
      <c r="G1090" s="93">
        <v>1</v>
      </c>
      <c r="H1090" s="252"/>
      <c r="I1090" s="252"/>
    </row>
    <row r="1091" spans="1:9" ht="25.5">
      <c r="A1091" s="33">
        <f t="shared" si="17"/>
        <v>994</v>
      </c>
      <c r="B1091" s="599" t="s">
        <v>1951</v>
      </c>
      <c r="C1091" s="31" t="s">
        <v>1151</v>
      </c>
      <c r="D1091" s="31" t="s">
        <v>143</v>
      </c>
      <c r="E1091" s="722" t="s">
        <v>2048</v>
      </c>
      <c r="F1091" s="92" t="s">
        <v>92</v>
      </c>
      <c r="G1091" s="93">
        <v>4</v>
      </c>
      <c r="H1091" s="252"/>
      <c r="I1091" s="252"/>
    </row>
    <row r="1092" spans="1:9">
      <c r="A1092" s="33">
        <f t="shared" si="17"/>
        <v>995</v>
      </c>
      <c r="B1092" s="599" t="s">
        <v>1951</v>
      </c>
      <c r="C1092" s="31" t="s">
        <v>1163</v>
      </c>
      <c r="D1092" s="31" t="s">
        <v>1159</v>
      </c>
      <c r="E1092" s="722" t="s">
        <v>2048</v>
      </c>
      <c r="F1092" s="92" t="s">
        <v>92</v>
      </c>
      <c r="G1092" s="93">
        <v>1</v>
      </c>
      <c r="H1092" s="252"/>
      <c r="I1092" s="252"/>
    </row>
    <row r="1093" spans="1:9">
      <c r="A1093" s="33">
        <f t="shared" si="17"/>
        <v>996</v>
      </c>
      <c r="B1093" s="599" t="s">
        <v>1951</v>
      </c>
      <c r="C1093" s="31" t="s">
        <v>1164</v>
      </c>
      <c r="D1093" s="31" t="s">
        <v>1165</v>
      </c>
      <c r="E1093" s="722" t="s">
        <v>2048</v>
      </c>
      <c r="F1093" s="92" t="s">
        <v>92</v>
      </c>
      <c r="G1093" s="93">
        <v>1</v>
      </c>
      <c r="H1093" s="252"/>
      <c r="I1093" s="252"/>
    </row>
    <row r="1094" spans="1:9">
      <c r="A1094" s="33">
        <f t="shared" si="17"/>
        <v>997</v>
      </c>
      <c r="B1094" s="599" t="s">
        <v>1951</v>
      </c>
      <c r="C1094" s="31" t="s">
        <v>1157</v>
      </c>
      <c r="D1094" s="31"/>
      <c r="E1094" s="722" t="s">
        <v>2048</v>
      </c>
      <c r="F1094" s="92" t="s">
        <v>92</v>
      </c>
      <c r="G1094" s="93">
        <v>1</v>
      </c>
      <c r="H1094" s="252"/>
      <c r="I1094" s="252"/>
    </row>
    <row r="1095" spans="1:9">
      <c r="A1095" s="33">
        <f t="shared" si="17"/>
        <v>998</v>
      </c>
      <c r="B1095" s="599" t="s">
        <v>1951</v>
      </c>
      <c r="C1095" s="31" t="s">
        <v>1166</v>
      </c>
      <c r="D1095" s="31"/>
      <c r="E1095" s="722" t="s">
        <v>2048</v>
      </c>
      <c r="F1095" s="92" t="s">
        <v>92</v>
      </c>
      <c r="G1095" s="93">
        <v>1</v>
      </c>
      <c r="H1095" s="252"/>
      <c r="I1095" s="252"/>
    </row>
    <row r="1096" spans="1:9">
      <c r="A1096" s="33">
        <f t="shared" si="17"/>
        <v>999</v>
      </c>
      <c r="B1096" s="599" t="s">
        <v>1951</v>
      </c>
      <c r="C1096" s="31" t="s">
        <v>1167</v>
      </c>
      <c r="D1096" s="31"/>
      <c r="E1096" s="722" t="s">
        <v>2048</v>
      </c>
      <c r="F1096" s="92" t="s">
        <v>92</v>
      </c>
      <c r="G1096" s="93">
        <v>1</v>
      </c>
      <c r="H1096" s="252"/>
      <c r="I1096" s="252"/>
    </row>
    <row r="1097" spans="1:9">
      <c r="A1097" s="33">
        <f t="shared" si="17"/>
        <v>1000</v>
      </c>
      <c r="B1097" s="599" t="s">
        <v>1951</v>
      </c>
      <c r="C1097" s="31" t="s">
        <v>1168</v>
      </c>
      <c r="D1097" s="31" t="s">
        <v>1161</v>
      </c>
      <c r="E1097" s="722" t="s">
        <v>2048</v>
      </c>
      <c r="F1097" s="92" t="s">
        <v>92</v>
      </c>
      <c r="G1097" s="93">
        <v>1</v>
      </c>
      <c r="H1097" s="252"/>
      <c r="I1097" s="252"/>
    </row>
    <row r="1098" spans="1:9">
      <c r="A1098" s="33">
        <f t="shared" si="17"/>
        <v>1001</v>
      </c>
      <c r="B1098" s="599" t="s">
        <v>1951</v>
      </c>
      <c r="C1098" s="31" t="s">
        <v>1169</v>
      </c>
      <c r="D1098" s="31" t="s">
        <v>659</v>
      </c>
      <c r="E1098" s="722" t="s">
        <v>2048</v>
      </c>
      <c r="F1098" s="92" t="s">
        <v>92</v>
      </c>
      <c r="G1098" s="93">
        <v>2</v>
      </c>
      <c r="H1098" s="252"/>
      <c r="I1098" s="252"/>
    </row>
    <row r="1099" spans="1:9">
      <c r="A1099" s="33">
        <f t="shared" si="17"/>
        <v>1002</v>
      </c>
      <c r="B1099" s="599" t="s">
        <v>1951</v>
      </c>
      <c r="C1099" s="31" t="s">
        <v>1070</v>
      </c>
      <c r="D1099" s="31" t="s">
        <v>659</v>
      </c>
      <c r="E1099" s="722" t="s">
        <v>2048</v>
      </c>
      <c r="F1099" s="92" t="s">
        <v>92</v>
      </c>
      <c r="G1099" s="93">
        <v>3</v>
      </c>
      <c r="H1099" s="252"/>
      <c r="I1099" s="252"/>
    </row>
    <row r="1100" spans="1:9">
      <c r="A1100" s="33">
        <f t="shared" si="17"/>
        <v>1003</v>
      </c>
      <c r="B1100" s="599" t="s">
        <v>1951</v>
      </c>
      <c r="C1100" s="31" t="s">
        <v>1126</v>
      </c>
      <c r="D1100" s="31" t="s">
        <v>661</v>
      </c>
      <c r="E1100" s="722" t="s">
        <v>2048</v>
      </c>
      <c r="F1100" s="92" t="s">
        <v>92</v>
      </c>
      <c r="G1100" s="93">
        <v>1</v>
      </c>
      <c r="H1100" s="252"/>
      <c r="I1100" s="252"/>
    </row>
    <row r="1101" spans="1:9">
      <c r="A1101" s="33">
        <f t="shared" si="17"/>
        <v>1004</v>
      </c>
      <c r="B1101" s="599" t="s">
        <v>1951</v>
      </c>
      <c r="C1101" s="31" t="s">
        <v>1078</v>
      </c>
      <c r="D1101" s="31" t="s">
        <v>162</v>
      </c>
      <c r="E1101" s="722" t="s">
        <v>2048</v>
      </c>
      <c r="F1101" s="92" t="s">
        <v>92</v>
      </c>
      <c r="G1101" s="93">
        <v>2</v>
      </c>
      <c r="H1101" s="252"/>
      <c r="I1101" s="252"/>
    </row>
    <row r="1102" spans="1:9">
      <c r="A1102" s="33">
        <f t="shared" si="17"/>
        <v>1005</v>
      </c>
      <c r="B1102" s="599" t="s">
        <v>1951</v>
      </c>
      <c r="C1102" s="31" t="s">
        <v>1170</v>
      </c>
      <c r="D1102" s="31" t="s">
        <v>661</v>
      </c>
      <c r="E1102" s="722" t="s">
        <v>2048</v>
      </c>
      <c r="F1102" s="92" t="s">
        <v>92</v>
      </c>
      <c r="G1102" s="93">
        <v>1</v>
      </c>
      <c r="H1102" s="252"/>
      <c r="I1102" s="252"/>
    </row>
    <row r="1103" spans="1:9" ht="25.5">
      <c r="A1103" s="33">
        <f t="shared" si="17"/>
        <v>1006</v>
      </c>
      <c r="B1103" s="599" t="s">
        <v>1951</v>
      </c>
      <c r="C1103" s="31" t="s">
        <v>1155</v>
      </c>
      <c r="D1103" s="31"/>
      <c r="E1103" s="722" t="s">
        <v>2048</v>
      </c>
      <c r="F1103" s="92" t="s">
        <v>104</v>
      </c>
      <c r="G1103" s="53">
        <v>6</v>
      </c>
      <c r="H1103" s="252"/>
      <c r="I1103" s="252"/>
    </row>
    <row r="1104" spans="1:9">
      <c r="A1104" s="33">
        <f t="shared" si="17"/>
        <v>1007</v>
      </c>
      <c r="B1104" s="599" t="s">
        <v>1951</v>
      </c>
      <c r="C1104" s="31" t="s">
        <v>1071</v>
      </c>
      <c r="D1104" s="31"/>
      <c r="E1104" s="722" t="s">
        <v>2048</v>
      </c>
      <c r="F1104" s="92" t="s">
        <v>104</v>
      </c>
      <c r="G1104" s="53">
        <v>12</v>
      </c>
      <c r="H1104" s="252"/>
      <c r="I1104" s="252"/>
    </row>
    <row r="1105" spans="1:9">
      <c r="A1105" s="33">
        <f t="shared" si="17"/>
        <v>1008</v>
      </c>
      <c r="B1105" s="599" t="s">
        <v>1951</v>
      </c>
      <c r="C1105" s="31" t="s">
        <v>1072</v>
      </c>
      <c r="D1105" s="31"/>
      <c r="E1105" s="722"/>
      <c r="F1105" s="92" t="s">
        <v>94</v>
      </c>
      <c r="G1105" s="93">
        <v>1</v>
      </c>
      <c r="H1105" s="252"/>
      <c r="I1105" s="252"/>
    </row>
    <row r="1106" spans="1:9">
      <c r="A1106" s="33">
        <f t="shared" si="17"/>
        <v>1009</v>
      </c>
      <c r="B1106" s="599" t="s">
        <v>1951</v>
      </c>
      <c r="C1106" s="31" t="s">
        <v>1073</v>
      </c>
      <c r="D1106" s="31"/>
      <c r="E1106" s="722"/>
      <c r="F1106" s="92" t="s">
        <v>94</v>
      </c>
      <c r="G1106" s="93">
        <v>1</v>
      </c>
      <c r="H1106" s="252"/>
      <c r="I1106" s="252"/>
    </row>
    <row r="1107" spans="1:9">
      <c r="A1107" s="33">
        <f t="shared" si="17"/>
        <v>1010</v>
      </c>
      <c r="B1107" s="599" t="s">
        <v>1951</v>
      </c>
      <c r="C1107" s="31" t="s">
        <v>1074</v>
      </c>
      <c r="D1107" s="31"/>
      <c r="E1107" s="722"/>
      <c r="F1107" s="92" t="s">
        <v>94</v>
      </c>
      <c r="G1107" s="93">
        <v>1</v>
      </c>
      <c r="H1107" s="252"/>
      <c r="I1107" s="252"/>
    </row>
    <row r="1108" spans="1:9">
      <c r="A1108" s="33"/>
      <c r="B1108" s="599"/>
      <c r="C1108" s="31"/>
      <c r="D1108" s="31"/>
      <c r="E1108" s="728"/>
      <c r="F1108" s="92"/>
      <c r="G1108" s="93"/>
      <c r="H1108" s="252"/>
      <c r="I1108" s="252"/>
    </row>
    <row r="1109" spans="1:9">
      <c r="A1109" s="33"/>
      <c r="B1109" s="599"/>
      <c r="C1109" s="1048" t="s">
        <v>1171</v>
      </c>
      <c r="D1109" s="1049"/>
      <c r="E1109" s="736"/>
      <c r="F1109" s="92"/>
      <c r="G1109" s="93"/>
      <c r="H1109" s="252"/>
      <c r="I1109" s="252"/>
    </row>
    <row r="1110" spans="1:9" ht="25.5">
      <c r="A1110" s="33">
        <f>A1107+1</f>
        <v>1011</v>
      </c>
      <c r="B1110" s="599" t="s">
        <v>1951</v>
      </c>
      <c r="C1110" s="31" t="s">
        <v>1172</v>
      </c>
      <c r="D1110" s="31"/>
      <c r="E1110" s="722" t="s">
        <v>2048</v>
      </c>
      <c r="F1110" s="92" t="s">
        <v>94</v>
      </c>
      <c r="G1110" s="93">
        <v>1</v>
      </c>
      <c r="H1110" s="252"/>
      <c r="I1110" s="252"/>
    </row>
    <row r="1111" spans="1:9" ht="25.5">
      <c r="A1111" s="33">
        <f t="shared" si="17"/>
        <v>1012</v>
      </c>
      <c r="B1111" s="599" t="s">
        <v>1951</v>
      </c>
      <c r="C1111" s="31" t="s">
        <v>1173</v>
      </c>
      <c r="D1111" s="31"/>
      <c r="E1111" s="722" t="s">
        <v>2048</v>
      </c>
      <c r="F1111" s="92" t="s">
        <v>94</v>
      </c>
      <c r="G1111" s="93">
        <v>1</v>
      </c>
      <c r="H1111" s="252"/>
      <c r="I1111" s="252"/>
    </row>
    <row r="1112" spans="1:9">
      <c r="A1112" s="33">
        <f t="shared" si="17"/>
        <v>1013</v>
      </c>
      <c r="B1112" s="599" t="s">
        <v>1951</v>
      </c>
      <c r="C1112" s="31" t="s">
        <v>1057</v>
      </c>
      <c r="D1112" s="31"/>
      <c r="E1112" s="722" t="s">
        <v>2048</v>
      </c>
      <c r="F1112" s="92" t="s">
        <v>94</v>
      </c>
      <c r="G1112" s="93">
        <v>1</v>
      </c>
      <c r="H1112" s="252"/>
      <c r="I1112" s="252"/>
    </row>
    <row r="1113" spans="1:9">
      <c r="A1113" s="33">
        <f t="shared" si="17"/>
        <v>1014</v>
      </c>
      <c r="B1113" s="599" t="s">
        <v>1951</v>
      </c>
      <c r="C1113" s="31" t="s">
        <v>1058</v>
      </c>
      <c r="D1113" s="31"/>
      <c r="E1113" s="722" t="s">
        <v>2048</v>
      </c>
      <c r="F1113" s="92" t="s">
        <v>94</v>
      </c>
      <c r="G1113" s="93">
        <v>4</v>
      </c>
      <c r="H1113" s="252"/>
      <c r="I1113" s="252"/>
    </row>
    <row r="1114" spans="1:9">
      <c r="A1114" s="33">
        <f t="shared" si="17"/>
        <v>1015</v>
      </c>
      <c r="B1114" s="599" t="s">
        <v>1951</v>
      </c>
      <c r="C1114" s="31" t="s">
        <v>1059</v>
      </c>
      <c r="D1114" s="31" t="s">
        <v>634</v>
      </c>
      <c r="E1114" s="722" t="s">
        <v>2048</v>
      </c>
      <c r="F1114" s="92" t="s">
        <v>95</v>
      </c>
      <c r="G1114" s="53">
        <v>5</v>
      </c>
      <c r="H1114" s="252"/>
      <c r="I1114" s="252"/>
    </row>
    <row r="1115" spans="1:9">
      <c r="A1115" s="33">
        <f t="shared" si="17"/>
        <v>1016</v>
      </c>
      <c r="B1115" s="599" t="s">
        <v>1951</v>
      </c>
      <c r="C1115" s="31" t="s">
        <v>1059</v>
      </c>
      <c r="D1115" s="31" t="s">
        <v>659</v>
      </c>
      <c r="E1115" s="722" t="s">
        <v>2048</v>
      </c>
      <c r="F1115" s="92" t="s">
        <v>95</v>
      </c>
      <c r="G1115" s="53">
        <v>30</v>
      </c>
      <c r="H1115" s="252"/>
      <c r="I1115" s="252"/>
    </row>
    <row r="1116" spans="1:9">
      <c r="A1116" s="33">
        <f t="shared" si="17"/>
        <v>1017</v>
      </c>
      <c r="B1116" s="599" t="s">
        <v>1951</v>
      </c>
      <c r="C1116" s="31" t="s">
        <v>1060</v>
      </c>
      <c r="D1116" s="31" t="s">
        <v>1064</v>
      </c>
      <c r="E1116" s="722" t="s">
        <v>2048</v>
      </c>
      <c r="F1116" s="92" t="s">
        <v>95</v>
      </c>
      <c r="G1116" s="53">
        <v>1</v>
      </c>
      <c r="H1116" s="252"/>
      <c r="I1116" s="252"/>
    </row>
    <row r="1117" spans="1:9" ht="25.5">
      <c r="A1117" s="33">
        <f t="shared" si="17"/>
        <v>1018</v>
      </c>
      <c r="B1117" s="599" t="s">
        <v>1951</v>
      </c>
      <c r="C1117" s="31" t="s">
        <v>1065</v>
      </c>
      <c r="D1117" s="31"/>
      <c r="E1117" s="722" t="s">
        <v>2048</v>
      </c>
      <c r="F1117" s="92" t="s">
        <v>94</v>
      </c>
      <c r="G1117" s="93">
        <v>1</v>
      </c>
      <c r="H1117" s="252"/>
      <c r="I1117" s="252"/>
    </row>
    <row r="1118" spans="1:9" ht="25.5">
      <c r="A1118" s="33">
        <f t="shared" si="17"/>
        <v>1019</v>
      </c>
      <c r="B1118" s="599" t="s">
        <v>1951</v>
      </c>
      <c r="C1118" s="31" t="s">
        <v>1174</v>
      </c>
      <c r="D1118" s="31" t="s">
        <v>634</v>
      </c>
      <c r="E1118" s="722" t="s">
        <v>2048</v>
      </c>
      <c r="F1118" s="92" t="s">
        <v>92</v>
      </c>
      <c r="G1118" s="93">
        <v>2</v>
      </c>
      <c r="H1118" s="252"/>
      <c r="I1118" s="252"/>
    </row>
    <row r="1119" spans="1:9" ht="25.5">
      <c r="A1119" s="33">
        <f t="shared" si="17"/>
        <v>1020</v>
      </c>
      <c r="B1119" s="599" t="s">
        <v>1951</v>
      </c>
      <c r="C1119" s="31" t="s">
        <v>1175</v>
      </c>
      <c r="D1119" s="31" t="s">
        <v>634</v>
      </c>
      <c r="E1119" s="722" t="s">
        <v>2048</v>
      </c>
      <c r="F1119" s="92" t="s">
        <v>92</v>
      </c>
      <c r="G1119" s="93">
        <v>2</v>
      </c>
      <c r="H1119" s="252"/>
      <c r="I1119" s="252"/>
    </row>
    <row r="1120" spans="1:9">
      <c r="A1120" s="33">
        <f t="shared" si="17"/>
        <v>1021</v>
      </c>
      <c r="B1120" s="599" t="s">
        <v>1951</v>
      </c>
      <c r="C1120" s="31" t="s">
        <v>1164</v>
      </c>
      <c r="D1120" s="31" t="s">
        <v>1165</v>
      </c>
      <c r="E1120" s="722" t="s">
        <v>2048</v>
      </c>
      <c r="F1120" s="92" t="s">
        <v>92</v>
      </c>
      <c r="G1120" s="93">
        <v>1</v>
      </c>
      <c r="H1120" s="252"/>
      <c r="I1120" s="252"/>
    </row>
    <row r="1121" spans="1:9">
      <c r="A1121" s="33">
        <f t="shared" si="17"/>
        <v>1022</v>
      </c>
      <c r="B1121" s="599" t="s">
        <v>1951</v>
      </c>
      <c r="C1121" s="31" t="s">
        <v>1157</v>
      </c>
      <c r="D1121" s="31"/>
      <c r="E1121" s="722" t="s">
        <v>2048</v>
      </c>
      <c r="F1121" s="92" t="s">
        <v>92</v>
      </c>
      <c r="G1121" s="93">
        <v>1</v>
      </c>
      <c r="H1121" s="252"/>
      <c r="I1121" s="252"/>
    </row>
    <row r="1122" spans="1:9">
      <c r="A1122" s="33">
        <f t="shared" si="17"/>
        <v>1023</v>
      </c>
      <c r="B1122" s="599" t="s">
        <v>1951</v>
      </c>
      <c r="C1122" s="31" t="s">
        <v>1166</v>
      </c>
      <c r="D1122" s="31"/>
      <c r="E1122" s="722" t="s">
        <v>2048</v>
      </c>
      <c r="F1122" s="92" t="s">
        <v>92</v>
      </c>
      <c r="G1122" s="93">
        <v>1</v>
      </c>
      <c r="H1122" s="252"/>
      <c r="I1122" s="252"/>
    </row>
    <row r="1123" spans="1:9">
      <c r="A1123" s="33">
        <f t="shared" si="17"/>
        <v>1024</v>
      </c>
      <c r="B1123" s="599" t="s">
        <v>1951</v>
      </c>
      <c r="C1123" s="31" t="s">
        <v>1167</v>
      </c>
      <c r="D1123" s="31"/>
      <c r="E1123" s="722" t="s">
        <v>2048</v>
      </c>
      <c r="F1123" s="92" t="s">
        <v>92</v>
      </c>
      <c r="G1123" s="93">
        <v>1</v>
      </c>
      <c r="H1123" s="252"/>
      <c r="I1123" s="252"/>
    </row>
    <row r="1124" spans="1:9">
      <c r="A1124" s="33">
        <f t="shared" si="17"/>
        <v>1025</v>
      </c>
      <c r="B1124" s="599" t="s">
        <v>1951</v>
      </c>
      <c r="C1124" s="31" t="s">
        <v>1081</v>
      </c>
      <c r="D1124" s="31" t="s">
        <v>1064</v>
      </c>
      <c r="E1124" s="722" t="s">
        <v>2048</v>
      </c>
      <c r="F1124" s="92" t="s">
        <v>92</v>
      </c>
      <c r="G1124" s="93">
        <v>1</v>
      </c>
      <c r="H1124" s="252"/>
      <c r="I1124" s="252"/>
    </row>
    <row r="1125" spans="1:9">
      <c r="A1125" s="33">
        <f t="shared" si="17"/>
        <v>1026</v>
      </c>
      <c r="B1125" s="599" t="s">
        <v>1951</v>
      </c>
      <c r="C1125" s="31" t="s">
        <v>1169</v>
      </c>
      <c r="D1125" s="31" t="s">
        <v>659</v>
      </c>
      <c r="E1125" s="722" t="s">
        <v>2048</v>
      </c>
      <c r="F1125" s="92" t="s">
        <v>92</v>
      </c>
      <c r="G1125" s="93">
        <v>2</v>
      </c>
      <c r="H1125" s="252"/>
      <c r="I1125" s="252"/>
    </row>
    <row r="1126" spans="1:9">
      <c r="A1126" s="33">
        <f t="shared" si="17"/>
        <v>1027</v>
      </c>
      <c r="B1126" s="599" t="s">
        <v>1951</v>
      </c>
      <c r="C1126" s="31" t="s">
        <v>1070</v>
      </c>
      <c r="D1126" s="31" t="s">
        <v>659</v>
      </c>
      <c r="E1126" s="722" t="s">
        <v>2048</v>
      </c>
      <c r="F1126" s="92" t="s">
        <v>92</v>
      </c>
      <c r="G1126" s="93">
        <v>4</v>
      </c>
      <c r="H1126" s="252"/>
      <c r="I1126" s="252"/>
    </row>
    <row r="1127" spans="1:9">
      <c r="A1127" s="33">
        <f t="shared" si="17"/>
        <v>1028</v>
      </c>
      <c r="B1127" s="599" t="s">
        <v>1951</v>
      </c>
      <c r="C1127" s="31" t="s">
        <v>1176</v>
      </c>
      <c r="D1127" s="31" t="s">
        <v>659</v>
      </c>
      <c r="E1127" s="722" t="s">
        <v>2048</v>
      </c>
      <c r="F1127" s="92" t="s">
        <v>92</v>
      </c>
      <c r="G1127" s="93">
        <v>1</v>
      </c>
      <c r="H1127" s="252"/>
      <c r="I1127" s="252"/>
    </row>
    <row r="1128" spans="1:9" ht="25.5">
      <c r="A1128" s="33">
        <f t="shared" si="17"/>
        <v>1029</v>
      </c>
      <c r="B1128" s="599" t="s">
        <v>1951</v>
      </c>
      <c r="C1128" s="31" t="s">
        <v>1155</v>
      </c>
      <c r="D1128" s="31"/>
      <c r="E1128" s="722" t="s">
        <v>2048</v>
      </c>
      <c r="F1128" s="92" t="s">
        <v>104</v>
      </c>
      <c r="G1128" s="53">
        <v>10</v>
      </c>
      <c r="H1128" s="252"/>
      <c r="I1128" s="252"/>
    </row>
    <row r="1129" spans="1:9">
      <c r="A1129" s="33">
        <f t="shared" si="17"/>
        <v>1030</v>
      </c>
      <c r="B1129" s="599" t="s">
        <v>1951</v>
      </c>
      <c r="C1129" s="31" t="s">
        <v>1071</v>
      </c>
      <c r="D1129" s="31"/>
      <c r="E1129" s="722" t="s">
        <v>2048</v>
      </c>
      <c r="F1129" s="92" t="s">
        <v>104</v>
      </c>
      <c r="G1129" s="53">
        <v>17</v>
      </c>
      <c r="H1129" s="252"/>
      <c r="I1129" s="252"/>
    </row>
    <row r="1130" spans="1:9">
      <c r="A1130" s="33">
        <f t="shared" si="17"/>
        <v>1031</v>
      </c>
      <c r="B1130" s="599" t="s">
        <v>1951</v>
      </c>
      <c r="C1130" s="31" t="s">
        <v>1072</v>
      </c>
      <c r="D1130" s="31"/>
      <c r="E1130" s="722" t="s">
        <v>2048</v>
      </c>
      <c r="F1130" s="92" t="s">
        <v>94</v>
      </c>
      <c r="G1130" s="93">
        <v>1</v>
      </c>
      <c r="H1130" s="252"/>
      <c r="I1130" s="252"/>
    </row>
    <row r="1131" spans="1:9">
      <c r="A1131" s="33">
        <f t="shared" si="17"/>
        <v>1032</v>
      </c>
      <c r="B1131" s="599" t="s">
        <v>1951</v>
      </c>
      <c r="C1131" s="31" t="s">
        <v>1073</v>
      </c>
      <c r="D1131" s="31"/>
      <c r="E1131" s="722" t="s">
        <v>2048</v>
      </c>
      <c r="F1131" s="92" t="s">
        <v>94</v>
      </c>
      <c r="G1131" s="93">
        <v>1</v>
      </c>
      <c r="H1131" s="252"/>
      <c r="I1131" s="252"/>
    </row>
    <row r="1132" spans="1:9">
      <c r="A1132" s="33">
        <f t="shared" si="17"/>
        <v>1033</v>
      </c>
      <c r="B1132" s="599" t="s">
        <v>1951</v>
      </c>
      <c r="C1132" s="31" t="s">
        <v>1074</v>
      </c>
      <c r="D1132" s="31"/>
      <c r="E1132" s="722"/>
      <c r="F1132" s="92" t="s">
        <v>94</v>
      </c>
      <c r="G1132" s="93">
        <v>1</v>
      </c>
      <c r="H1132" s="252"/>
      <c r="I1132" s="252"/>
    </row>
    <row r="1133" spans="1:9">
      <c r="A1133" s="33"/>
      <c r="B1133" s="599"/>
      <c r="C1133" s="31"/>
      <c r="D1133" s="31"/>
      <c r="E1133" s="728"/>
      <c r="F1133" s="92"/>
      <c r="G1133" s="93"/>
      <c r="H1133" s="252"/>
      <c r="I1133" s="252"/>
    </row>
    <row r="1134" spans="1:9">
      <c r="A1134" s="33"/>
      <c r="B1134" s="599"/>
      <c r="C1134" s="1048" t="s">
        <v>1177</v>
      </c>
      <c r="D1134" s="1049"/>
      <c r="E1134" s="736"/>
      <c r="F1134" s="92"/>
      <c r="G1134" s="93"/>
      <c r="H1134" s="252"/>
      <c r="I1134" s="252"/>
    </row>
    <row r="1135" spans="1:9" ht="25.5">
      <c r="A1135" s="33">
        <f>A1132+1</f>
        <v>1034</v>
      </c>
      <c r="B1135" s="599" t="s">
        <v>1951</v>
      </c>
      <c r="C1135" s="31" t="s">
        <v>1129</v>
      </c>
      <c r="D1135" s="31"/>
      <c r="E1135" s="722" t="s">
        <v>2048</v>
      </c>
      <c r="F1135" s="92" t="s">
        <v>94</v>
      </c>
      <c r="G1135" s="93">
        <v>1</v>
      </c>
      <c r="H1135" s="252"/>
      <c r="I1135" s="252"/>
    </row>
    <row r="1136" spans="1:9" ht="25.5">
      <c r="A1136" s="33">
        <f t="shared" ref="A1136:A1199" si="18">A1135+1</f>
        <v>1035</v>
      </c>
      <c r="B1136" s="599" t="s">
        <v>1951</v>
      </c>
      <c r="C1136" s="31" t="s">
        <v>1130</v>
      </c>
      <c r="D1136" s="31"/>
      <c r="E1136" s="722" t="s">
        <v>2048</v>
      </c>
      <c r="F1136" s="92" t="s">
        <v>94</v>
      </c>
      <c r="G1136" s="93">
        <v>1</v>
      </c>
      <c r="H1136" s="252"/>
      <c r="I1136" s="252"/>
    </row>
    <row r="1137" spans="1:9">
      <c r="A1137" s="33">
        <f t="shared" si="18"/>
        <v>1036</v>
      </c>
      <c r="B1137" s="599" t="s">
        <v>1951</v>
      </c>
      <c r="C1137" s="31" t="s">
        <v>1057</v>
      </c>
      <c r="D1137" s="31"/>
      <c r="E1137" s="722" t="s">
        <v>2048</v>
      </c>
      <c r="F1137" s="92" t="s">
        <v>94</v>
      </c>
      <c r="G1137" s="93">
        <v>1</v>
      </c>
      <c r="H1137" s="252"/>
      <c r="I1137" s="252"/>
    </row>
    <row r="1138" spans="1:9">
      <c r="A1138" s="33">
        <f t="shared" si="18"/>
        <v>1037</v>
      </c>
      <c r="B1138" s="599" t="s">
        <v>1951</v>
      </c>
      <c r="C1138" s="31" t="s">
        <v>1058</v>
      </c>
      <c r="D1138" s="31"/>
      <c r="E1138" s="722" t="s">
        <v>2048</v>
      </c>
      <c r="F1138" s="92" t="s">
        <v>94</v>
      </c>
      <c r="G1138" s="93">
        <v>4</v>
      </c>
      <c r="H1138" s="252"/>
      <c r="I1138" s="252"/>
    </row>
    <row r="1139" spans="1:9">
      <c r="A1139" s="33">
        <f t="shared" si="18"/>
        <v>1038</v>
      </c>
      <c r="B1139" s="599" t="s">
        <v>1951</v>
      </c>
      <c r="C1139" s="31" t="s">
        <v>1059</v>
      </c>
      <c r="D1139" s="31" t="s">
        <v>162</v>
      </c>
      <c r="E1139" s="722" t="s">
        <v>2048</v>
      </c>
      <c r="F1139" s="92" t="s">
        <v>95</v>
      </c>
      <c r="G1139" s="53">
        <v>6</v>
      </c>
      <c r="H1139" s="252"/>
      <c r="I1139" s="252"/>
    </row>
    <row r="1140" spans="1:9">
      <c r="A1140" s="33">
        <f t="shared" si="18"/>
        <v>1039</v>
      </c>
      <c r="B1140" s="599" t="s">
        <v>1951</v>
      </c>
      <c r="C1140" s="31" t="s">
        <v>1059</v>
      </c>
      <c r="D1140" s="31" t="s">
        <v>1159</v>
      </c>
      <c r="E1140" s="722" t="s">
        <v>2048</v>
      </c>
      <c r="F1140" s="92" t="s">
        <v>95</v>
      </c>
      <c r="G1140" s="53">
        <v>4</v>
      </c>
      <c r="H1140" s="252"/>
      <c r="I1140" s="252"/>
    </row>
    <row r="1141" spans="1:9">
      <c r="A1141" s="33">
        <f t="shared" si="18"/>
        <v>1040</v>
      </c>
      <c r="B1141" s="599" t="s">
        <v>1951</v>
      </c>
      <c r="C1141" s="31" t="s">
        <v>1059</v>
      </c>
      <c r="D1141" s="31" t="s">
        <v>634</v>
      </c>
      <c r="E1141" s="722" t="s">
        <v>2048</v>
      </c>
      <c r="F1141" s="92" t="s">
        <v>95</v>
      </c>
      <c r="G1141" s="53">
        <v>11</v>
      </c>
      <c r="H1141" s="252"/>
      <c r="I1141" s="252"/>
    </row>
    <row r="1142" spans="1:9">
      <c r="A1142" s="33">
        <f t="shared" si="18"/>
        <v>1041</v>
      </c>
      <c r="B1142" s="599" t="s">
        <v>1951</v>
      </c>
      <c r="C1142" s="31" t="s">
        <v>1059</v>
      </c>
      <c r="D1142" s="31" t="s">
        <v>659</v>
      </c>
      <c r="E1142" s="722" t="s">
        <v>2048</v>
      </c>
      <c r="F1142" s="92" t="s">
        <v>95</v>
      </c>
      <c r="G1142" s="53">
        <v>19</v>
      </c>
      <c r="H1142" s="252"/>
      <c r="I1142" s="252"/>
    </row>
    <row r="1143" spans="1:9">
      <c r="A1143" s="33">
        <f t="shared" si="18"/>
        <v>1042</v>
      </c>
      <c r="B1143" s="599" t="s">
        <v>1951</v>
      </c>
      <c r="C1143" s="31" t="s">
        <v>1059</v>
      </c>
      <c r="D1143" s="31" t="s">
        <v>661</v>
      </c>
      <c r="E1143" s="722" t="s">
        <v>2048</v>
      </c>
      <c r="F1143" s="92" t="s">
        <v>95</v>
      </c>
      <c r="G1143" s="53">
        <v>7</v>
      </c>
      <c r="H1143" s="252"/>
      <c r="I1143" s="252"/>
    </row>
    <row r="1144" spans="1:9">
      <c r="A1144" s="33">
        <f t="shared" si="18"/>
        <v>1043</v>
      </c>
      <c r="B1144" s="599" t="s">
        <v>1951</v>
      </c>
      <c r="C1144" s="31" t="s">
        <v>1060</v>
      </c>
      <c r="D1144" s="31" t="s">
        <v>1178</v>
      </c>
      <c r="E1144" s="722" t="s">
        <v>2048</v>
      </c>
      <c r="F1144" s="92" t="s">
        <v>95</v>
      </c>
      <c r="G1144" s="53">
        <v>2</v>
      </c>
      <c r="H1144" s="252"/>
      <c r="I1144" s="252"/>
    </row>
    <row r="1145" spans="1:9">
      <c r="A1145" s="33">
        <f t="shared" si="18"/>
        <v>1044</v>
      </c>
      <c r="B1145" s="599" t="s">
        <v>1951</v>
      </c>
      <c r="C1145" s="31" t="s">
        <v>1060</v>
      </c>
      <c r="D1145" s="31" t="s">
        <v>1118</v>
      </c>
      <c r="E1145" s="722" t="s">
        <v>2048</v>
      </c>
      <c r="F1145" s="92" t="s">
        <v>95</v>
      </c>
      <c r="G1145" s="53">
        <v>25</v>
      </c>
      <c r="H1145" s="252"/>
      <c r="I1145" s="252"/>
    </row>
    <row r="1146" spans="1:9">
      <c r="A1146" s="33">
        <f t="shared" si="18"/>
        <v>1045</v>
      </c>
      <c r="B1146" s="599" t="s">
        <v>1951</v>
      </c>
      <c r="C1146" s="31" t="s">
        <v>1060</v>
      </c>
      <c r="D1146" s="31" t="s">
        <v>1061</v>
      </c>
      <c r="E1146" s="722" t="s">
        <v>2048</v>
      </c>
      <c r="F1146" s="92" t="s">
        <v>95</v>
      </c>
      <c r="G1146" s="53">
        <v>3</v>
      </c>
      <c r="H1146" s="252"/>
      <c r="I1146" s="252"/>
    </row>
    <row r="1147" spans="1:9">
      <c r="A1147" s="33">
        <f t="shared" si="18"/>
        <v>1046</v>
      </c>
      <c r="B1147" s="599" t="s">
        <v>1951</v>
      </c>
      <c r="C1147" s="31" t="s">
        <v>1060</v>
      </c>
      <c r="D1147" s="31" t="s">
        <v>1161</v>
      </c>
      <c r="E1147" s="722" t="s">
        <v>2048</v>
      </c>
      <c r="F1147" s="92" t="s">
        <v>95</v>
      </c>
      <c r="G1147" s="53">
        <v>12</v>
      </c>
      <c r="H1147" s="252"/>
      <c r="I1147" s="252"/>
    </row>
    <row r="1148" spans="1:9">
      <c r="A1148" s="33">
        <f t="shared" si="18"/>
        <v>1047</v>
      </c>
      <c r="B1148" s="599" t="s">
        <v>1951</v>
      </c>
      <c r="C1148" s="31" t="s">
        <v>1060</v>
      </c>
      <c r="D1148" s="31" t="s">
        <v>1179</v>
      </c>
      <c r="E1148" s="722" t="s">
        <v>2048</v>
      </c>
      <c r="F1148" s="92" t="s">
        <v>95</v>
      </c>
      <c r="G1148" s="53">
        <v>1</v>
      </c>
      <c r="H1148" s="252"/>
      <c r="I1148" s="252"/>
    </row>
    <row r="1149" spans="1:9">
      <c r="A1149" s="33">
        <f t="shared" si="18"/>
        <v>1048</v>
      </c>
      <c r="B1149" s="599" t="s">
        <v>1951</v>
      </c>
      <c r="C1149" s="31" t="s">
        <v>1060</v>
      </c>
      <c r="D1149" s="31" t="s">
        <v>1180</v>
      </c>
      <c r="E1149" s="722" t="s">
        <v>2048</v>
      </c>
      <c r="F1149" s="92" t="s">
        <v>95</v>
      </c>
      <c r="G1149" s="53">
        <v>1</v>
      </c>
      <c r="H1149" s="252"/>
      <c r="I1149" s="252"/>
    </row>
    <row r="1150" spans="1:9" ht="25.5">
      <c r="A1150" s="33">
        <f t="shared" si="18"/>
        <v>1049</v>
      </c>
      <c r="B1150" s="599" t="s">
        <v>1951</v>
      </c>
      <c r="C1150" s="31" t="s">
        <v>1065</v>
      </c>
      <c r="D1150" s="31"/>
      <c r="E1150" s="722" t="s">
        <v>2048</v>
      </c>
      <c r="F1150" s="92" t="s">
        <v>94</v>
      </c>
      <c r="G1150" s="93">
        <v>1</v>
      </c>
      <c r="H1150" s="252"/>
      <c r="I1150" s="252"/>
    </row>
    <row r="1151" spans="1:9" ht="25.5">
      <c r="A1151" s="33">
        <f t="shared" si="18"/>
        <v>1050</v>
      </c>
      <c r="B1151" s="599" t="s">
        <v>1951</v>
      </c>
      <c r="C1151" s="31" t="s">
        <v>1135</v>
      </c>
      <c r="D1151" s="31" t="s">
        <v>634</v>
      </c>
      <c r="E1151" s="722" t="s">
        <v>2048</v>
      </c>
      <c r="F1151" s="92" t="s">
        <v>92</v>
      </c>
      <c r="G1151" s="773">
        <v>2</v>
      </c>
      <c r="H1151" s="252"/>
      <c r="I1151" s="252"/>
    </row>
    <row r="1152" spans="1:9" ht="25.5">
      <c r="A1152" s="33">
        <f t="shared" si="18"/>
        <v>1051</v>
      </c>
      <c r="B1152" s="599" t="s">
        <v>1951</v>
      </c>
      <c r="C1152" s="31" t="s">
        <v>1174</v>
      </c>
      <c r="D1152" s="31" t="s">
        <v>634</v>
      </c>
      <c r="E1152" s="722" t="s">
        <v>2048</v>
      </c>
      <c r="F1152" s="92" t="s">
        <v>92</v>
      </c>
      <c r="G1152" s="93">
        <v>4</v>
      </c>
      <c r="H1152" s="252"/>
      <c r="I1152" s="252"/>
    </row>
    <row r="1153" spans="1:9">
      <c r="A1153" s="33">
        <f t="shared" si="18"/>
        <v>1052</v>
      </c>
      <c r="B1153" s="599" t="s">
        <v>1951</v>
      </c>
      <c r="C1153" s="31" t="s">
        <v>1136</v>
      </c>
      <c r="D1153" s="31" t="s">
        <v>162</v>
      </c>
      <c r="E1153" s="722" t="s">
        <v>2048</v>
      </c>
      <c r="F1153" s="92" t="s">
        <v>92</v>
      </c>
      <c r="G1153" s="93">
        <v>2</v>
      </c>
      <c r="H1153" s="252"/>
      <c r="I1153" s="252"/>
    </row>
    <row r="1154" spans="1:9" ht="25.5">
      <c r="A1154" s="33">
        <f t="shared" si="18"/>
        <v>1053</v>
      </c>
      <c r="B1154" s="599" t="s">
        <v>1951</v>
      </c>
      <c r="C1154" s="31" t="s">
        <v>1137</v>
      </c>
      <c r="D1154" s="31" t="s">
        <v>634</v>
      </c>
      <c r="E1154" s="722" t="s">
        <v>2048</v>
      </c>
      <c r="F1154" s="92" t="s">
        <v>92</v>
      </c>
      <c r="G1154" s="93">
        <v>2</v>
      </c>
      <c r="H1154" s="252"/>
      <c r="I1154" s="252"/>
    </row>
    <row r="1155" spans="1:9" ht="25.5">
      <c r="A1155" s="33">
        <f t="shared" si="18"/>
        <v>1054</v>
      </c>
      <c r="B1155" s="599" t="s">
        <v>1951</v>
      </c>
      <c r="C1155" s="31" t="s">
        <v>1175</v>
      </c>
      <c r="D1155" s="31" t="s">
        <v>634</v>
      </c>
      <c r="E1155" s="722" t="s">
        <v>2048</v>
      </c>
      <c r="F1155" s="92" t="s">
        <v>92</v>
      </c>
      <c r="G1155" s="93">
        <v>4</v>
      </c>
      <c r="H1155" s="252"/>
      <c r="I1155" s="252"/>
    </row>
    <row r="1156" spans="1:9">
      <c r="A1156" s="33">
        <f t="shared" si="18"/>
        <v>1055</v>
      </c>
      <c r="B1156" s="599" t="s">
        <v>1951</v>
      </c>
      <c r="C1156" s="31" t="s">
        <v>1138</v>
      </c>
      <c r="D1156" s="31" t="s">
        <v>162</v>
      </c>
      <c r="E1156" s="722" t="s">
        <v>2048</v>
      </c>
      <c r="F1156" s="92" t="s">
        <v>92</v>
      </c>
      <c r="G1156" s="93">
        <v>2</v>
      </c>
      <c r="H1156" s="252"/>
      <c r="I1156" s="252"/>
    </row>
    <row r="1157" spans="1:9">
      <c r="A1157" s="33">
        <f t="shared" si="18"/>
        <v>1056</v>
      </c>
      <c r="B1157" s="599" t="s">
        <v>1951</v>
      </c>
      <c r="C1157" s="31" t="s">
        <v>1121</v>
      </c>
      <c r="D1157" s="31" t="s">
        <v>1118</v>
      </c>
      <c r="E1157" s="722" t="s">
        <v>2048</v>
      </c>
      <c r="F1157" s="92" t="s">
        <v>92</v>
      </c>
      <c r="G1157" s="93">
        <v>1</v>
      </c>
      <c r="H1157" s="252"/>
      <c r="I1157" s="252"/>
    </row>
    <row r="1158" spans="1:9">
      <c r="A1158" s="33">
        <f t="shared" si="18"/>
        <v>1057</v>
      </c>
      <c r="B1158" s="599" t="s">
        <v>1951</v>
      </c>
      <c r="C1158" s="31" t="s">
        <v>1122</v>
      </c>
      <c r="D1158" s="31"/>
      <c r="E1158" s="722" t="s">
        <v>2048</v>
      </c>
      <c r="F1158" s="92" t="s">
        <v>92</v>
      </c>
      <c r="G1158" s="93">
        <v>1</v>
      </c>
      <c r="H1158" s="252"/>
      <c r="I1158" s="252"/>
    </row>
    <row r="1159" spans="1:9">
      <c r="A1159" s="33">
        <f t="shared" si="18"/>
        <v>1058</v>
      </c>
      <c r="B1159" s="599" t="s">
        <v>1951</v>
      </c>
      <c r="C1159" s="31" t="s">
        <v>1123</v>
      </c>
      <c r="D1159" s="31"/>
      <c r="E1159" s="722" t="s">
        <v>2048</v>
      </c>
      <c r="F1159" s="92" t="s">
        <v>92</v>
      </c>
      <c r="G1159" s="93">
        <v>1</v>
      </c>
      <c r="H1159" s="252"/>
      <c r="I1159" s="252"/>
    </row>
    <row r="1160" spans="1:9">
      <c r="A1160" s="33">
        <f t="shared" si="18"/>
        <v>1059</v>
      </c>
      <c r="B1160" s="599" t="s">
        <v>1951</v>
      </c>
      <c r="C1160" s="31" t="s">
        <v>1081</v>
      </c>
      <c r="D1160" s="31" t="s">
        <v>1064</v>
      </c>
      <c r="E1160" s="722" t="s">
        <v>2048</v>
      </c>
      <c r="F1160" s="92" t="s">
        <v>92</v>
      </c>
      <c r="G1160" s="93">
        <v>1</v>
      </c>
      <c r="H1160" s="252"/>
      <c r="I1160" s="252"/>
    </row>
    <row r="1161" spans="1:9" ht="25.5">
      <c r="A1161" s="33">
        <f t="shared" si="18"/>
        <v>1060</v>
      </c>
      <c r="B1161" s="599" t="s">
        <v>1951</v>
      </c>
      <c r="C1161" s="31" t="s">
        <v>1127</v>
      </c>
      <c r="D1161" s="31" t="s">
        <v>1118</v>
      </c>
      <c r="E1161" s="722" t="s">
        <v>2048</v>
      </c>
      <c r="F1161" s="92" t="s">
        <v>92</v>
      </c>
      <c r="G1161" s="93">
        <v>4</v>
      </c>
      <c r="H1161" s="252"/>
      <c r="I1161" s="252"/>
    </row>
    <row r="1162" spans="1:9">
      <c r="A1162" s="33">
        <f t="shared" si="18"/>
        <v>1061</v>
      </c>
      <c r="B1162" s="599" t="s">
        <v>1951</v>
      </c>
      <c r="C1162" s="31" t="s">
        <v>1181</v>
      </c>
      <c r="D1162" s="31" t="s">
        <v>1159</v>
      </c>
      <c r="E1162" s="722" t="s">
        <v>2048</v>
      </c>
      <c r="F1162" s="92" t="s">
        <v>92</v>
      </c>
      <c r="G1162" s="93">
        <v>2</v>
      </c>
      <c r="H1162" s="252"/>
      <c r="I1162" s="252"/>
    </row>
    <row r="1163" spans="1:9">
      <c r="A1163" s="33">
        <f t="shared" si="18"/>
        <v>1062</v>
      </c>
      <c r="B1163" s="599" t="s">
        <v>1951</v>
      </c>
      <c r="C1163" s="31" t="s">
        <v>1182</v>
      </c>
      <c r="D1163" s="31" t="s">
        <v>659</v>
      </c>
      <c r="E1163" s="722" t="s">
        <v>2048</v>
      </c>
      <c r="F1163" s="92" t="s">
        <v>92</v>
      </c>
      <c r="G1163" s="93">
        <v>2</v>
      </c>
      <c r="H1163" s="252"/>
      <c r="I1163" s="252"/>
    </row>
    <row r="1164" spans="1:9">
      <c r="A1164" s="33">
        <f t="shared" si="18"/>
        <v>1063</v>
      </c>
      <c r="B1164" s="599" t="s">
        <v>1951</v>
      </c>
      <c r="C1164" s="31" t="s">
        <v>1071</v>
      </c>
      <c r="D1164" s="31"/>
      <c r="E1164" s="722" t="s">
        <v>2048</v>
      </c>
      <c r="F1164" s="92" t="s">
        <v>104</v>
      </c>
      <c r="G1164" s="53">
        <v>50</v>
      </c>
      <c r="H1164" s="252"/>
      <c r="I1164" s="252"/>
    </row>
    <row r="1165" spans="1:9">
      <c r="A1165" s="33">
        <f t="shared" si="18"/>
        <v>1064</v>
      </c>
      <c r="B1165" s="599" t="s">
        <v>1951</v>
      </c>
      <c r="C1165" s="31" t="s">
        <v>1072</v>
      </c>
      <c r="D1165" s="31"/>
      <c r="E1165" s="722"/>
      <c r="F1165" s="92" t="s">
        <v>94</v>
      </c>
      <c r="G1165" s="93">
        <v>1</v>
      </c>
      <c r="H1165" s="252"/>
      <c r="I1165" s="252"/>
    </row>
    <row r="1166" spans="1:9">
      <c r="A1166" s="33">
        <f t="shared" si="18"/>
        <v>1065</v>
      </c>
      <c r="B1166" s="599" t="s">
        <v>1951</v>
      </c>
      <c r="C1166" s="31" t="s">
        <v>1073</v>
      </c>
      <c r="D1166" s="31"/>
      <c r="E1166" s="722"/>
      <c r="F1166" s="92" t="s">
        <v>94</v>
      </c>
      <c r="G1166" s="93">
        <v>1</v>
      </c>
      <c r="H1166" s="252"/>
      <c r="I1166" s="252"/>
    </row>
    <row r="1167" spans="1:9">
      <c r="A1167" s="33">
        <f t="shared" si="18"/>
        <v>1066</v>
      </c>
      <c r="B1167" s="599" t="s">
        <v>1951</v>
      </c>
      <c r="C1167" s="31" t="s">
        <v>1074</v>
      </c>
      <c r="D1167" s="31"/>
      <c r="E1167" s="722"/>
      <c r="F1167" s="92" t="s">
        <v>94</v>
      </c>
      <c r="G1167" s="93">
        <v>1</v>
      </c>
      <c r="H1167" s="252"/>
      <c r="I1167" s="252"/>
    </row>
    <row r="1168" spans="1:9">
      <c r="A1168" s="33"/>
      <c r="B1168" s="599"/>
      <c r="C1168" s="31"/>
      <c r="D1168" s="31"/>
      <c r="E1168" s="728"/>
      <c r="F1168" s="92"/>
      <c r="G1168" s="93"/>
      <c r="H1168" s="252"/>
      <c r="I1168" s="252"/>
    </row>
    <row r="1169" spans="1:9">
      <c r="A1169" s="33"/>
      <c r="B1169" s="599"/>
      <c r="C1169" s="1048" t="s">
        <v>1183</v>
      </c>
      <c r="D1169" s="1049"/>
      <c r="E1169" s="736"/>
      <c r="F1169" s="92"/>
      <c r="G1169" s="93"/>
      <c r="H1169" s="252"/>
      <c r="I1169" s="252"/>
    </row>
    <row r="1170" spans="1:9" ht="25.5">
      <c r="A1170" s="33">
        <f>A1167+1</f>
        <v>1067</v>
      </c>
      <c r="B1170" s="599" t="s">
        <v>1951</v>
      </c>
      <c r="C1170" s="31" t="s">
        <v>1184</v>
      </c>
      <c r="D1170" s="31"/>
      <c r="E1170" s="722" t="s">
        <v>2048</v>
      </c>
      <c r="F1170" s="92" t="s">
        <v>94</v>
      </c>
      <c r="G1170" s="93">
        <v>1</v>
      </c>
      <c r="H1170" s="252"/>
      <c r="I1170" s="252"/>
    </row>
    <row r="1171" spans="1:9" ht="25.5">
      <c r="A1171" s="33">
        <f t="shared" si="18"/>
        <v>1068</v>
      </c>
      <c r="B1171" s="599" t="s">
        <v>1951</v>
      </c>
      <c r="C1171" s="31" t="s">
        <v>1185</v>
      </c>
      <c r="D1171" s="31"/>
      <c r="E1171" s="722" t="s">
        <v>2048</v>
      </c>
      <c r="F1171" s="92" t="s">
        <v>94</v>
      </c>
      <c r="G1171" s="93">
        <v>1</v>
      </c>
      <c r="H1171" s="252"/>
      <c r="I1171" s="252"/>
    </row>
    <row r="1172" spans="1:9">
      <c r="A1172" s="33">
        <f t="shared" si="18"/>
        <v>1069</v>
      </c>
      <c r="B1172" s="599" t="s">
        <v>1951</v>
      </c>
      <c r="C1172" s="31" t="s">
        <v>1059</v>
      </c>
      <c r="D1172" s="31" t="s">
        <v>162</v>
      </c>
      <c r="E1172" s="722" t="s">
        <v>2048</v>
      </c>
      <c r="F1172" s="92" t="s">
        <v>95</v>
      </c>
      <c r="G1172" s="53">
        <v>13</v>
      </c>
      <c r="H1172" s="252"/>
      <c r="I1172" s="252"/>
    </row>
    <row r="1173" spans="1:9">
      <c r="A1173" s="33">
        <f t="shared" si="18"/>
        <v>1070</v>
      </c>
      <c r="B1173" s="599" t="s">
        <v>1951</v>
      </c>
      <c r="C1173" s="31" t="s">
        <v>1059</v>
      </c>
      <c r="D1173" s="31" t="s">
        <v>1159</v>
      </c>
      <c r="E1173" s="722" t="s">
        <v>2048</v>
      </c>
      <c r="F1173" s="92" t="s">
        <v>95</v>
      </c>
      <c r="G1173" s="53">
        <v>15</v>
      </c>
      <c r="H1173" s="252"/>
      <c r="I1173" s="252"/>
    </row>
    <row r="1174" spans="1:9">
      <c r="A1174" s="33">
        <f t="shared" si="18"/>
        <v>1071</v>
      </c>
      <c r="B1174" s="599" t="s">
        <v>1951</v>
      </c>
      <c r="C1174" s="31" t="s">
        <v>1059</v>
      </c>
      <c r="D1174" s="31" t="s">
        <v>634</v>
      </c>
      <c r="E1174" s="722" t="s">
        <v>2048</v>
      </c>
      <c r="F1174" s="92" t="s">
        <v>95</v>
      </c>
      <c r="G1174" s="53">
        <v>13</v>
      </c>
      <c r="H1174" s="252"/>
      <c r="I1174" s="252"/>
    </row>
    <row r="1175" spans="1:9">
      <c r="A1175" s="33">
        <f t="shared" si="18"/>
        <v>1072</v>
      </c>
      <c r="B1175" s="599" t="s">
        <v>1951</v>
      </c>
      <c r="C1175" s="31" t="s">
        <v>1059</v>
      </c>
      <c r="D1175" s="31" t="s">
        <v>659</v>
      </c>
      <c r="E1175" s="722" t="s">
        <v>2048</v>
      </c>
      <c r="F1175" s="92" t="s">
        <v>95</v>
      </c>
      <c r="G1175" s="53">
        <v>7</v>
      </c>
      <c r="H1175" s="252"/>
      <c r="I1175" s="252"/>
    </row>
    <row r="1176" spans="1:9">
      <c r="A1176" s="33">
        <f t="shared" si="18"/>
        <v>1073</v>
      </c>
      <c r="B1176" s="599" t="s">
        <v>1951</v>
      </c>
      <c r="C1176" s="31" t="s">
        <v>1059</v>
      </c>
      <c r="D1176" s="31" t="s">
        <v>661</v>
      </c>
      <c r="E1176" s="722" t="s">
        <v>2048</v>
      </c>
      <c r="F1176" s="92" t="s">
        <v>95</v>
      </c>
      <c r="G1176" s="53">
        <v>260</v>
      </c>
      <c r="H1176" s="252"/>
      <c r="I1176" s="252"/>
    </row>
    <row r="1177" spans="1:9">
      <c r="A1177" s="33">
        <f t="shared" si="18"/>
        <v>1074</v>
      </c>
      <c r="B1177" s="599" t="s">
        <v>1951</v>
      </c>
      <c r="C1177" s="31" t="s">
        <v>1060</v>
      </c>
      <c r="D1177" s="31" t="s">
        <v>1063</v>
      </c>
      <c r="E1177" s="722" t="s">
        <v>2048</v>
      </c>
      <c r="F1177" s="92" t="s">
        <v>95</v>
      </c>
      <c r="G1177" s="53">
        <v>3</v>
      </c>
      <c r="H1177" s="252"/>
      <c r="I1177" s="252"/>
    </row>
    <row r="1178" spans="1:9">
      <c r="A1178" s="33">
        <f t="shared" si="18"/>
        <v>1075</v>
      </c>
      <c r="B1178" s="599" t="s">
        <v>1951</v>
      </c>
      <c r="C1178" s="31" t="s">
        <v>1060</v>
      </c>
      <c r="D1178" s="31" t="s">
        <v>1186</v>
      </c>
      <c r="E1178" s="722" t="s">
        <v>2048</v>
      </c>
      <c r="F1178" s="92" t="s">
        <v>95</v>
      </c>
      <c r="G1178" s="53">
        <v>6</v>
      </c>
      <c r="H1178" s="252"/>
      <c r="I1178" s="252"/>
    </row>
    <row r="1179" spans="1:9">
      <c r="A1179" s="33">
        <f t="shared" si="18"/>
        <v>1076</v>
      </c>
      <c r="B1179" s="599" t="s">
        <v>1951</v>
      </c>
      <c r="C1179" s="31" t="s">
        <v>1060</v>
      </c>
      <c r="D1179" s="31" t="s">
        <v>1187</v>
      </c>
      <c r="E1179" s="722" t="s">
        <v>2048</v>
      </c>
      <c r="F1179" s="92" t="s">
        <v>95</v>
      </c>
      <c r="G1179" s="53">
        <v>3</v>
      </c>
      <c r="H1179" s="252"/>
      <c r="I1179" s="252"/>
    </row>
    <row r="1180" spans="1:9">
      <c r="A1180" s="33">
        <f t="shared" si="18"/>
        <v>1077</v>
      </c>
      <c r="B1180" s="599" t="s">
        <v>1951</v>
      </c>
      <c r="C1180" s="31" t="s">
        <v>1060</v>
      </c>
      <c r="D1180" s="31" t="s">
        <v>1146</v>
      </c>
      <c r="E1180" s="722" t="s">
        <v>2048</v>
      </c>
      <c r="F1180" s="92" t="s">
        <v>95</v>
      </c>
      <c r="G1180" s="53">
        <v>4</v>
      </c>
      <c r="H1180" s="252"/>
      <c r="I1180" s="252"/>
    </row>
    <row r="1181" spans="1:9">
      <c r="A1181" s="33">
        <f t="shared" si="18"/>
        <v>1078</v>
      </c>
      <c r="B1181" s="599" t="s">
        <v>1951</v>
      </c>
      <c r="C1181" s="31" t="s">
        <v>1060</v>
      </c>
      <c r="D1181" s="31" t="s">
        <v>1134</v>
      </c>
      <c r="E1181" s="722" t="s">
        <v>2048</v>
      </c>
      <c r="F1181" s="92" t="s">
        <v>95</v>
      </c>
      <c r="G1181" s="53">
        <v>2</v>
      </c>
      <c r="H1181" s="252"/>
      <c r="I1181" s="252"/>
    </row>
    <row r="1182" spans="1:9">
      <c r="A1182" s="33">
        <f t="shared" si="18"/>
        <v>1079</v>
      </c>
      <c r="B1182" s="599" t="s">
        <v>1951</v>
      </c>
      <c r="C1182" s="31" t="s">
        <v>1060</v>
      </c>
      <c r="D1182" s="31" t="s">
        <v>1188</v>
      </c>
      <c r="E1182" s="722" t="s">
        <v>2048</v>
      </c>
      <c r="F1182" s="92" t="s">
        <v>95</v>
      </c>
      <c r="G1182" s="53">
        <v>13</v>
      </c>
      <c r="H1182" s="252"/>
      <c r="I1182" s="252"/>
    </row>
    <row r="1183" spans="1:9" ht="25.5">
      <c r="A1183" s="33">
        <f t="shared" si="18"/>
        <v>1080</v>
      </c>
      <c r="B1183" s="599" t="s">
        <v>1951</v>
      </c>
      <c r="C1183" s="31" t="s">
        <v>1065</v>
      </c>
      <c r="D1183" s="31"/>
      <c r="E1183" s="722" t="s">
        <v>2048</v>
      </c>
      <c r="F1183" s="92" t="s">
        <v>94</v>
      </c>
      <c r="G1183" s="93">
        <v>1</v>
      </c>
      <c r="H1183" s="252"/>
      <c r="I1183" s="252"/>
    </row>
    <row r="1184" spans="1:9">
      <c r="A1184" s="33">
        <f t="shared" si="18"/>
        <v>1081</v>
      </c>
      <c r="B1184" s="599" t="s">
        <v>1951</v>
      </c>
      <c r="C1184" s="31" t="s">
        <v>1189</v>
      </c>
      <c r="D1184" s="31">
        <v>100</v>
      </c>
      <c r="E1184" s="722" t="s">
        <v>2048</v>
      </c>
      <c r="F1184" s="92" t="s">
        <v>92</v>
      </c>
      <c r="G1184" s="93">
        <v>2</v>
      </c>
      <c r="H1184" s="252"/>
      <c r="I1184" s="252"/>
    </row>
    <row r="1185" spans="1:9" ht="25.5">
      <c r="A1185" s="33">
        <f t="shared" si="18"/>
        <v>1082</v>
      </c>
      <c r="B1185" s="599" t="s">
        <v>1951</v>
      </c>
      <c r="C1185" s="31" t="s">
        <v>1190</v>
      </c>
      <c r="D1185" s="31" t="s">
        <v>634</v>
      </c>
      <c r="E1185" s="722" t="s">
        <v>2048</v>
      </c>
      <c r="F1185" s="92" t="s">
        <v>92</v>
      </c>
      <c r="G1185" s="93">
        <v>4</v>
      </c>
      <c r="H1185" s="252"/>
      <c r="I1185" s="252"/>
    </row>
    <row r="1186" spans="1:9" ht="25.5">
      <c r="A1186" s="33">
        <f t="shared" si="18"/>
        <v>1083</v>
      </c>
      <c r="B1186" s="599" t="s">
        <v>1951</v>
      </c>
      <c r="C1186" s="31" t="s">
        <v>1191</v>
      </c>
      <c r="D1186" s="31" t="s">
        <v>634</v>
      </c>
      <c r="E1186" s="722" t="s">
        <v>2048</v>
      </c>
      <c r="F1186" s="92" t="s">
        <v>92</v>
      </c>
      <c r="G1186" s="93">
        <v>20</v>
      </c>
      <c r="H1186" s="252"/>
      <c r="I1186" s="252"/>
    </row>
    <row r="1187" spans="1:9">
      <c r="A1187" s="33">
        <f t="shared" si="18"/>
        <v>1084</v>
      </c>
      <c r="B1187" s="599" t="s">
        <v>1951</v>
      </c>
      <c r="C1187" s="31" t="s">
        <v>1136</v>
      </c>
      <c r="D1187" s="31" t="s">
        <v>162</v>
      </c>
      <c r="E1187" s="722" t="s">
        <v>2048</v>
      </c>
      <c r="F1187" s="92" t="s">
        <v>92</v>
      </c>
      <c r="G1187" s="93">
        <v>1</v>
      </c>
      <c r="H1187" s="252"/>
      <c r="I1187" s="252"/>
    </row>
    <row r="1188" spans="1:9">
      <c r="A1188" s="33">
        <f t="shared" si="18"/>
        <v>1085</v>
      </c>
      <c r="B1188" s="599" t="s">
        <v>1951</v>
      </c>
      <c r="C1188" s="31" t="s">
        <v>1138</v>
      </c>
      <c r="D1188" s="31" t="s">
        <v>162</v>
      </c>
      <c r="E1188" s="722" t="s">
        <v>2048</v>
      </c>
      <c r="F1188" s="92" t="s">
        <v>92</v>
      </c>
      <c r="G1188" s="93">
        <v>4</v>
      </c>
      <c r="H1188" s="252"/>
      <c r="I1188" s="252"/>
    </row>
    <row r="1189" spans="1:9">
      <c r="A1189" s="33">
        <f t="shared" si="18"/>
        <v>1086</v>
      </c>
      <c r="B1189" s="599" t="s">
        <v>1951</v>
      </c>
      <c r="C1189" s="31" t="s">
        <v>1163</v>
      </c>
      <c r="D1189" s="31" t="s">
        <v>1159</v>
      </c>
      <c r="E1189" s="722" t="s">
        <v>2048</v>
      </c>
      <c r="F1189" s="92" t="s">
        <v>92</v>
      </c>
      <c r="G1189" s="93">
        <v>1</v>
      </c>
      <c r="H1189" s="252"/>
      <c r="I1189" s="252"/>
    </row>
    <row r="1190" spans="1:9">
      <c r="A1190" s="33">
        <f t="shared" si="18"/>
        <v>1087</v>
      </c>
      <c r="B1190" s="599" t="s">
        <v>1951</v>
      </c>
      <c r="C1190" s="31" t="s">
        <v>1192</v>
      </c>
      <c r="D1190" s="31" t="s">
        <v>1160</v>
      </c>
      <c r="E1190" s="722" t="s">
        <v>2048</v>
      </c>
      <c r="F1190" s="92" t="s">
        <v>92</v>
      </c>
      <c r="G1190" s="93">
        <v>4</v>
      </c>
      <c r="H1190" s="252"/>
      <c r="I1190" s="252"/>
    </row>
    <row r="1191" spans="1:9">
      <c r="A1191" s="33">
        <f t="shared" si="18"/>
        <v>1088</v>
      </c>
      <c r="B1191" s="599" t="s">
        <v>1951</v>
      </c>
      <c r="C1191" s="31" t="s">
        <v>1193</v>
      </c>
      <c r="D1191" s="31" t="s">
        <v>1188</v>
      </c>
      <c r="E1191" s="722" t="s">
        <v>2048</v>
      </c>
      <c r="F1191" s="92" t="s">
        <v>92</v>
      </c>
      <c r="G1191" s="93">
        <v>1</v>
      </c>
      <c r="H1191" s="252"/>
      <c r="I1191" s="252"/>
    </row>
    <row r="1192" spans="1:9">
      <c r="A1192" s="33">
        <f t="shared" si="18"/>
        <v>1089</v>
      </c>
      <c r="B1192" s="599" t="s">
        <v>1951</v>
      </c>
      <c r="C1192" s="31" t="s">
        <v>1194</v>
      </c>
      <c r="D1192" s="31" t="s">
        <v>1195</v>
      </c>
      <c r="E1192" s="722" t="s">
        <v>2048</v>
      </c>
      <c r="F1192" s="92" t="s">
        <v>92</v>
      </c>
      <c r="G1192" s="93">
        <v>1</v>
      </c>
      <c r="H1192" s="252"/>
      <c r="I1192" s="252"/>
    </row>
    <row r="1193" spans="1:9">
      <c r="A1193" s="33">
        <f t="shared" si="18"/>
        <v>1090</v>
      </c>
      <c r="B1193" s="599" t="s">
        <v>1951</v>
      </c>
      <c r="C1193" s="31" t="s">
        <v>1196</v>
      </c>
      <c r="D1193" s="31"/>
      <c r="E1193" s="722" t="s">
        <v>2048</v>
      </c>
      <c r="F1193" s="92" t="s">
        <v>92</v>
      </c>
      <c r="G1193" s="93">
        <v>1</v>
      </c>
      <c r="H1193" s="252"/>
      <c r="I1193" s="252"/>
    </row>
    <row r="1194" spans="1:9" ht="25.5">
      <c r="A1194" s="33">
        <f t="shared" si="18"/>
        <v>1091</v>
      </c>
      <c r="B1194" s="599" t="s">
        <v>1951</v>
      </c>
      <c r="C1194" s="31" t="s">
        <v>1197</v>
      </c>
      <c r="D1194" s="31"/>
      <c r="E1194" s="722" t="s">
        <v>2048</v>
      </c>
      <c r="F1194" s="92" t="s">
        <v>92</v>
      </c>
      <c r="G1194" s="93">
        <v>1</v>
      </c>
      <c r="H1194" s="252"/>
      <c r="I1194" s="252"/>
    </row>
    <row r="1195" spans="1:9">
      <c r="A1195" s="33">
        <f t="shared" si="18"/>
        <v>1092</v>
      </c>
      <c r="B1195" s="599" t="s">
        <v>1951</v>
      </c>
      <c r="C1195" s="31" t="s">
        <v>1198</v>
      </c>
      <c r="D1195" s="31" t="s">
        <v>162</v>
      </c>
      <c r="E1195" s="722" t="s">
        <v>2048</v>
      </c>
      <c r="F1195" s="92" t="s">
        <v>92</v>
      </c>
      <c r="G1195" s="93">
        <v>2</v>
      </c>
      <c r="H1195" s="252"/>
      <c r="I1195" s="252"/>
    </row>
    <row r="1196" spans="1:9">
      <c r="A1196" s="33">
        <f t="shared" si="18"/>
        <v>1093</v>
      </c>
      <c r="B1196" s="599" t="s">
        <v>1951</v>
      </c>
      <c r="C1196" s="31" t="s">
        <v>1199</v>
      </c>
      <c r="D1196" s="31" t="s">
        <v>661</v>
      </c>
      <c r="E1196" s="722" t="s">
        <v>2048</v>
      </c>
      <c r="F1196" s="92" t="s">
        <v>92</v>
      </c>
      <c r="G1196" s="93">
        <v>4</v>
      </c>
      <c r="H1196" s="252"/>
      <c r="I1196" s="252"/>
    </row>
    <row r="1197" spans="1:9" ht="25.5">
      <c r="A1197" s="33">
        <f t="shared" si="18"/>
        <v>1094</v>
      </c>
      <c r="B1197" s="599" t="s">
        <v>1951</v>
      </c>
      <c r="C1197" s="31" t="s">
        <v>1200</v>
      </c>
      <c r="D1197" s="31" t="s">
        <v>1134</v>
      </c>
      <c r="E1197" s="722" t="s">
        <v>2048</v>
      </c>
      <c r="F1197" s="92" t="s">
        <v>92</v>
      </c>
      <c r="G1197" s="93">
        <v>2</v>
      </c>
      <c r="H1197" s="252"/>
      <c r="I1197" s="252"/>
    </row>
    <row r="1198" spans="1:9" ht="25.5">
      <c r="A1198" s="33">
        <f t="shared" si="18"/>
        <v>1095</v>
      </c>
      <c r="B1198" s="599" t="s">
        <v>1951</v>
      </c>
      <c r="C1198" s="31" t="s">
        <v>1201</v>
      </c>
      <c r="D1198" s="31" t="s">
        <v>1188</v>
      </c>
      <c r="E1198" s="722" t="s">
        <v>2048</v>
      </c>
      <c r="F1198" s="92" t="s">
        <v>92</v>
      </c>
      <c r="G1198" s="93">
        <v>2</v>
      </c>
      <c r="H1198" s="252"/>
      <c r="I1198" s="252"/>
    </row>
    <row r="1199" spans="1:9">
      <c r="A1199" s="33">
        <f t="shared" si="18"/>
        <v>1096</v>
      </c>
      <c r="B1199" s="599" t="s">
        <v>1951</v>
      </c>
      <c r="C1199" s="31" t="s">
        <v>1202</v>
      </c>
      <c r="D1199" s="31" t="s">
        <v>661</v>
      </c>
      <c r="E1199" s="722" t="s">
        <v>2048</v>
      </c>
      <c r="F1199" s="92" t="s">
        <v>92</v>
      </c>
      <c r="G1199" s="93">
        <v>8</v>
      </c>
      <c r="H1199" s="252"/>
      <c r="I1199" s="252"/>
    </row>
    <row r="1200" spans="1:9" ht="25.5">
      <c r="A1200" s="33">
        <f t="shared" ref="A1200:A1305" si="19">A1199+1</f>
        <v>1097</v>
      </c>
      <c r="B1200" s="599" t="s">
        <v>1951</v>
      </c>
      <c r="C1200" s="31" t="s">
        <v>1203</v>
      </c>
      <c r="D1200" s="31" t="s">
        <v>661</v>
      </c>
      <c r="E1200" s="722" t="s">
        <v>2048</v>
      </c>
      <c r="F1200" s="92" t="s">
        <v>92</v>
      </c>
      <c r="G1200" s="93">
        <v>8</v>
      </c>
      <c r="H1200" s="252"/>
      <c r="I1200" s="252"/>
    </row>
    <row r="1201" spans="1:9" ht="25.5">
      <c r="A1201" s="33">
        <f t="shared" si="19"/>
        <v>1098</v>
      </c>
      <c r="B1201" s="599" t="s">
        <v>1951</v>
      </c>
      <c r="C1201" s="31" t="s">
        <v>1204</v>
      </c>
      <c r="D1201" s="31"/>
      <c r="E1201" s="722" t="s">
        <v>2048</v>
      </c>
      <c r="F1201" s="92" t="s">
        <v>104</v>
      </c>
      <c r="G1201" s="53">
        <v>3</v>
      </c>
      <c r="H1201" s="252"/>
      <c r="I1201" s="252"/>
    </row>
    <row r="1202" spans="1:9" ht="25.5">
      <c r="A1202" s="33">
        <f t="shared" si="19"/>
        <v>1099</v>
      </c>
      <c r="B1202" s="599" t="s">
        <v>1951</v>
      </c>
      <c r="C1202" s="31" t="s">
        <v>1155</v>
      </c>
      <c r="D1202" s="31"/>
      <c r="E1202" s="722" t="s">
        <v>2048</v>
      </c>
      <c r="F1202" s="92" t="s">
        <v>104</v>
      </c>
      <c r="G1202" s="53">
        <v>365</v>
      </c>
      <c r="H1202" s="252"/>
      <c r="I1202" s="252"/>
    </row>
    <row r="1203" spans="1:9">
      <c r="A1203" s="33">
        <f t="shared" si="19"/>
        <v>1100</v>
      </c>
      <c r="B1203" s="599" t="s">
        <v>1951</v>
      </c>
      <c r="C1203" s="31" t="s">
        <v>1071</v>
      </c>
      <c r="D1203" s="31"/>
      <c r="E1203" s="722" t="s">
        <v>2048</v>
      </c>
      <c r="F1203" s="92" t="s">
        <v>104</v>
      </c>
      <c r="G1203" s="53">
        <v>100</v>
      </c>
      <c r="H1203" s="252"/>
      <c r="I1203" s="252"/>
    </row>
    <row r="1204" spans="1:9">
      <c r="A1204" s="33">
        <f t="shared" si="19"/>
        <v>1101</v>
      </c>
      <c r="B1204" s="599" t="s">
        <v>1951</v>
      </c>
      <c r="C1204" s="31" t="s">
        <v>1205</v>
      </c>
      <c r="D1204" s="31"/>
      <c r="E1204" s="722" t="s">
        <v>2048</v>
      </c>
      <c r="F1204" s="92" t="s">
        <v>104</v>
      </c>
      <c r="G1204" s="53">
        <v>64</v>
      </c>
      <c r="H1204" s="252"/>
      <c r="I1204" s="252"/>
    </row>
    <row r="1205" spans="1:9">
      <c r="A1205" s="33">
        <f t="shared" si="19"/>
        <v>1102</v>
      </c>
      <c r="B1205" s="599" t="s">
        <v>1951</v>
      </c>
      <c r="C1205" s="31" t="s">
        <v>1072</v>
      </c>
      <c r="D1205" s="31"/>
      <c r="E1205" s="722"/>
      <c r="F1205" s="92" t="s">
        <v>94</v>
      </c>
      <c r="G1205" s="93">
        <v>1</v>
      </c>
      <c r="H1205" s="252"/>
      <c r="I1205" s="252"/>
    </row>
    <row r="1206" spans="1:9">
      <c r="A1206" s="33">
        <f t="shared" si="19"/>
        <v>1103</v>
      </c>
      <c r="B1206" s="599" t="s">
        <v>1951</v>
      </c>
      <c r="C1206" s="31" t="s">
        <v>1073</v>
      </c>
      <c r="D1206" s="31"/>
      <c r="E1206" s="722"/>
      <c r="F1206" s="92" t="s">
        <v>94</v>
      </c>
      <c r="G1206" s="93">
        <v>1</v>
      </c>
      <c r="H1206" s="252"/>
      <c r="I1206" s="252"/>
    </row>
    <row r="1207" spans="1:9">
      <c r="A1207" s="33">
        <f t="shared" si="19"/>
        <v>1104</v>
      </c>
      <c r="B1207" s="599" t="s">
        <v>1951</v>
      </c>
      <c r="C1207" s="31" t="s">
        <v>1074</v>
      </c>
      <c r="D1207" s="31"/>
      <c r="E1207" s="722"/>
      <c r="F1207" s="92" t="s">
        <v>94</v>
      </c>
      <c r="G1207" s="93">
        <v>1</v>
      </c>
      <c r="H1207" s="252"/>
      <c r="I1207" s="252"/>
    </row>
    <row r="1208" spans="1:9">
      <c r="A1208" s="774"/>
      <c r="B1208" s="775"/>
      <c r="C1208" s="793"/>
      <c r="D1208" s="793"/>
      <c r="E1208" s="759"/>
      <c r="F1208" s="778"/>
      <c r="G1208" s="779"/>
      <c r="H1208" s="763"/>
      <c r="I1208" s="763"/>
    </row>
    <row r="1209" spans="1:9">
      <c r="A1209" s="33"/>
      <c r="B1209" s="599"/>
      <c r="C1209" s="792" t="s">
        <v>2169</v>
      </c>
      <c r="D1209" s="31"/>
      <c r="E1209" s="728"/>
      <c r="F1209" s="92"/>
      <c r="G1209" s="93"/>
      <c r="H1209" s="252"/>
      <c r="I1209" s="252"/>
    </row>
    <row r="1210" spans="1:9" s="784" customFormat="1" ht="25.5">
      <c r="A1210" s="764">
        <v>1</v>
      </c>
      <c r="B1210" s="788" t="s">
        <v>1951</v>
      </c>
      <c r="C1210" s="780" t="s">
        <v>2142</v>
      </c>
      <c r="D1210" s="780" t="s">
        <v>2143</v>
      </c>
      <c r="E1210" s="781" t="s">
        <v>2048</v>
      </c>
      <c r="F1210" s="782" t="s">
        <v>92</v>
      </c>
      <c r="G1210" s="787">
        <v>1</v>
      </c>
      <c r="H1210" s="783"/>
      <c r="I1210" s="783"/>
    </row>
    <row r="1211" spans="1:9" s="784" customFormat="1" ht="38.25">
      <c r="A1211" s="764">
        <f>1+A1210</f>
        <v>2</v>
      </c>
      <c r="B1211" s="788" t="s">
        <v>1951</v>
      </c>
      <c r="C1211" s="785" t="s">
        <v>2144</v>
      </c>
      <c r="D1211" s="785" t="s">
        <v>2145</v>
      </c>
      <c r="E1211" s="781" t="s">
        <v>2048</v>
      </c>
      <c r="F1211" s="782" t="s">
        <v>92</v>
      </c>
      <c r="G1211" s="786">
        <v>1</v>
      </c>
      <c r="H1211" s="783"/>
      <c r="I1211" s="783"/>
    </row>
    <row r="1212" spans="1:9" s="784" customFormat="1">
      <c r="A1212" s="764">
        <f t="shared" ref="A1212:A1228" si="20">1+A1211</f>
        <v>3</v>
      </c>
      <c r="B1212" s="788" t="s">
        <v>1951</v>
      </c>
      <c r="C1212" s="785" t="s">
        <v>2146</v>
      </c>
      <c r="D1212" s="785" t="s">
        <v>142</v>
      </c>
      <c r="E1212" s="781" t="s">
        <v>2048</v>
      </c>
      <c r="F1212" s="782" t="s">
        <v>92</v>
      </c>
      <c r="G1212" s="786">
        <v>2</v>
      </c>
      <c r="H1212" s="783"/>
      <c r="I1212" s="783"/>
    </row>
    <row r="1213" spans="1:9" s="784" customFormat="1">
      <c r="A1213" s="764">
        <f t="shared" si="20"/>
        <v>4</v>
      </c>
      <c r="B1213" s="788" t="s">
        <v>1951</v>
      </c>
      <c r="C1213" s="785" t="s">
        <v>2147</v>
      </c>
      <c r="D1213" s="785" t="s">
        <v>141</v>
      </c>
      <c r="E1213" s="781" t="s">
        <v>2048</v>
      </c>
      <c r="F1213" s="782" t="s">
        <v>92</v>
      </c>
      <c r="G1213" s="786">
        <v>1</v>
      </c>
      <c r="H1213" s="783"/>
      <c r="I1213" s="783"/>
    </row>
    <row r="1214" spans="1:9" s="784" customFormat="1">
      <c r="A1214" s="764">
        <f t="shared" si="20"/>
        <v>5</v>
      </c>
      <c r="B1214" s="788" t="s">
        <v>1951</v>
      </c>
      <c r="C1214" s="785" t="s">
        <v>975</v>
      </c>
      <c r="D1214" s="785" t="s">
        <v>141</v>
      </c>
      <c r="E1214" s="781" t="s">
        <v>2048</v>
      </c>
      <c r="F1214" s="782" t="s">
        <v>92</v>
      </c>
      <c r="G1214" s="786">
        <v>5</v>
      </c>
      <c r="H1214" s="783"/>
      <c r="I1214" s="783"/>
    </row>
    <row r="1215" spans="1:9" s="784" customFormat="1">
      <c r="A1215" s="764">
        <f t="shared" si="20"/>
        <v>6</v>
      </c>
      <c r="B1215" s="788" t="s">
        <v>1951</v>
      </c>
      <c r="C1215" s="785" t="s">
        <v>184</v>
      </c>
      <c r="D1215" s="785" t="s">
        <v>141</v>
      </c>
      <c r="E1215" s="781" t="s">
        <v>2048</v>
      </c>
      <c r="F1215" s="782" t="s">
        <v>92</v>
      </c>
      <c r="G1215" s="786">
        <v>1</v>
      </c>
      <c r="H1215" s="783"/>
      <c r="I1215" s="783"/>
    </row>
    <row r="1216" spans="1:9" s="784" customFormat="1">
      <c r="A1216" s="764">
        <f t="shared" si="20"/>
        <v>7</v>
      </c>
      <c r="B1216" s="788" t="s">
        <v>1951</v>
      </c>
      <c r="C1216" s="785" t="s">
        <v>972</v>
      </c>
      <c r="D1216" s="785" t="s">
        <v>2148</v>
      </c>
      <c r="E1216" s="781" t="s">
        <v>2048</v>
      </c>
      <c r="F1216" s="782" t="s">
        <v>92</v>
      </c>
      <c r="G1216" s="786">
        <v>5</v>
      </c>
      <c r="H1216" s="783"/>
      <c r="I1216" s="783"/>
    </row>
    <row r="1217" spans="1:9" s="784" customFormat="1">
      <c r="A1217" s="764">
        <f t="shared" si="20"/>
        <v>8</v>
      </c>
      <c r="B1217" s="788" t="s">
        <v>1951</v>
      </c>
      <c r="C1217" s="785" t="s">
        <v>2149</v>
      </c>
      <c r="D1217" s="785" t="s">
        <v>2150</v>
      </c>
      <c r="E1217" s="781" t="s">
        <v>2048</v>
      </c>
      <c r="F1217" s="782" t="s">
        <v>92</v>
      </c>
      <c r="G1217" s="786">
        <v>4</v>
      </c>
      <c r="H1217" s="783"/>
      <c r="I1217" s="783"/>
    </row>
    <row r="1218" spans="1:9" s="784" customFormat="1">
      <c r="A1218" s="764">
        <f t="shared" si="20"/>
        <v>9</v>
      </c>
      <c r="B1218" s="788" t="s">
        <v>1951</v>
      </c>
      <c r="C1218" s="785" t="s">
        <v>985</v>
      </c>
      <c r="D1218" s="785" t="s">
        <v>146</v>
      </c>
      <c r="E1218" s="781" t="s">
        <v>2048</v>
      </c>
      <c r="F1218" s="782" t="s">
        <v>92</v>
      </c>
      <c r="G1218" s="786">
        <v>1</v>
      </c>
      <c r="H1218" s="783"/>
      <c r="I1218" s="783"/>
    </row>
    <row r="1219" spans="1:9" s="784" customFormat="1">
      <c r="A1219" s="764">
        <f t="shared" si="20"/>
        <v>10</v>
      </c>
      <c r="B1219" s="788" t="s">
        <v>1951</v>
      </c>
      <c r="C1219" s="785" t="s">
        <v>2151</v>
      </c>
      <c r="D1219" s="785"/>
      <c r="E1219" s="781" t="s">
        <v>2048</v>
      </c>
      <c r="F1219" s="782" t="s">
        <v>92</v>
      </c>
      <c r="G1219" s="786">
        <v>1</v>
      </c>
      <c r="H1219" s="783"/>
      <c r="I1219" s="783"/>
    </row>
    <row r="1220" spans="1:9" s="784" customFormat="1">
      <c r="A1220" s="764">
        <f t="shared" si="20"/>
        <v>11</v>
      </c>
      <c r="B1220" s="788" t="s">
        <v>1951</v>
      </c>
      <c r="C1220" s="785" t="s">
        <v>2152</v>
      </c>
      <c r="D1220" s="785" t="s">
        <v>2153</v>
      </c>
      <c r="E1220" s="781" t="s">
        <v>2048</v>
      </c>
      <c r="F1220" s="786" t="s">
        <v>95</v>
      </c>
      <c r="G1220" s="786">
        <v>5</v>
      </c>
      <c r="H1220" s="783"/>
      <c r="I1220" s="783"/>
    </row>
    <row r="1221" spans="1:9" s="784" customFormat="1">
      <c r="A1221" s="764">
        <f t="shared" si="20"/>
        <v>12</v>
      </c>
      <c r="B1221" s="788" t="s">
        <v>1951</v>
      </c>
      <c r="C1221" s="785" t="s">
        <v>2154</v>
      </c>
      <c r="D1221" s="785" t="s">
        <v>2155</v>
      </c>
      <c r="E1221" s="781" t="s">
        <v>2048</v>
      </c>
      <c r="F1221" s="786" t="s">
        <v>95</v>
      </c>
      <c r="G1221" s="786">
        <v>5</v>
      </c>
      <c r="H1221" s="783"/>
      <c r="I1221" s="783"/>
    </row>
    <row r="1222" spans="1:9" s="784" customFormat="1">
      <c r="A1222" s="764">
        <f t="shared" si="20"/>
        <v>13</v>
      </c>
      <c r="B1222" s="788" t="s">
        <v>1951</v>
      </c>
      <c r="C1222" s="785" t="s">
        <v>2156</v>
      </c>
      <c r="D1222" s="785"/>
      <c r="E1222" s="786"/>
      <c r="F1222" s="782" t="s">
        <v>94</v>
      </c>
      <c r="G1222" s="786">
        <v>1</v>
      </c>
      <c r="H1222" s="783"/>
      <c r="I1222" s="783"/>
    </row>
    <row r="1223" spans="1:9" s="784" customFormat="1">
      <c r="A1223" s="764">
        <f t="shared" si="20"/>
        <v>14</v>
      </c>
      <c r="B1223" s="788" t="s">
        <v>1951</v>
      </c>
      <c r="C1223" s="785" t="s">
        <v>2157</v>
      </c>
      <c r="D1223" s="785"/>
      <c r="E1223" s="786"/>
      <c r="F1223" s="782" t="s">
        <v>94</v>
      </c>
      <c r="G1223" s="786">
        <v>1</v>
      </c>
      <c r="H1223" s="783"/>
      <c r="I1223" s="783"/>
    </row>
    <row r="1224" spans="1:9" s="784" customFormat="1">
      <c r="A1224" s="764">
        <f t="shared" si="20"/>
        <v>15</v>
      </c>
      <c r="B1224" s="788" t="s">
        <v>1951</v>
      </c>
      <c r="C1224" s="785" t="s">
        <v>2158</v>
      </c>
      <c r="D1224" s="785"/>
      <c r="E1224" s="786"/>
      <c r="F1224" s="782" t="s">
        <v>94</v>
      </c>
      <c r="G1224" s="786">
        <v>1</v>
      </c>
      <c r="H1224" s="783"/>
      <c r="I1224" s="783"/>
    </row>
    <row r="1225" spans="1:9" s="784" customFormat="1">
      <c r="A1225" s="764">
        <f t="shared" si="20"/>
        <v>16</v>
      </c>
      <c r="B1225" s="788" t="s">
        <v>1951</v>
      </c>
      <c r="C1225" s="785" t="s">
        <v>2159</v>
      </c>
      <c r="D1225" s="785"/>
      <c r="E1225" s="786"/>
      <c r="F1225" s="782" t="s">
        <v>94</v>
      </c>
      <c r="G1225" s="786">
        <v>1</v>
      </c>
      <c r="H1225" s="783"/>
      <c r="I1225" s="783"/>
    </row>
    <row r="1226" spans="1:9" s="784" customFormat="1">
      <c r="A1226" s="764">
        <f t="shared" si="20"/>
        <v>17</v>
      </c>
      <c r="B1226" s="788" t="s">
        <v>1951</v>
      </c>
      <c r="C1226" s="785" t="s">
        <v>1034</v>
      </c>
      <c r="D1226" s="785"/>
      <c r="E1226" s="786"/>
      <c r="F1226" s="782" t="s">
        <v>94</v>
      </c>
      <c r="G1226" s="786">
        <v>1</v>
      </c>
      <c r="H1226" s="783"/>
      <c r="I1226" s="783"/>
    </row>
    <row r="1227" spans="1:9" s="784" customFormat="1">
      <c r="A1227" s="764">
        <f t="shared" si="20"/>
        <v>18</v>
      </c>
      <c r="B1227" s="788" t="s">
        <v>1951</v>
      </c>
      <c r="C1227" s="785" t="s">
        <v>2160</v>
      </c>
      <c r="D1227" s="785"/>
      <c r="E1227" s="786"/>
      <c r="F1227" s="782" t="s">
        <v>94</v>
      </c>
      <c r="G1227" s="786">
        <v>1</v>
      </c>
      <c r="H1227" s="783"/>
      <c r="I1227" s="783"/>
    </row>
    <row r="1228" spans="1:9" s="784" customFormat="1" ht="25.5">
      <c r="A1228" s="764">
        <f t="shared" si="20"/>
        <v>19</v>
      </c>
      <c r="B1228" s="788" t="s">
        <v>1951</v>
      </c>
      <c r="C1228" s="785" t="s">
        <v>2161</v>
      </c>
      <c r="D1228" s="785"/>
      <c r="E1228" s="786"/>
      <c r="F1228" s="782" t="s">
        <v>94</v>
      </c>
      <c r="G1228" s="786">
        <v>1</v>
      </c>
      <c r="H1228" s="783"/>
      <c r="I1228" s="783"/>
    </row>
    <row r="1229" spans="1:9">
      <c r="A1229" s="774"/>
      <c r="B1229" s="599"/>
      <c r="C1229" s="776"/>
      <c r="D1229" s="777"/>
      <c r="E1229" s="777"/>
      <c r="F1229" s="778"/>
      <c r="G1229" s="779"/>
      <c r="H1229" s="763"/>
      <c r="I1229" s="763"/>
    </row>
    <row r="1230" spans="1:9">
      <c r="A1230" s="33"/>
      <c r="B1230" s="599"/>
      <c r="C1230" s="1056" t="s">
        <v>1206</v>
      </c>
      <c r="D1230" s="1049"/>
      <c r="E1230" s="736"/>
      <c r="F1230" s="92"/>
      <c r="G1230" s="93"/>
      <c r="H1230" s="252"/>
      <c r="I1230" s="252"/>
    </row>
    <row r="1231" spans="1:9" ht="25.5">
      <c r="A1231" s="33">
        <f>A1207+1</f>
        <v>1105</v>
      </c>
      <c r="B1231" s="599" t="s">
        <v>1951</v>
      </c>
      <c r="C1231" s="31" t="s">
        <v>1207</v>
      </c>
      <c r="D1231" s="31"/>
      <c r="E1231" s="722" t="s">
        <v>2048</v>
      </c>
      <c r="F1231" s="92" t="s">
        <v>94</v>
      </c>
      <c r="G1231" s="93">
        <v>1</v>
      </c>
      <c r="H1231" s="252"/>
      <c r="I1231" s="252"/>
    </row>
    <row r="1232" spans="1:9" ht="25.5">
      <c r="A1232" s="33">
        <f t="shared" si="19"/>
        <v>1106</v>
      </c>
      <c r="B1232" s="599" t="s">
        <v>1951</v>
      </c>
      <c r="C1232" s="31" t="s">
        <v>1185</v>
      </c>
      <c r="D1232" s="31"/>
      <c r="E1232" s="722" t="s">
        <v>2048</v>
      </c>
      <c r="F1232" s="92" t="s">
        <v>94</v>
      </c>
      <c r="G1232" s="93">
        <v>1</v>
      </c>
      <c r="H1232" s="252"/>
      <c r="I1232" s="252"/>
    </row>
    <row r="1233" spans="1:9">
      <c r="A1233" s="33">
        <f t="shared" si="19"/>
        <v>1107</v>
      </c>
      <c r="B1233" s="599" t="s">
        <v>1951</v>
      </c>
      <c r="C1233" s="31" t="s">
        <v>1059</v>
      </c>
      <c r="D1233" s="31" t="s">
        <v>1159</v>
      </c>
      <c r="E1233" s="722" t="s">
        <v>2048</v>
      </c>
      <c r="F1233" s="92" t="s">
        <v>95</v>
      </c>
      <c r="G1233" s="53">
        <v>13</v>
      </c>
      <c r="H1233" s="252"/>
      <c r="I1233" s="252"/>
    </row>
    <row r="1234" spans="1:9">
      <c r="A1234" s="33">
        <f t="shared" si="19"/>
        <v>1108</v>
      </c>
      <c r="B1234" s="599" t="s">
        <v>1951</v>
      </c>
      <c r="C1234" s="31" t="s">
        <v>1059</v>
      </c>
      <c r="D1234" s="31" t="s">
        <v>634</v>
      </c>
      <c r="E1234" s="722" t="s">
        <v>2048</v>
      </c>
      <c r="F1234" s="92" t="s">
        <v>95</v>
      </c>
      <c r="G1234" s="53">
        <v>5</v>
      </c>
      <c r="H1234" s="252"/>
      <c r="I1234" s="252"/>
    </row>
    <row r="1235" spans="1:9">
      <c r="A1235" s="33">
        <f t="shared" si="19"/>
        <v>1109</v>
      </c>
      <c r="B1235" s="599" t="s">
        <v>1951</v>
      </c>
      <c r="C1235" s="31" t="s">
        <v>1059</v>
      </c>
      <c r="D1235" s="31" t="s">
        <v>658</v>
      </c>
      <c r="E1235" s="722" t="s">
        <v>2048</v>
      </c>
      <c r="F1235" s="92" t="s">
        <v>95</v>
      </c>
      <c r="G1235" s="53">
        <v>9</v>
      </c>
      <c r="H1235" s="252"/>
      <c r="I1235" s="252"/>
    </row>
    <row r="1236" spans="1:9">
      <c r="A1236" s="33">
        <f t="shared" si="19"/>
        <v>1110</v>
      </c>
      <c r="B1236" s="599" t="s">
        <v>1951</v>
      </c>
      <c r="C1236" s="31" t="s">
        <v>1059</v>
      </c>
      <c r="D1236" s="31" t="s">
        <v>659</v>
      </c>
      <c r="E1236" s="722" t="s">
        <v>2048</v>
      </c>
      <c r="F1236" s="92" t="s">
        <v>95</v>
      </c>
      <c r="G1236" s="53">
        <v>52</v>
      </c>
      <c r="H1236" s="252"/>
      <c r="I1236" s="252"/>
    </row>
    <row r="1237" spans="1:9">
      <c r="A1237" s="33">
        <f t="shared" si="19"/>
        <v>1111</v>
      </c>
      <c r="B1237" s="599" t="s">
        <v>1951</v>
      </c>
      <c r="C1237" s="31" t="s">
        <v>1059</v>
      </c>
      <c r="D1237" s="31" t="s">
        <v>661</v>
      </c>
      <c r="E1237" s="722" t="s">
        <v>2048</v>
      </c>
      <c r="F1237" s="92" t="s">
        <v>95</v>
      </c>
      <c r="G1237" s="53">
        <v>30</v>
      </c>
      <c r="H1237" s="252"/>
      <c r="I1237" s="252"/>
    </row>
    <row r="1238" spans="1:9">
      <c r="A1238" s="33">
        <f t="shared" si="19"/>
        <v>1112</v>
      </c>
      <c r="B1238" s="599" t="s">
        <v>1951</v>
      </c>
      <c r="C1238" s="31" t="s">
        <v>1059</v>
      </c>
      <c r="D1238" s="31" t="s">
        <v>1160</v>
      </c>
      <c r="E1238" s="722" t="s">
        <v>2048</v>
      </c>
      <c r="F1238" s="92" t="s">
        <v>95</v>
      </c>
      <c r="G1238" s="53">
        <v>24</v>
      </c>
      <c r="H1238" s="252"/>
      <c r="I1238" s="252"/>
    </row>
    <row r="1239" spans="1:9">
      <c r="A1239" s="33">
        <f t="shared" si="19"/>
        <v>1113</v>
      </c>
      <c r="B1239" s="599" t="s">
        <v>1951</v>
      </c>
      <c r="C1239" s="31" t="s">
        <v>1059</v>
      </c>
      <c r="D1239" s="31" t="s">
        <v>1208</v>
      </c>
      <c r="E1239" s="722" t="s">
        <v>2048</v>
      </c>
      <c r="F1239" s="92" t="s">
        <v>95</v>
      </c>
      <c r="G1239" s="53">
        <v>86</v>
      </c>
      <c r="H1239" s="252"/>
      <c r="I1239" s="252"/>
    </row>
    <row r="1240" spans="1:9">
      <c r="A1240" s="33">
        <f t="shared" si="19"/>
        <v>1114</v>
      </c>
      <c r="B1240" s="599" t="s">
        <v>1951</v>
      </c>
      <c r="C1240" s="31" t="s">
        <v>1059</v>
      </c>
      <c r="D1240" s="31" t="s">
        <v>1209</v>
      </c>
      <c r="E1240" s="722" t="s">
        <v>2048</v>
      </c>
      <c r="F1240" s="92" t="s">
        <v>95</v>
      </c>
      <c r="G1240" s="53">
        <v>9</v>
      </c>
      <c r="H1240" s="252"/>
      <c r="I1240" s="252"/>
    </row>
    <row r="1241" spans="1:9">
      <c r="A1241" s="33">
        <f t="shared" si="19"/>
        <v>1115</v>
      </c>
      <c r="B1241" s="599" t="s">
        <v>1951</v>
      </c>
      <c r="C1241" s="31" t="s">
        <v>1059</v>
      </c>
      <c r="D1241" s="31" t="s">
        <v>1210</v>
      </c>
      <c r="E1241" s="722" t="s">
        <v>2048</v>
      </c>
      <c r="F1241" s="92" t="s">
        <v>95</v>
      </c>
      <c r="G1241" s="53">
        <v>28</v>
      </c>
      <c r="H1241" s="252"/>
      <c r="I1241" s="252"/>
    </row>
    <row r="1242" spans="1:9">
      <c r="A1242" s="33">
        <f t="shared" si="19"/>
        <v>1116</v>
      </c>
      <c r="B1242" s="599" t="s">
        <v>1951</v>
      </c>
      <c r="C1242" s="31" t="s">
        <v>1060</v>
      </c>
      <c r="D1242" s="31" t="s">
        <v>1195</v>
      </c>
      <c r="E1242" s="722" t="s">
        <v>2048</v>
      </c>
      <c r="F1242" s="92" t="s">
        <v>95</v>
      </c>
      <c r="G1242" s="53">
        <v>8</v>
      </c>
      <c r="H1242" s="252"/>
      <c r="I1242" s="252"/>
    </row>
    <row r="1243" spans="1:9">
      <c r="A1243" s="33">
        <f t="shared" si="19"/>
        <v>1117</v>
      </c>
      <c r="B1243" s="599" t="s">
        <v>1951</v>
      </c>
      <c r="C1243" s="31" t="s">
        <v>1060</v>
      </c>
      <c r="D1243" s="31" t="s">
        <v>1211</v>
      </c>
      <c r="E1243" s="722" t="s">
        <v>2048</v>
      </c>
      <c r="F1243" s="92" t="s">
        <v>95</v>
      </c>
      <c r="G1243" s="53">
        <v>7</v>
      </c>
      <c r="H1243" s="252"/>
      <c r="I1243" s="252"/>
    </row>
    <row r="1244" spans="1:9" ht="25.5">
      <c r="A1244" s="33">
        <f t="shared" si="19"/>
        <v>1118</v>
      </c>
      <c r="B1244" s="599" t="s">
        <v>1951</v>
      </c>
      <c r="C1244" s="31" t="s">
        <v>1065</v>
      </c>
      <c r="D1244" s="31"/>
      <c r="E1244" s="722" t="s">
        <v>2048</v>
      </c>
      <c r="F1244" s="92" t="s">
        <v>94</v>
      </c>
      <c r="G1244" s="93">
        <v>1</v>
      </c>
      <c r="H1244" s="252"/>
      <c r="I1244" s="252"/>
    </row>
    <row r="1245" spans="1:9">
      <c r="A1245" s="33">
        <f t="shared" si="19"/>
        <v>1119</v>
      </c>
      <c r="B1245" s="599" t="s">
        <v>1951</v>
      </c>
      <c r="C1245" s="31" t="s">
        <v>1212</v>
      </c>
      <c r="D1245" s="31" t="s">
        <v>1213</v>
      </c>
      <c r="E1245" s="722" t="s">
        <v>2048</v>
      </c>
      <c r="F1245" s="92" t="s">
        <v>92</v>
      </c>
      <c r="G1245" s="93">
        <v>1</v>
      </c>
      <c r="H1245" s="252"/>
      <c r="I1245" s="252"/>
    </row>
    <row r="1246" spans="1:9">
      <c r="A1246" s="33">
        <f t="shared" si="19"/>
        <v>1120</v>
      </c>
      <c r="B1246" s="599" t="s">
        <v>1951</v>
      </c>
      <c r="C1246" s="31" t="s">
        <v>1214</v>
      </c>
      <c r="D1246" s="31" t="s">
        <v>1215</v>
      </c>
      <c r="E1246" s="722" t="s">
        <v>2048</v>
      </c>
      <c r="F1246" s="92" t="s">
        <v>92</v>
      </c>
      <c r="G1246" s="93">
        <v>1</v>
      </c>
      <c r="H1246" s="252"/>
      <c r="I1246" s="252"/>
    </row>
    <row r="1247" spans="1:9">
      <c r="A1247" s="33">
        <f t="shared" si="19"/>
        <v>1121</v>
      </c>
      <c r="B1247" s="599" t="s">
        <v>1951</v>
      </c>
      <c r="C1247" s="31" t="s">
        <v>1162</v>
      </c>
      <c r="D1247" s="31" t="s">
        <v>1159</v>
      </c>
      <c r="E1247" s="722" t="s">
        <v>2048</v>
      </c>
      <c r="F1247" s="92" t="s">
        <v>92</v>
      </c>
      <c r="G1247" s="93">
        <v>1</v>
      </c>
      <c r="H1247" s="252"/>
      <c r="I1247" s="252"/>
    </row>
    <row r="1248" spans="1:9">
      <c r="A1248" s="33">
        <f t="shared" si="19"/>
        <v>1122</v>
      </c>
      <c r="B1248" s="599" t="s">
        <v>1951</v>
      </c>
      <c r="C1248" s="31" t="s">
        <v>1216</v>
      </c>
      <c r="D1248" s="31" t="s">
        <v>658</v>
      </c>
      <c r="E1248" s="722" t="s">
        <v>2048</v>
      </c>
      <c r="F1248" s="92" t="s">
        <v>92</v>
      </c>
      <c r="G1248" s="93">
        <v>12</v>
      </c>
      <c r="H1248" s="252"/>
      <c r="I1248" s="252"/>
    </row>
    <row r="1249" spans="1:9">
      <c r="A1249" s="33">
        <f t="shared" si="19"/>
        <v>1123</v>
      </c>
      <c r="B1249" s="599" t="s">
        <v>1951</v>
      </c>
      <c r="C1249" s="31" t="s">
        <v>1163</v>
      </c>
      <c r="D1249" s="31" t="s">
        <v>1159</v>
      </c>
      <c r="E1249" s="722" t="s">
        <v>2048</v>
      </c>
      <c r="F1249" s="92" t="s">
        <v>92</v>
      </c>
      <c r="G1249" s="93">
        <v>5</v>
      </c>
      <c r="H1249" s="252"/>
      <c r="I1249" s="252"/>
    </row>
    <row r="1250" spans="1:9">
      <c r="A1250" s="33">
        <f t="shared" si="19"/>
        <v>1124</v>
      </c>
      <c r="B1250" s="599" t="s">
        <v>1951</v>
      </c>
      <c r="C1250" s="31" t="s">
        <v>1217</v>
      </c>
      <c r="D1250" s="31" t="s">
        <v>659</v>
      </c>
      <c r="E1250" s="722" t="s">
        <v>2048</v>
      </c>
      <c r="F1250" s="92" t="s">
        <v>92</v>
      </c>
      <c r="G1250" s="93">
        <v>4</v>
      </c>
      <c r="H1250" s="252"/>
      <c r="I1250" s="252"/>
    </row>
    <row r="1251" spans="1:9">
      <c r="A1251" s="33">
        <f t="shared" si="19"/>
        <v>1125</v>
      </c>
      <c r="B1251" s="599" t="s">
        <v>1951</v>
      </c>
      <c r="C1251" s="31" t="s">
        <v>1218</v>
      </c>
      <c r="D1251" s="31" t="s">
        <v>1208</v>
      </c>
      <c r="E1251" s="722" t="s">
        <v>2048</v>
      </c>
      <c r="F1251" s="92" t="s">
        <v>92</v>
      </c>
      <c r="G1251" s="93">
        <v>2</v>
      </c>
      <c r="H1251" s="252"/>
      <c r="I1251" s="252"/>
    </row>
    <row r="1252" spans="1:9">
      <c r="A1252" s="33">
        <f t="shared" si="19"/>
        <v>1126</v>
      </c>
      <c r="B1252" s="599" t="s">
        <v>1951</v>
      </c>
      <c r="C1252" s="31" t="s">
        <v>1219</v>
      </c>
      <c r="D1252" s="31" t="s">
        <v>1220</v>
      </c>
      <c r="E1252" s="722" t="s">
        <v>2048</v>
      </c>
      <c r="F1252" s="92" t="s">
        <v>92</v>
      </c>
      <c r="G1252" s="93">
        <v>1</v>
      </c>
      <c r="H1252" s="252"/>
      <c r="I1252" s="252"/>
    </row>
    <row r="1253" spans="1:9">
      <c r="A1253" s="33">
        <f t="shared" si="19"/>
        <v>1127</v>
      </c>
      <c r="B1253" s="599" t="s">
        <v>1951</v>
      </c>
      <c r="C1253" s="31" t="s">
        <v>1221</v>
      </c>
      <c r="D1253" s="31" t="s">
        <v>1195</v>
      </c>
      <c r="E1253" s="722" t="s">
        <v>2048</v>
      </c>
      <c r="F1253" s="92" t="s">
        <v>92</v>
      </c>
      <c r="G1253" s="93">
        <v>1</v>
      </c>
      <c r="H1253" s="252"/>
      <c r="I1253" s="252"/>
    </row>
    <row r="1254" spans="1:9">
      <c r="A1254" s="33">
        <f t="shared" si="19"/>
        <v>1128</v>
      </c>
      <c r="B1254" s="599" t="s">
        <v>1951</v>
      </c>
      <c r="C1254" s="31" t="s">
        <v>1222</v>
      </c>
      <c r="D1254" s="31"/>
      <c r="E1254" s="722" t="s">
        <v>2048</v>
      </c>
      <c r="F1254" s="92" t="s">
        <v>92</v>
      </c>
      <c r="G1254" s="93">
        <v>1</v>
      </c>
      <c r="H1254" s="252"/>
      <c r="I1254" s="252"/>
    </row>
    <row r="1255" spans="1:9">
      <c r="A1255" s="33">
        <f t="shared" si="19"/>
        <v>1129</v>
      </c>
      <c r="B1255" s="599" t="s">
        <v>1951</v>
      </c>
      <c r="C1255" s="31" t="s">
        <v>1223</v>
      </c>
      <c r="D1255" s="31"/>
      <c r="E1255" s="722" t="s">
        <v>2048</v>
      </c>
      <c r="F1255" s="92" t="s">
        <v>92</v>
      </c>
      <c r="G1255" s="93">
        <v>1</v>
      </c>
      <c r="H1255" s="252"/>
      <c r="I1255" s="252"/>
    </row>
    <row r="1256" spans="1:9">
      <c r="A1256" s="33">
        <f t="shared" si="19"/>
        <v>1130</v>
      </c>
      <c r="B1256" s="599" t="s">
        <v>1951</v>
      </c>
      <c r="C1256" s="31" t="s">
        <v>1224</v>
      </c>
      <c r="D1256" s="31" t="s">
        <v>1159</v>
      </c>
      <c r="E1256" s="722" t="s">
        <v>2048</v>
      </c>
      <c r="F1256" s="92" t="s">
        <v>92</v>
      </c>
      <c r="G1256" s="93">
        <v>1</v>
      </c>
      <c r="H1256" s="252"/>
      <c r="I1256" s="252"/>
    </row>
    <row r="1257" spans="1:9">
      <c r="A1257" s="33">
        <f t="shared" si="19"/>
        <v>1131</v>
      </c>
      <c r="B1257" s="599" t="s">
        <v>1951</v>
      </c>
      <c r="C1257" s="31" t="s">
        <v>1199</v>
      </c>
      <c r="D1257" s="31" t="s">
        <v>661</v>
      </c>
      <c r="E1257" s="722" t="s">
        <v>2048</v>
      </c>
      <c r="F1257" s="92" t="s">
        <v>92</v>
      </c>
      <c r="G1257" s="93">
        <v>2</v>
      </c>
      <c r="H1257" s="252"/>
      <c r="I1257" s="252"/>
    </row>
    <row r="1258" spans="1:9">
      <c r="A1258" s="33">
        <f t="shared" si="19"/>
        <v>1132</v>
      </c>
      <c r="B1258" s="599" t="s">
        <v>1951</v>
      </c>
      <c r="C1258" s="31" t="s">
        <v>1225</v>
      </c>
      <c r="D1258" s="31" t="s">
        <v>1208</v>
      </c>
      <c r="E1258" s="722" t="s">
        <v>2048</v>
      </c>
      <c r="F1258" s="92" t="s">
        <v>92</v>
      </c>
      <c r="G1258" s="93">
        <v>5</v>
      </c>
      <c r="H1258" s="252"/>
      <c r="I1258" s="252"/>
    </row>
    <row r="1259" spans="1:9" ht="25.5">
      <c r="A1259" s="33">
        <f t="shared" si="19"/>
        <v>1133</v>
      </c>
      <c r="B1259" s="599" t="s">
        <v>1951</v>
      </c>
      <c r="C1259" s="31" t="s">
        <v>1226</v>
      </c>
      <c r="D1259" s="31" t="s">
        <v>1195</v>
      </c>
      <c r="E1259" s="722" t="s">
        <v>2048</v>
      </c>
      <c r="F1259" s="92" t="s">
        <v>92</v>
      </c>
      <c r="G1259" s="93">
        <v>1</v>
      </c>
      <c r="H1259" s="252"/>
      <c r="I1259" s="252"/>
    </row>
    <row r="1260" spans="1:9" ht="25.5">
      <c r="A1260" s="33">
        <f t="shared" si="19"/>
        <v>1134</v>
      </c>
      <c r="B1260" s="599" t="s">
        <v>1951</v>
      </c>
      <c r="C1260" s="31" t="s">
        <v>1227</v>
      </c>
      <c r="D1260" s="31" t="s">
        <v>1211</v>
      </c>
      <c r="E1260" s="722" t="s">
        <v>2048</v>
      </c>
      <c r="F1260" s="92" t="s">
        <v>92</v>
      </c>
      <c r="G1260" s="93">
        <v>3</v>
      </c>
      <c r="H1260" s="252"/>
      <c r="I1260" s="252"/>
    </row>
    <row r="1261" spans="1:9">
      <c r="A1261" s="33">
        <f t="shared" si="19"/>
        <v>1135</v>
      </c>
      <c r="B1261" s="599" t="s">
        <v>1951</v>
      </c>
      <c r="C1261" s="31" t="s">
        <v>1071</v>
      </c>
      <c r="D1261" s="31"/>
      <c r="E1261" s="722" t="s">
        <v>2048</v>
      </c>
      <c r="F1261" s="92" t="s">
        <v>104</v>
      </c>
      <c r="G1261" s="53">
        <v>63</v>
      </c>
      <c r="H1261" s="252"/>
      <c r="I1261" s="252"/>
    </row>
    <row r="1262" spans="1:9">
      <c r="A1262" s="33">
        <f t="shared" si="19"/>
        <v>1136</v>
      </c>
      <c r="B1262" s="599" t="s">
        <v>1951</v>
      </c>
      <c r="C1262" s="31" t="s">
        <v>1072</v>
      </c>
      <c r="D1262" s="31"/>
      <c r="E1262" s="722"/>
      <c r="F1262" s="92" t="s">
        <v>94</v>
      </c>
      <c r="G1262" s="93">
        <v>1</v>
      </c>
      <c r="H1262" s="252"/>
      <c r="I1262" s="252"/>
    </row>
    <row r="1263" spans="1:9">
      <c r="A1263" s="33">
        <f t="shared" si="19"/>
        <v>1137</v>
      </c>
      <c r="B1263" s="599" t="s">
        <v>1951</v>
      </c>
      <c r="C1263" s="31" t="s">
        <v>1073</v>
      </c>
      <c r="D1263" s="31"/>
      <c r="E1263" s="722"/>
      <c r="F1263" s="92" t="s">
        <v>94</v>
      </c>
      <c r="G1263" s="93">
        <v>1</v>
      </c>
      <c r="H1263" s="252"/>
      <c r="I1263" s="252"/>
    </row>
    <row r="1264" spans="1:9">
      <c r="A1264" s="33">
        <f t="shared" si="19"/>
        <v>1138</v>
      </c>
      <c r="B1264" s="599" t="s">
        <v>1951</v>
      </c>
      <c r="C1264" s="31" t="s">
        <v>1074</v>
      </c>
      <c r="D1264" s="31"/>
      <c r="E1264" s="722"/>
      <c r="F1264" s="92" t="s">
        <v>94</v>
      </c>
      <c r="G1264" s="93">
        <v>1</v>
      </c>
      <c r="H1264" s="252"/>
      <c r="I1264" s="252"/>
    </row>
    <row r="1265" spans="1:9">
      <c r="A1265" s="774"/>
      <c r="B1265" s="775"/>
      <c r="C1265" s="793"/>
      <c r="D1265" s="793"/>
      <c r="E1265" s="759"/>
      <c r="F1265" s="778"/>
      <c r="G1265" s="779"/>
      <c r="H1265" s="763"/>
      <c r="I1265" s="763"/>
    </row>
    <row r="1266" spans="1:9">
      <c r="A1266" s="33"/>
      <c r="B1266" s="1"/>
      <c r="C1266" s="792" t="s">
        <v>2170</v>
      </c>
      <c r="D1266" s="31"/>
      <c r="E1266" s="728"/>
      <c r="F1266" s="92"/>
      <c r="G1266" s="93"/>
      <c r="H1266" s="252"/>
      <c r="I1266" s="252"/>
    </row>
    <row r="1267" spans="1:9" ht="25.5">
      <c r="A1267" s="764">
        <v>1</v>
      </c>
      <c r="B1267" s="788" t="s">
        <v>1951</v>
      </c>
      <c r="C1267" s="746" t="s">
        <v>2162</v>
      </c>
      <c r="D1267" s="746" t="s">
        <v>2143</v>
      </c>
      <c r="E1267" s="781" t="s">
        <v>2048</v>
      </c>
      <c r="F1267" s="782" t="s">
        <v>92</v>
      </c>
      <c r="G1267" s="747">
        <v>1</v>
      </c>
      <c r="H1267" s="763"/>
      <c r="I1267" s="763"/>
    </row>
    <row r="1268" spans="1:9" ht="38.25">
      <c r="A1268" s="764">
        <f>1+A1267</f>
        <v>2</v>
      </c>
      <c r="B1268" s="788" t="s">
        <v>1951</v>
      </c>
      <c r="C1268" s="790" t="s">
        <v>2144</v>
      </c>
      <c r="D1268" s="790" t="s">
        <v>2145</v>
      </c>
      <c r="E1268" s="781" t="s">
        <v>2048</v>
      </c>
      <c r="F1268" s="782" t="s">
        <v>92</v>
      </c>
      <c r="G1268" s="791">
        <v>1</v>
      </c>
      <c r="H1268" s="763"/>
      <c r="I1268" s="763"/>
    </row>
    <row r="1269" spans="1:9">
      <c r="A1269" s="764">
        <f t="shared" ref="A1269:A1285" si="21">1+A1268</f>
        <v>3</v>
      </c>
      <c r="B1269" s="788" t="s">
        <v>1951</v>
      </c>
      <c r="C1269" s="790" t="s">
        <v>2146</v>
      </c>
      <c r="D1269" s="790" t="s">
        <v>140</v>
      </c>
      <c r="E1269" s="781" t="s">
        <v>2048</v>
      </c>
      <c r="F1269" s="782" t="s">
        <v>92</v>
      </c>
      <c r="G1269" s="791">
        <v>2</v>
      </c>
      <c r="H1269" s="763"/>
      <c r="I1269" s="763"/>
    </row>
    <row r="1270" spans="1:9">
      <c r="A1270" s="764">
        <f t="shared" si="21"/>
        <v>4</v>
      </c>
      <c r="B1270" s="788" t="s">
        <v>1951</v>
      </c>
      <c r="C1270" s="790" t="s">
        <v>2147</v>
      </c>
      <c r="D1270" s="790" t="s">
        <v>141</v>
      </c>
      <c r="E1270" s="781" t="s">
        <v>2048</v>
      </c>
      <c r="F1270" s="782" t="s">
        <v>92</v>
      </c>
      <c r="G1270" s="791">
        <v>1</v>
      </c>
      <c r="H1270" s="763"/>
      <c r="I1270" s="763"/>
    </row>
    <row r="1271" spans="1:9">
      <c r="A1271" s="764">
        <f t="shared" si="21"/>
        <v>5</v>
      </c>
      <c r="B1271" s="788" t="s">
        <v>1951</v>
      </c>
      <c r="C1271" s="790" t="s">
        <v>975</v>
      </c>
      <c r="D1271" s="790" t="s">
        <v>141</v>
      </c>
      <c r="E1271" s="781" t="s">
        <v>2048</v>
      </c>
      <c r="F1271" s="782" t="s">
        <v>92</v>
      </c>
      <c r="G1271" s="791">
        <v>5</v>
      </c>
      <c r="H1271" s="763"/>
      <c r="I1271" s="763"/>
    </row>
    <row r="1272" spans="1:9">
      <c r="A1272" s="764">
        <f t="shared" si="21"/>
        <v>6</v>
      </c>
      <c r="B1272" s="788" t="s">
        <v>1951</v>
      </c>
      <c r="C1272" s="790" t="s">
        <v>184</v>
      </c>
      <c r="D1272" s="790" t="s">
        <v>141</v>
      </c>
      <c r="E1272" s="781" t="s">
        <v>2048</v>
      </c>
      <c r="F1272" s="782" t="s">
        <v>92</v>
      </c>
      <c r="G1272" s="791">
        <v>1</v>
      </c>
      <c r="H1272" s="763"/>
      <c r="I1272" s="763"/>
    </row>
    <row r="1273" spans="1:9">
      <c r="A1273" s="764">
        <f t="shared" si="21"/>
        <v>7</v>
      </c>
      <c r="B1273" s="788" t="s">
        <v>1951</v>
      </c>
      <c r="C1273" s="790" t="s">
        <v>972</v>
      </c>
      <c r="D1273" s="790" t="s">
        <v>2148</v>
      </c>
      <c r="E1273" s="781" t="s">
        <v>2048</v>
      </c>
      <c r="F1273" s="782" t="s">
        <v>92</v>
      </c>
      <c r="G1273" s="791">
        <v>5</v>
      </c>
      <c r="H1273" s="763"/>
      <c r="I1273" s="763"/>
    </row>
    <row r="1274" spans="1:9">
      <c r="A1274" s="764">
        <f t="shared" si="21"/>
        <v>8</v>
      </c>
      <c r="B1274" s="788" t="s">
        <v>1951</v>
      </c>
      <c r="C1274" s="790" t="s">
        <v>2149</v>
      </c>
      <c r="D1274" s="790" t="s">
        <v>2150</v>
      </c>
      <c r="E1274" s="781" t="s">
        <v>2048</v>
      </c>
      <c r="F1274" s="782" t="s">
        <v>92</v>
      </c>
      <c r="G1274" s="791">
        <v>4</v>
      </c>
      <c r="H1274" s="763"/>
      <c r="I1274" s="763"/>
    </row>
    <row r="1275" spans="1:9">
      <c r="A1275" s="764">
        <f t="shared" si="21"/>
        <v>9</v>
      </c>
      <c r="B1275" s="788" t="s">
        <v>1951</v>
      </c>
      <c r="C1275" s="790" t="s">
        <v>985</v>
      </c>
      <c r="D1275" s="790" t="s">
        <v>146</v>
      </c>
      <c r="E1275" s="781" t="s">
        <v>2048</v>
      </c>
      <c r="F1275" s="782" t="s">
        <v>92</v>
      </c>
      <c r="G1275" s="791">
        <v>1</v>
      </c>
      <c r="H1275" s="763"/>
      <c r="I1275" s="763"/>
    </row>
    <row r="1276" spans="1:9">
      <c r="A1276" s="764">
        <f t="shared" si="21"/>
        <v>10</v>
      </c>
      <c r="B1276" s="788" t="s">
        <v>1951</v>
      </c>
      <c r="C1276" s="790" t="s">
        <v>2163</v>
      </c>
      <c r="D1276" s="790"/>
      <c r="E1276" s="781" t="s">
        <v>2048</v>
      </c>
      <c r="F1276" s="782" t="s">
        <v>92</v>
      </c>
      <c r="G1276" s="791">
        <v>1</v>
      </c>
      <c r="H1276" s="763"/>
      <c r="I1276" s="763"/>
    </row>
    <row r="1277" spans="1:9">
      <c r="A1277" s="764">
        <f t="shared" si="21"/>
        <v>11</v>
      </c>
      <c r="B1277" s="788" t="s">
        <v>1951</v>
      </c>
      <c r="C1277" s="790" t="s">
        <v>2152</v>
      </c>
      <c r="D1277" s="790" t="s">
        <v>2153</v>
      </c>
      <c r="E1277" s="781" t="s">
        <v>2048</v>
      </c>
      <c r="F1277" s="786" t="s">
        <v>95</v>
      </c>
      <c r="G1277" s="791">
        <v>5</v>
      </c>
      <c r="H1277" s="763"/>
      <c r="I1277" s="763"/>
    </row>
    <row r="1278" spans="1:9">
      <c r="A1278" s="764">
        <f t="shared" si="21"/>
        <v>12</v>
      </c>
      <c r="B1278" s="788" t="s">
        <v>1951</v>
      </c>
      <c r="C1278" s="790" t="s">
        <v>2154</v>
      </c>
      <c r="D1278" s="790" t="s">
        <v>2155</v>
      </c>
      <c r="E1278" s="781" t="s">
        <v>2048</v>
      </c>
      <c r="F1278" s="786" t="s">
        <v>95</v>
      </c>
      <c r="G1278" s="791">
        <v>5</v>
      </c>
      <c r="H1278" s="763"/>
      <c r="I1278" s="763"/>
    </row>
    <row r="1279" spans="1:9">
      <c r="A1279" s="764">
        <f t="shared" si="21"/>
        <v>13</v>
      </c>
      <c r="B1279" s="788" t="s">
        <v>1951</v>
      </c>
      <c r="C1279" s="790" t="s">
        <v>2156</v>
      </c>
      <c r="D1279" s="790"/>
      <c r="E1279" s="786"/>
      <c r="F1279" s="782" t="s">
        <v>94</v>
      </c>
      <c r="G1279" s="791">
        <v>1</v>
      </c>
      <c r="H1279" s="763"/>
      <c r="I1279" s="763"/>
    </row>
    <row r="1280" spans="1:9">
      <c r="A1280" s="764">
        <f t="shared" si="21"/>
        <v>14</v>
      </c>
      <c r="B1280" s="788" t="s">
        <v>1951</v>
      </c>
      <c r="C1280" s="790" t="s">
        <v>2157</v>
      </c>
      <c r="D1280" s="790"/>
      <c r="E1280" s="786"/>
      <c r="F1280" s="782" t="s">
        <v>94</v>
      </c>
      <c r="G1280" s="791">
        <v>1</v>
      </c>
      <c r="H1280" s="763"/>
      <c r="I1280" s="763"/>
    </row>
    <row r="1281" spans="1:9">
      <c r="A1281" s="764">
        <f t="shared" si="21"/>
        <v>15</v>
      </c>
      <c r="B1281" s="788" t="s">
        <v>1951</v>
      </c>
      <c r="C1281" s="790" t="s">
        <v>2158</v>
      </c>
      <c r="D1281" s="790"/>
      <c r="E1281" s="786"/>
      <c r="F1281" s="782" t="s">
        <v>94</v>
      </c>
      <c r="G1281" s="791">
        <v>1</v>
      </c>
      <c r="H1281" s="763"/>
      <c r="I1281" s="763"/>
    </row>
    <row r="1282" spans="1:9">
      <c r="A1282" s="764">
        <f t="shared" si="21"/>
        <v>16</v>
      </c>
      <c r="B1282" s="788" t="s">
        <v>1951</v>
      </c>
      <c r="C1282" s="790" t="s">
        <v>2159</v>
      </c>
      <c r="D1282" s="790"/>
      <c r="E1282" s="790"/>
      <c r="F1282" s="782" t="s">
        <v>94</v>
      </c>
      <c r="G1282" s="791">
        <v>1</v>
      </c>
      <c r="H1282" s="763"/>
      <c r="I1282" s="763"/>
    </row>
    <row r="1283" spans="1:9">
      <c r="A1283" s="764">
        <f t="shared" si="21"/>
        <v>17</v>
      </c>
      <c r="B1283" s="788" t="s">
        <v>1951</v>
      </c>
      <c r="C1283" s="790" t="s">
        <v>1034</v>
      </c>
      <c r="D1283" s="790"/>
      <c r="E1283" s="790"/>
      <c r="F1283" s="782" t="s">
        <v>94</v>
      </c>
      <c r="G1283" s="791">
        <v>1</v>
      </c>
      <c r="H1283" s="763"/>
      <c r="I1283" s="763"/>
    </row>
    <row r="1284" spans="1:9">
      <c r="A1284" s="764">
        <f t="shared" si="21"/>
        <v>18</v>
      </c>
      <c r="B1284" s="788" t="s">
        <v>1951</v>
      </c>
      <c r="C1284" s="790" t="s">
        <v>2160</v>
      </c>
      <c r="D1284" s="790"/>
      <c r="E1284" s="790"/>
      <c r="F1284" s="782" t="s">
        <v>94</v>
      </c>
      <c r="G1284" s="791">
        <v>1</v>
      </c>
      <c r="H1284" s="763"/>
      <c r="I1284" s="763"/>
    </row>
    <row r="1285" spans="1:9" ht="25.5">
      <c r="A1285" s="764">
        <f t="shared" si="21"/>
        <v>19</v>
      </c>
      <c r="B1285" s="788" t="s">
        <v>1951</v>
      </c>
      <c r="C1285" s="790" t="s">
        <v>2161</v>
      </c>
      <c r="D1285" s="790"/>
      <c r="E1285" s="790"/>
      <c r="F1285" s="782" t="s">
        <v>94</v>
      </c>
      <c r="G1285" s="791">
        <v>1</v>
      </c>
      <c r="H1285" s="763"/>
      <c r="I1285" s="763"/>
    </row>
    <row r="1286" spans="1:9">
      <c r="A1286" s="774"/>
      <c r="B1286" s="789"/>
      <c r="C1286" s="776"/>
      <c r="D1286" s="777"/>
      <c r="E1286" s="777"/>
      <c r="F1286" s="778"/>
      <c r="G1286" s="779"/>
      <c r="H1286" s="763"/>
      <c r="I1286" s="763"/>
    </row>
    <row r="1287" spans="1:9">
      <c r="A1287" s="33"/>
      <c r="B1287" s="1"/>
      <c r="C1287" s="1048" t="s">
        <v>1228</v>
      </c>
      <c r="D1287" s="1049"/>
      <c r="E1287" s="736"/>
      <c r="F1287" s="92"/>
      <c r="G1287" s="93"/>
      <c r="H1287" s="252"/>
      <c r="I1287" s="252"/>
    </row>
    <row r="1288" spans="1:9" ht="25.5">
      <c r="A1288" s="33">
        <f>A1264+1</f>
        <v>1139</v>
      </c>
      <c r="B1288" s="599" t="s">
        <v>1951</v>
      </c>
      <c r="C1288" s="31" t="s">
        <v>1229</v>
      </c>
      <c r="D1288" s="31"/>
      <c r="E1288" s="722" t="s">
        <v>2048</v>
      </c>
      <c r="F1288" s="92" t="s">
        <v>94</v>
      </c>
      <c r="G1288" s="93">
        <v>1</v>
      </c>
      <c r="H1288" s="252"/>
      <c r="I1288" s="252"/>
    </row>
    <row r="1289" spans="1:9" ht="25.5">
      <c r="A1289" s="33">
        <f t="shared" si="19"/>
        <v>1140</v>
      </c>
      <c r="B1289" s="599" t="s">
        <v>1951</v>
      </c>
      <c r="C1289" s="31" t="s">
        <v>1230</v>
      </c>
      <c r="D1289" s="31"/>
      <c r="E1289" s="722" t="s">
        <v>2048</v>
      </c>
      <c r="F1289" s="92" t="s">
        <v>94</v>
      </c>
      <c r="G1289" s="93">
        <v>1</v>
      </c>
      <c r="H1289" s="252"/>
      <c r="I1289" s="252"/>
    </row>
    <row r="1290" spans="1:9">
      <c r="A1290" s="33">
        <f t="shared" si="19"/>
        <v>1141</v>
      </c>
      <c r="B1290" s="599" t="s">
        <v>1951</v>
      </c>
      <c r="C1290" s="31" t="s">
        <v>1059</v>
      </c>
      <c r="D1290" s="31" t="s">
        <v>143</v>
      </c>
      <c r="E1290" s="722" t="s">
        <v>2048</v>
      </c>
      <c r="F1290" s="92" t="s">
        <v>95</v>
      </c>
      <c r="G1290" s="53">
        <v>28</v>
      </c>
      <c r="H1290" s="252"/>
      <c r="I1290" s="252"/>
    </row>
    <row r="1291" spans="1:9">
      <c r="A1291" s="33">
        <f t="shared" si="19"/>
        <v>1142</v>
      </c>
      <c r="B1291" s="599" t="s">
        <v>1951</v>
      </c>
      <c r="C1291" s="31" t="s">
        <v>1059</v>
      </c>
      <c r="D1291" s="31" t="s">
        <v>634</v>
      </c>
      <c r="E1291" s="722" t="s">
        <v>2048</v>
      </c>
      <c r="F1291" s="92" t="s">
        <v>95</v>
      </c>
      <c r="G1291" s="53">
        <v>35</v>
      </c>
      <c r="H1291" s="252"/>
      <c r="I1291" s="252"/>
    </row>
    <row r="1292" spans="1:9">
      <c r="A1292" s="33">
        <f t="shared" si="19"/>
        <v>1143</v>
      </c>
      <c r="B1292" s="599" t="s">
        <v>1951</v>
      </c>
      <c r="C1292" s="31" t="s">
        <v>1059</v>
      </c>
      <c r="D1292" s="31" t="s">
        <v>658</v>
      </c>
      <c r="E1292" s="722" t="s">
        <v>2048</v>
      </c>
      <c r="F1292" s="92" t="s">
        <v>95</v>
      </c>
      <c r="G1292" s="53">
        <v>22</v>
      </c>
      <c r="H1292" s="252"/>
      <c r="I1292" s="252"/>
    </row>
    <row r="1293" spans="1:9">
      <c r="A1293" s="33">
        <f t="shared" si="19"/>
        <v>1144</v>
      </c>
      <c r="B1293" s="599" t="s">
        <v>1951</v>
      </c>
      <c r="C1293" s="31" t="s">
        <v>1059</v>
      </c>
      <c r="D1293" s="31" t="s">
        <v>659</v>
      </c>
      <c r="E1293" s="722" t="s">
        <v>2048</v>
      </c>
      <c r="F1293" s="92" t="s">
        <v>95</v>
      </c>
      <c r="G1293" s="53">
        <v>66</v>
      </c>
      <c r="H1293" s="252"/>
      <c r="I1293" s="252"/>
    </row>
    <row r="1294" spans="1:9">
      <c r="A1294" s="33">
        <f t="shared" si="19"/>
        <v>1145</v>
      </c>
      <c r="B1294" s="599" t="s">
        <v>1951</v>
      </c>
      <c r="C1294" s="31" t="s">
        <v>1059</v>
      </c>
      <c r="D1294" s="31" t="s">
        <v>661</v>
      </c>
      <c r="E1294" s="722" t="s">
        <v>2048</v>
      </c>
      <c r="F1294" s="92" t="s">
        <v>95</v>
      </c>
      <c r="G1294" s="53">
        <v>44</v>
      </c>
      <c r="H1294" s="252"/>
      <c r="I1294" s="252"/>
    </row>
    <row r="1295" spans="1:9">
      <c r="A1295" s="33">
        <f t="shared" si="19"/>
        <v>1146</v>
      </c>
      <c r="B1295" s="599" t="s">
        <v>1951</v>
      </c>
      <c r="C1295" s="31" t="s">
        <v>1060</v>
      </c>
      <c r="D1295" s="31" t="s">
        <v>1118</v>
      </c>
      <c r="E1295" s="722" t="s">
        <v>2048</v>
      </c>
      <c r="F1295" s="92" t="s">
        <v>95</v>
      </c>
      <c r="G1295" s="53">
        <v>4</v>
      </c>
      <c r="H1295" s="252"/>
      <c r="I1295" s="252"/>
    </row>
    <row r="1296" spans="1:9">
      <c r="A1296" s="33">
        <f t="shared" si="19"/>
        <v>1147</v>
      </c>
      <c r="B1296" s="599" t="s">
        <v>1951</v>
      </c>
      <c r="C1296" s="31" t="s">
        <v>1060</v>
      </c>
      <c r="D1296" s="31" t="s">
        <v>1131</v>
      </c>
      <c r="E1296" s="722" t="s">
        <v>2048</v>
      </c>
      <c r="F1296" s="92" t="s">
        <v>95</v>
      </c>
      <c r="G1296" s="53">
        <v>25</v>
      </c>
      <c r="H1296" s="252"/>
      <c r="I1296" s="252"/>
    </row>
    <row r="1297" spans="1:9">
      <c r="A1297" s="33">
        <f t="shared" si="19"/>
        <v>1148</v>
      </c>
      <c r="B1297" s="599" t="s">
        <v>1951</v>
      </c>
      <c r="C1297" s="31" t="s">
        <v>1060</v>
      </c>
      <c r="D1297" s="31" t="s">
        <v>1132</v>
      </c>
      <c r="E1297" s="722" t="s">
        <v>2048</v>
      </c>
      <c r="F1297" s="92" t="s">
        <v>95</v>
      </c>
      <c r="G1297" s="53">
        <v>7</v>
      </c>
      <c r="H1297" s="252"/>
      <c r="I1297" s="252"/>
    </row>
    <row r="1298" spans="1:9">
      <c r="A1298" s="33">
        <f t="shared" si="19"/>
        <v>1149</v>
      </c>
      <c r="B1298" s="599" t="s">
        <v>1951</v>
      </c>
      <c r="C1298" s="31" t="s">
        <v>1060</v>
      </c>
      <c r="D1298" s="31" t="s">
        <v>1231</v>
      </c>
      <c r="E1298" s="722" t="s">
        <v>2048</v>
      </c>
      <c r="F1298" s="92" t="s">
        <v>95</v>
      </c>
      <c r="G1298" s="53">
        <v>3</v>
      </c>
      <c r="H1298" s="252"/>
      <c r="I1298" s="252"/>
    </row>
    <row r="1299" spans="1:9">
      <c r="A1299" s="33">
        <f t="shared" si="19"/>
        <v>1150</v>
      </c>
      <c r="B1299" s="599" t="s">
        <v>1951</v>
      </c>
      <c r="C1299" s="31" t="s">
        <v>1060</v>
      </c>
      <c r="D1299" s="31" t="s">
        <v>1232</v>
      </c>
      <c r="E1299" s="722" t="s">
        <v>2048</v>
      </c>
      <c r="F1299" s="92" t="s">
        <v>95</v>
      </c>
      <c r="G1299" s="53">
        <v>6</v>
      </c>
      <c r="H1299" s="252"/>
      <c r="I1299" s="252"/>
    </row>
    <row r="1300" spans="1:9">
      <c r="A1300" s="33">
        <f t="shared" si="19"/>
        <v>1151</v>
      </c>
      <c r="B1300" s="599" t="s">
        <v>1951</v>
      </c>
      <c r="C1300" s="31" t="s">
        <v>1060</v>
      </c>
      <c r="D1300" s="31" t="s">
        <v>1233</v>
      </c>
      <c r="E1300" s="722" t="s">
        <v>2048</v>
      </c>
      <c r="F1300" s="92" t="s">
        <v>95</v>
      </c>
      <c r="G1300" s="53">
        <v>9</v>
      </c>
      <c r="H1300" s="252"/>
      <c r="I1300" s="252"/>
    </row>
    <row r="1301" spans="1:9">
      <c r="A1301" s="33">
        <f t="shared" si="19"/>
        <v>1152</v>
      </c>
      <c r="B1301" s="599" t="s">
        <v>1951</v>
      </c>
      <c r="C1301" s="31" t="s">
        <v>1060</v>
      </c>
      <c r="D1301" s="31" t="s">
        <v>1234</v>
      </c>
      <c r="E1301" s="722" t="s">
        <v>2048</v>
      </c>
      <c r="F1301" s="92" t="s">
        <v>95</v>
      </c>
      <c r="G1301" s="53">
        <v>1</v>
      </c>
      <c r="H1301" s="252"/>
      <c r="I1301" s="252"/>
    </row>
    <row r="1302" spans="1:9" ht="25.5">
      <c r="A1302" s="33">
        <f t="shared" si="19"/>
        <v>1153</v>
      </c>
      <c r="B1302" s="599" t="s">
        <v>1951</v>
      </c>
      <c r="C1302" s="31" t="s">
        <v>1065</v>
      </c>
      <c r="D1302" s="31"/>
      <c r="E1302" s="722" t="s">
        <v>2048</v>
      </c>
      <c r="F1302" s="92" t="s">
        <v>94</v>
      </c>
      <c r="G1302" s="93">
        <v>1</v>
      </c>
      <c r="H1302" s="252"/>
      <c r="I1302" s="252"/>
    </row>
    <row r="1303" spans="1:9" ht="25.5">
      <c r="A1303" s="33">
        <f t="shared" si="19"/>
        <v>1154</v>
      </c>
      <c r="B1303" s="599" t="s">
        <v>1951</v>
      </c>
      <c r="C1303" s="31" t="s">
        <v>1119</v>
      </c>
      <c r="D1303" s="31" t="s">
        <v>143</v>
      </c>
      <c r="E1303" s="722" t="s">
        <v>2048</v>
      </c>
      <c r="F1303" s="92" t="s">
        <v>92</v>
      </c>
      <c r="G1303" s="93">
        <v>16</v>
      </c>
      <c r="H1303" s="252"/>
      <c r="I1303" s="252"/>
    </row>
    <row r="1304" spans="1:9" ht="25.5">
      <c r="A1304" s="33">
        <f t="shared" si="19"/>
        <v>1155</v>
      </c>
      <c r="B1304" s="599" t="s">
        <v>1951</v>
      </c>
      <c r="C1304" s="31" t="s">
        <v>1135</v>
      </c>
      <c r="D1304" s="31" t="s">
        <v>634</v>
      </c>
      <c r="E1304" s="722" t="s">
        <v>2048</v>
      </c>
      <c r="F1304" s="92" t="s">
        <v>92</v>
      </c>
      <c r="G1304" s="93">
        <v>5</v>
      </c>
      <c r="H1304" s="252"/>
      <c r="I1304" s="252"/>
    </row>
    <row r="1305" spans="1:9" ht="25.5">
      <c r="A1305" s="33">
        <f t="shared" si="19"/>
        <v>1156</v>
      </c>
      <c r="B1305" s="599" t="s">
        <v>1951</v>
      </c>
      <c r="C1305" s="31" t="s">
        <v>1235</v>
      </c>
      <c r="D1305" s="31" t="s">
        <v>143</v>
      </c>
      <c r="E1305" s="722" t="s">
        <v>2048</v>
      </c>
      <c r="F1305" s="92" t="s">
        <v>92</v>
      </c>
      <c r="G1305" s="93">
        <v>14</v>
      </c>
      <c r="H1305" s="252"/>
      <c r="I1305" s="252"/>
    </row>
    <row r="1306" spans="1:9" ht="25.5">
      <c r="A1306" s="33">
        <f t="shared" ref="A1306:A1390" si="22">A1305+1</f>
        <v>1157</v>
      </c>
      <c r="B1306" s="599" t="s">
        <v>1951</v>
      </c>
      <c r="C1306" s="31" t="s">
        <v>1236</v>
      </c>
      <c r="D1306" s="31" t="s">
        <v>634</v>
      </c>
      <c r="E1306" s="722" t="s">
        <v>2048</v>
      </c>
      <c r="F1306" s="92" t="s">
        <v>92</v>
      </c>
      <c r="G1306" s="93">
        <v>4</v>
      </c>
      <c r="H1306" s="252"/>
      <c r="I1306" s="252"/>
    </row>
    <row r="1307" spans="1:9">
      <c r="A1307" s="33">
        <f t="shared" si="22"/>
        <v>1158</v>
      </c>
      <c r="B1307" s="599" t="s">
        <v>1951</v>
      </c>
      <c r="C1307" s="31" t="s">
        <v>1237</v>
      </c>
      <c r="D1307" s="31" t="s">
        <v>1234</v>
      </c>
      <c r="E1307" s="722" t="s">
        <v>2048</v>
      </c>
      <c r="F1307" s="92" t="s">
        <v>92</v>
      </c>
      <c r="G1307" s="93">
        <v>1</v>
      </c>
      <c r="H1307" s="252"/>
      <c r="I1307" s="252"/>
    </row>
    <row r="1308" spans="1:9">
      <c r="A1308" s="33">
        <f t="shared" si="22"/>
        <v>1159</v>
      </c>
      <c r="B1308" s="599" t="s">
        <v>1951</v>
      </c>
      <c r="C1308" s="31" t="s">
        <v>1238</v>
      </c>
      <c r="D1308" s="31" t="s">
        <v>1231</v>
      </c>
      <c r="E1308" s="722" t="s">
        <v>2048</v>
      </c>
      <c r="F1308" s="92" t="s">
        <v>92</v>
      </c>
      <c r="G1308" s="93">
        <v>1</v>
      </c>
      <c r="H1308" s="252"/>
      <c r="I1308" s="252"/>
    </row>
    <row r="1309" spans="1:9">
      <c r="A1309" s="33">
        <f t="shared" si="22"/>
        <v>1160</v>
      </c>
      <c r="B1309" s="599" t="s">
        <v>1951</v>
      </c>
      <c r="C1309" s="31" t="s">
        <v>1239</v>
      </c>
      <c r="D1309" s="31"/>
      <c r="E1309" s="722" t="s">
        <v>2048</v>
      </c>
      <c r="F1309" s="92" t="s">
        <v>92</v>
      </c>
      <c r="G1309" s="93">
        <v>1</v>
      </c>
      <c r="H1309" s="252"/>
      <c r="I1309" s="252"/>
    </row>
    <row r="1310" spans="1:9">
      <c r="A1310" s="33">
        <f t="shared" si="22"/>
        <v>1161</v>
      </c>
      <c r="B1310" s="599" t="s">
        <v>1951</v>
      </c>
      <c r="C1310" s="31" t="s">
        <v>1240</v>
      </c>
      <c r="D1310" s="31"/>
      <c r="E1310" s="722" t="s">
        <v>2048</v>
      </c>
      <c r="F1310" s="92" t="s">
        <v>92</v>
      </c>
      <c r="G1310" s="93">
        <v>1</v>
      </c>
      <c r="H1310" s="252"/>
      <c r="I1310" s="252"/>
    </row>
    <row r="1311" spans="1:9" ht="25.5">
      <c r="A1311" s="33">
        <f t="shared" si="22"/>
        <v>1162</v>
      </c>
      <c r="B1311" s="599" t="s">
        <v>1951</v>
      </c>
      <c r="C1311" s="31" t="s">
        <v>1241</v>
      </c>
      <c r="D1311" s="31" t="s">
        <v>1132</v>
      </c>
      <c r="E1311" s="722" t="s">
        <v>2048</v>
      </c>
      <c r="F1311" s="92" t="s">
        <v>92</v>
      </c>
      <c r="G1311" s="93">
        <v>2</v>
      </c>
      <c r="H1311" s="252"/>
      <c r="I1311" s="252"/>
    </row>
    <row r="1312" spans="1:9" ht="25.5">
      <c r="A1312" s="33">
        <f t="shared" si="22"/>
        <v>1163</v>
      </c>
      <c r="B1312" s="599" t="s">
        <v>1951</v>
      </c>
      <c r="C1312" s="31" t="s">
        <v>1242</v>
      </c>
      <c r="D1312" s="31" t="s">
        <v>1232</v>
      </c>
      <c r="E1312" s="722" t="s">
        <v>2048</v>
      </c>
      <c r="F1312" s="92" t="s">
        <v>92</v>
      </c>
      <c r="G1312" s="93">
        <v>2</v>
      </c>
      <c r="H1312" s="252"/>
      <c r="I1312" s="252"/>
    </row>
    <row r="1313" spans="1:9" ht="25.5">
      <c r="A1313" s="33">
        <f t="shared" si="22"/>
        <v>1164</v>
      </c>
      <c r="B1313" s="599" t="s">
        <v>1951</v>
      </c>
      <c r="C1313" s="31" t="s">
        <v>1243</v>
      </c>
      <c r="D1313" s="31" t="s">
        <v>1233</v>
      </c>
      <c r="E1313" s="722" t="s">
        <v>2048</v>
      </c>
      <c r="F1313" s="92" t="s">
        <v>92</v>
      </c>
      <c r="G1313" s="93">
        <v>2</v>
      </c>
      <c r="H1313" s="252"/>
      <c r="I1313" s="252"/>
    </row>
    <row r="1314" spans="1:9" ht="25.5">
      <c r="A1314" s="33">
        <f t="shared" si="22"/>
        <v>1165</v>
      </c>
      <c r="B1314" s="599" t="s">
        <v>1951</v>
      </c>
      <c r="C1314" s="31" t="s">
        <v>1155</v>
      </c>
      <c r="D1314" s="31"/>
      <c r="E1314" s="722" t="s">
        <v>2048</v>
      </c>
      <c r="F1314" s="92" t="s">
        <v>104</v>
      </c>
      <c r="G1314" s="53">
        <v>13</v>
      </c>
      <c r="H1314" s="252"/>
      <c r="I1314" s="252"/>
    </row>
    <row r="1315" spans="1:9">
      <c r="A1315" s="33">
        <f t="shared" si="22"/>
        <v>1166</v>
      </c>
      <c r="B1315" s="599" t="s">
        <v>1951</v>
      </c>
      <c r="C1315" s="31" t="s">
        <v>1071</v>
      </c>
      <c r="D1315" s="31"/>
      <c r="E1315" s="722" t="s">
        <v>2048</v>
      </c>
      <c r="F1315" s="92" t="s">
        <v>104</v>
      </c>
      <c r="G1315" s="53">
        <v>51</v>
      </c>
      <c r="H1315" s="252"/>
      <c r="I1315" s="252"/>
    </row>
    <row r="1316" spans="1:9">
      <c r="A1316" s="33">
        <f t="shared" si="22"/>
        <v>1167</v>
      </c>
      <c r="B1316" s="599" t="s">
        <v>1951</v>
      </c>
      <c r="C1316" s="31" t="s">
        <v>1072</v>
      </c>
      <c r="D1316" s="31"/>
      <c r="E1316" s="722"/>
      <c r="F1316" s="92" t="s">
        <v>94</v>
      </c>
      <c r="G1316" s="93">
        <v>1</v>
      </c>
      <c r="H1316" s="252"/>
      <c r="I1316" s="252"/>
    </row>
    <row r="1317" spans="1:9">
      <c r="A1317" s="33">
        <f t="shared" si="22"/>
        <v>1168</v>
      </c>
      <c r="B1317" s="599" t="s">
        <v>1951</v>
      </c>
      <c r="C1317" s="31" t="s">
        <v>1073</v>
      </c>
      <c r="D1317" s="31"/>
      <c r="E1317" s="722"/>
      <c r="F1317" s="92" t="s">
        <v>94</v>
      </c>
      <c r="G1317" s="93">
        <v>1</v>
      </c>
      <c r="H1317" s="252"/>
      <c r="I1317" s="252"/>
    </row>
    <row r="1318" spans="1:9">
      <c r="A1318" s="33">
        <f t="shared" si="22"/>
        <v>1169</v>
      </c>
      <c r="B1318" s="599" t="s">
        <v>1951</v>
      </c>
      <c r="C1318" s="31" t="s">
        <v>1074</v>
      </c>
      <c r="D1318" s="31"/>
      <c r="E1318" s="722"/>
      <c r="F1318" s="92" t="s">
        <v>94</v>
      </c>
      <c r="G1318" s="93">
        <v>1</v>
      </c>
      <c r="H1318" s="252"/>
      <c r="I1318" s="252"/>
    </row>
    <row r="1319" spans="1:9">
      <c r="A1319" s="774"/>
      <c r="B1319" s="775"/>
      <c r="C1319" s="793"/>
      <c r="D1319" s="793"/>
      <c r="E1319" s="759"/>
      <c r="F1319" s="778"/>
      <c r="G1319" s="779"/>
      <c r="H1319" s="763"/>
      <c r="I1319" s="763"/>
    </row>
    <row r="1320" spans="1:9">
      <c r="A1320" s="33"/>
      <c r="B1320" s="599"/>
      <c r="C1320" s="792" t="s">
        <v>2171</v>
      </c>
      <c r="D1320" s="31"/>
      <c r="E1320" s="728"/>
      <c r="F1320" s="92"/>
      <c r="G1320" s="93"/>
      <c r="H1320" s="252"/>
      <c r="I1320" s="252"/>
    </row>
    <row r="1321" spans="1:9" ht="25.5">
      <c r="A1321" s="764">
        <v>1</v>
      </c>
      <c r="B1321" s="788" t="s">
        <v>1951</v>
      </c>
      <c r="C1321" s="746" t="s">
        <v>2172</v>
      </c>
      <c r="D1321" s="746" t="s">
        <v>2143</v>
      </c>
      <c r="E1321" s="781" t="s">
        <v>2048</v>
      </c>
      <c r="F1321" s="782" t="s">
        <v>92</v>
      </c>
      <c r="G1321" s="747">
        <v>1</v>
      </c>
      <c r="H1321" s="763"/>
      <c r="I1321" s="763"/>
    </row>
    <row r="1322" spans="1:9" ht="38.25">
      <c r="A1322" s="764">
        <f>1+A1321</f>
        <v>2</v>
      </c>
      <c r="B1322" s="788" t="s">
        <v>1951</v>
      </c>
      <c r="C1322" s="790" t="s">
        <v>2144</v>
      </c>
      <c r="D1322" s="790" t="s">
        <v>2173</v>
      </c>
      <c r="E1322" s="781" t="s">
        <v>2048</v>
      </c>
      <c r="F1322" s="782" t="s">
        <v>92</v>
      </c>
      <c r="G1322" s="791">
        <v>1</v>
      </c>
      <c r="H1322" s="763"/>
      <c r="I1322" s="763"/>
    </row>
    <row r="1323" spans="1:9">
      <c r="A1323" s="764">
        <f t="shared" ref="A1323:A1339" si="23">1+A1322</f>
        <v>3</v>
      </c>
      <c r="B1323" s="788" t="s">
        <v>1951</v>
      </c>
      <c r="C1323" s="790" t="s">
        <v>2146</v>
      </c>
      <c r="D1323" s="790" t="s">
        <v>146</v>
      </c>
      <c r="E1323" s="781" t="s">
        <v>2048</v>
      </c>
      <c r="F1323" s="782" t="s">
        <v>92</v>
      </c>
      <c r="G1323" s="791">
        <v>2</v>
      </c>
      <c r="H1323" s="763"/>
      <c r="I1323" s="763"/>
    </row>
    <row r="1324" spans="1:9">
      <c r="A1324" s="764">
        <f t="shared" si="23"/>
        <v>4</v>
      </c>
      <c r="B1324" s="788" t="s">
        <v>1951</v>
      </c>
      <c r="C1324" s="790" t="s">
        <v>2147</v>
      </c>
      <c r="D1324" s="790" t="s">
        <v>140</v>
      </c>
      <c r="E1324" s="781" t="s">
        <v>2048</v>
      </c>
      <c r="F1324" s="782" t="s">
        <v>92</v>
      </c>
      <c r="G1324" s="791">
        <v>1</v>
      </c>
      <c r="H1324" s="763"/>
      <c r="I1324" s="763"/>
    </row>
    <row r="1325" spans="1:9">
      <c r="A1325" s="764">
        <f t="shared" si="23"/>
        <v>5</v>
      </c>
      <c r="B1325" s="788" t="s">
        <v>1951</v>
      </c>
      <c r="C1325" s="790" t="s">
        <v>975</v>
      </c>
      <c r="D1325" s="790" t="s">
        <v>140</v>
      </c>
      <c r="E1325" s="781" t="s">
        <v>2048</v>
      </c>
      <c r="F1325" s="782" t="s">
        <v>92</v>
      </c>
      <c r="G1325" s="791">
        <v>5</v>
      </c>
      <c r="H1325" s="763"/>
      <c r="I1325" s="763"/>
    </row>
    <row r="1326" spans="1:9">
      <c r="A1326" s="764">
        <f t="shared" si="23"/>
        <v>6</v>
      </c>
      <c r="B1326" s="788" t="s">
        <v>1951</v>
      </c>
      <c r="C1326" s="790" t="s">
        <v>184</v>
      </c>
      <c r="D1326" s="790" t="s">
        <v>140</v>
      </c>
      <c r="E1326" s="781" t="s">
        <v>2048</v>
      </c>
      <c r="F1326" s="782" t="s">
        <v>92</v>
      </c>
      <c r="G1326" s="791">
        <v>1</v>
      </c>
      <c r="H1326" s="763"/>
      <c r="I1326" s="763"/>
    </row>
    <row r="1327" spans="1:9">
      <c r="A1327" s="764">
        <f t="shared" si="23"/>
        <v>7</v>
      </c>
      <c r="B1327" s="788" t="s">
        <v>1951</v>
      </c>
      <c r="C1327" s="790" t="s">
        <v>972</v>
      </c>
      <c r="D1327" s="790" t="s">
        <v>2148</v>
      </c>
      <c r="E1327" s="781" t="s">
        <v>2048</v>
      </c>
      <c r="F1327" s="782" t="s">
        <v>92</v>
      </c>
      <c r="G1327" s="791">
        <v>5</v>
      </c>
      <c r="H1327" s="763"/>
      <c r="I1327" s="763"/>
    </row>
    <row r="1328" spans="1:9">
      <c r="A1328" s="764">
        <f t="shared" si="23"/>
        <v>8</v>
      </c>
      <c r="B1328" s="788" t="s">
        <v>1951</v>
      </c>
      <c r="C1328" s="790" t="s">
        <v>2149</v>
      </c>
      <c r="D1328" s="790" t="s">
        <v>2150</v>
      </c>
      <c r="E1328" s="781" t="s">
        <v>2048</v>
      </c>
      <c r="F1328" s="782" t="s">
        <v>92</v>
      </c>
      <c r="G1328" s="791">
        <v>4</v>
      </c>
      <c r="H1328" s="763"/>
      <c r="I1328" s="763"/>
    </row>
    <row r="1329" spans="1:9">
      <c r="A1329" s="764">
        <f t="shared" si="23"/>
        <v>9</v>
      </c>
      <c r="B1329" s="788" t="s">
        <v>1951</v>
      </c>
      <c r="C1329" s="790" t="s">
        <v>985</v>
      </c>
      <c r="D1329" s="790" t="s">
        <v>146</v>
      </c>
      <c r="E1329" s="781" t="s">
        <v>2048</v>
      </c>
      <c r="F1329" s="782" t="s">
        <v>92</v>
      </c>
      <c r="G1329" s="791">
        <v>1</v>
      </c>
      <c r="H1329" s="763"/>
      <c r="I1329" s="763"/>
    </row>
    <row r="1330" spans="1:9">
      <c r="A1330" s="764">
        <f t="shared" si="23"/>
        <v>10</v>
      </c>
      <c r="B1330" s="788" t="s">
        <v>1951</v>
      </c>
      <c r="C1330" s="790" t="s">
        <v>2174</v>
      </c>
      <c r="D1330" s="790"/>
      <c r="E1330" s="781" t="s">
        <v>2048</v>
      </c>
      <c r="F1330" s="782" t="s">
        <v>92</v>
      </c>
      <c r="G1330" s="791">
        <v>1</v>
      </c>
      <c r="H1330" s="763"/>
      <c r="I1330" s="763"/>
    </row>
    <row r="1331" spans="1:9">
      <c r="A1331" s="764">
        <f t="shared" si="23"/>
        <v>11</v>
      </c>
      <c r="B1331" s="788" t="s">
        <v>1951</v>
      </c>
      <c r="C1331" s="790" t="s">
        <v>2152</v>
      </c>
      <c r="D1331" s="790" t="s">
        <v>2167</v>
      </c>
      <c r="E1331" s="781" t="s">
        <v>2048</v>
      </c>
      <c r="F1331" s="786" t="s">
        <v>95</v>
      </c>
      <c r="G1331" s="791">
        <v>5</v>
      </c>
      <c r="H1331" s="763"/>
      <c r="I1331" s="763"/>
    </row>
    <row r="1332" spans="1:9">
      <c r="A1332" s="764">
        <f t="shared" si="23"/>
        <v>12</v>
      </c>
      <c r="B1332" s="788" t="s">
        <v>1951</v>
      </c>
      <c r="C1332" s="790" t="s">
        <v>2154</v>
      </c>
      <c r="D1332" s="790" t="s">
        <v>2168</v>
      </c>
      <c r="E1332" s="781" t="s">
        <v>2048</v>
      </c>
      <c r="F1332" s="786" t="s">
        <v>95</v>
      </c>
      <c r="G1332" s="791">
        <v>5</v>
      </c>
      <c r="H1332" s="763"/>
      <c r="I1332" s="763"/>
    </row>
    <row r="1333" spans="1:9">
      <c r="A1333" s="764">
        <f t="shared" si="23"/>
        <v>13</v>
      </c>
      <c r="B1333" s="788" t="s">
        <v>1951</v>
      </c>
      <c r="C1333" s="790" t="s">
        <v>2156</v>
      </c>
      <c r="D1333" s="790"/>
      <c r="E1333" s="786"/>
      <c r="F1333" s="782" t="s">
        <v>94</v>
      </c>
      <c r="G1333" s="791">
        <v>1</v>
      </c>
      <c r="H1333" s="763"/>
      <c r="I1333" s="763"/>
    </row>
    <row r="1334" spans="1:9">
      <c r="A1334" s="764">
        <f t="shared" si="23"/>
        <v>14</v>
      </c>
      <c r="B1334" s="788" t="s">
        <v>1951</v>
      </c>
      <c r="C1334" s="790" t="s">
        <v>2157</v>
      </c>
      <c r="D1334" s="790"/>
      <c r="E1334" s="786"/>
      <c r="F1334" s="782" t="s">
        <v>94</v>
      </c>
      <c r="G1334" s="791">
        <v>1</v>
      </c>
      <c r="H1334" s="763"/>
      <c r="I1334" s="763"/>
    </row>
    <row r="1335" spans="1:9">
      <c r="A1335" s="764">
        <f t="shared" si="23"/>
        <v>15</v>
      </c>
      <c r="B1335" s="788" t="s">
        <v>1951</v>
      </c>
      <c r="C1335" s="790" t="s">
        <v>2158</v>
      </c>
      <c r="D1335" s="790"/>
      <c r="E1335" s="786"/>
      <c r="F1335" s="782" t="s">
        <v>94</v>
      </c>
      <c r="G1335" s="791">
        <v>1</v>
      </c>
      <c r="H1335" s="763"/>
      <c r="I1335" s="763"/>
    </row>
    <row r="1336" spans="1:9">
      <c r="A1336" s="764">
        <f t="shared" si="23"/>
        <v>16</v>
      </c>
      <c r="B1336" s="788" t="s">
        <v>1951</v>
      </c>
      <c r="C1336" s="790" t="s">
        <v>2159</v>
      </c>
      <c r="D1336" s="790"/>
      <c r="E1336" s="790"/>
      <c r="F1336" s="782" t="s">
        <v>94</v>
      </c>
      <c r="G1336" s="791">
        <v>1</v>
      </c>
      <c r="H1336" s="763"/>
      <c r="I1336" s="763"/>
    </row>
    <row r="1337" spans="1:9">
      <c r="A1337" s="764">
        <f t="shared" si="23"/>
        <v>17</v>
      </c>
      <c r="B1337" s="788" t="s">
        <v>1951</v>
      </c>
      <c r="C1337" s="790" t="s">
        <v>1034</v>
      </c>
      <c r="D1337" s="790"/>
      <c r="E1337" s="790"/>
      <c r="F1337" s="782" t="s">
        <v>94</v>
      </c>
      <c r="G1337" s="791">
        <v>1</v>
      </c>
      <c r="H1337" s="763"/>
      <c r="I1337" s="763"/>
    </row>
    <row r="1338" spans="1:9">
      <c r="A1338" s="764">
        <f t="shared" si="23"/>
        <v>18</v>
      </c>
      <c r="B1338" s="788" t="s">
        <v>1951</v>
      </c>
      <c r="C1338" s="790" t="s">
        <v>2160</v>
      </c>
      <c r="D1338" s="790"/>
      <c r="E1338" s="790"/>
      <c r="F1338" s="782" t="s">
        <v>94</v>
      </c>
      <c r="G1338" s="791">
        <v>1</v>
      </c>
      <c r="H1338" s="763"/>
      <c r="I1338" s="763"/>
    </row>
    <row r="1339" spans="1:9" ht="25.5">
      <c r="A1339" s="764">
        <f t="shared" si="23"/>
        <v>19</v>
      </c>
      <c r="B1339" s="788" t="s">
        <v>1951</v>
      </c>
      <c r="C1339" s="790" t="s">
        <v>2161</v>
      </c>
      <c r="D1339" s="790"/>
      <c r="E1339" s="790"/>
      <c r="F1339" s="782" t="s">
        <v>94</v>
      </c>
      <c r="G1339" s="791">
        <v>1</v>
      </c>
      <c r="H1339" s="763"/>
      <c r="I1339" s="763"/>
    </row>
    <row r="1340" spans="1:9">
      <c r="A1340" s="774"/>
      <c r="B1340" s="775"/>
      <c r="C1340" s="776"/>
      <c r="D1340" s="777"/>
      <c r="E1340" s="777"/>
      <c r="F1340" s="778"/>
      <c r="G1340" s="779"/>
      <c r="H1340" s="763"/>
      <c r="I1340" s="763"/>
    </row>
    <row r="1341" spans="1:9">
      <c r="A1341" s="33"/>
      <c r="B1341" s="1"/>
      <c r="C1341" s="1048" t="s">
        <v>1244</v>
      </c>
      <c r="D1341" s="1049"/>
      <c r="E1341" s="736"/>
      <c r="F1341" s="92"/>
      <c r="G1341" s="93"/>
      <c r="H1341" s="252"/>
      <c r="I1341" s="252"/>
    </row>
    <row r="1342" spans="1:9" ht="25.5">
      <c r="A1342" s="33">
        <f>A1318+1</f>
        <v>1170</v>
      </c>
      <c r="B1342" s="599" t="s">
        <v>1951</v>
      </c>
      <c r="C1342" s="31" t="s">
        <v>1055</v>
      </c>
      <c r="D1342" s="31"/>
      <c r="E1342" s="722" t="s">
        <v>2048</v>
      </c>
      <c r="F1342" s="92" t="s">
        <v>94</v>
      </c>
      <c r="G1342" s="93">
        <v>1</v>
      </c>
      <c r="H1342" s="252"/>
      <c r="I1342" s="252"/>
    </row>
    <row r="1343" spans="1:9" ht="25.5">
      <c r="A1343" s="33">
        <f t="shared" si="22"/>
        <v>1171</v>
      </c>
      <c r="B1343" s="599" t="s">
        <v>1951</v>
      </c>
      <c r="C1343" s="31" t="s">
        <v>1056</v>
      </c>
      <c r="D1343" s="31"/>
      <c r="E1343" s="722" t="s">
        <v>2048</v>
      </c>
      <c r="F1343" s="92" t="s">
        <v>94</v>
      </c>
      <c r="G1343" s="93">
        <v>1</v>
      </c>
      <c r="H1343" s="252"/>
      <c r="I1343" s="252"/>
    </row>
    <row r="1344" spans="1:9">
      <c r="A1344" s="33">
        <f t="shared" si="22"/>
        <v>1172</v>
      </c>
      <c r="B1344" s="599" t="s">
        <v>1951</v>
      </c>
      <c r="C1344" s="31" t="s">
        <v>1057</v>
      </c>
      <c r="D1344" s="31"/>
      <c r="E1344" s="722" t="s">
        <v>2048</v>
      </c>
      <c r="F1344" s="92" t="s">
        <v>94</v>
      </c>
      <c r="G1344" s="93">
        <v>1</v>
      </c>
      <c r="H1344" s="252"/>
      <c r="I1344" s="252"/>
    </row>
    <row r="1345" spans="1:9">
      <c r="A1345" s="33">
        <f t="shared" si="22"/>
        <v>1173</v>
      </c>
      <c r="B1345" s="599" t="s">
        <v>1951</v>
      </c>
      <c r="C1345" s="31" t="s">
        <v>1058</v>
      </c>
      <c r="D1345" s="31"/>
      <c r="E1345" s="722" t="s">
        <v>2048</v>
      </c>
      <c r="F1345" s="92" t="s">
        <v>94</v>
      </c>
      <c r="G1345" s="93">
        <v>4</v>
      </c>
      <c r="H1345" s="252"/>
      <c r="I1345" s="252"/>
    </row>
    <row r="1346" spans="1:9">
      <c r="A1346" s="33">
        <f t="shared" si="22"/>
        <v>1174</v>
      </c>
      <c r="B1346" s="599" t="s">
        <v>1951</v>
      </c>
      <c r="C1346" s="31" t="s">
        <v>1059</v>
      </c>
      <c r="D1346" s="31" t="s">
        <v>143</v>
      </c>
      <c r="E1346" s="722" t="s">
        <v>2048</v>
      </c>
      <c r="F1346" s="92" t="s">
        <v>95</v>
      </c>
      <c r="G1346" s="53">
        <v>5</v>
      </c>
      <c r="H1346" s="252"/>
      <c r="I1346" s="252"/>
    </row>
    <row r="1347" spans="1:9">
      <c r="A1347" s="33">
        <f t="shared" si="22"/>
        <v>1175</v>
      </c>
      <c r="B1347" s="599" t="s">
        <v>1951</v>
      </c>
      <c r="C1347" s="31" t="s">
        <v>1059</v>
      </c>
      <c r="D1347" s="31" t="s">
        <v>634</v>
      </c>
      <c r="E1347" s="722" t="s">
        <v>2048</v>
      </c>
      <c r="F1347" s="92" t="s">
        <v>95</v>
      </c>
      <c r="G1347" s="53">
        <v>4</v>
      </c>
      <c r="H1347" s="252"/>
      <c r="I1347" s="252"/>
    </row>
    <row r="1348" spans="1:9">
      <c r="A1348" s="33">
        <f t="shared" si="22"/>
        <v>1176</v>
      </c>
      <c r="B1348" s="599" t="s">
        <v>1951</v>
      </c>
      <c r="C1348" s="31" t="s">
        <v>1059</v>
      </c>
      <c r="D1348" s="31" t="s">
        <v>658</v>
      </c>
      <c r="E1348" s="722" t="s">
        <v>2048</v>
      </c>
      <c r="F1348" s="92" t="s">
        <v>95</v>
      </c>
      <c r="G1348" s="53">
        <v>11</v>
      </c>
      <c r="H1348" s="252"/>
      <c r="I1348" s="252"/>
    </row>
    <row r="1349" spans="1:9">
      <c r="A1349" s="33">
        <f t="shared" si="22"/>
        <v>1177</v>
      </c>
      <c r="B1349" s="599" t="s">
        <v>1951</v>
      </c>
      <c r="C1349" s="31" t="s">
        <v>1059</v>
      </c>
      <c r="D1349" s="31" t="s">
        <v>659</v>
      </c>
      <c r="E1349" s="722" t="s">
        <v>2048</v>
      </c>
      <c r="F1349" s="92" t="s">
        <v>95</v>
      </c>
      <c r="G1349" s="53">
        <v>19</v>
      </c>
      <c r="H1349" s="252"/>
      <c r="I1349" s="252"/>
    </row>
    <row r="1350" spans="1:9">
      <c r="A1350" s="33">
        <f t="shared" si="22"/>
        <v>1178</v>
      </c>
      <c r="B1350" s="599" t="s">
        <v>1951</v>
      </c>
      <c r="C1350" s="31" t="s">
        <v>1060</v>
      </c>
      <c r="D1350" s="31" t="s">
        <v>1064</v>
      </c>
      <c r="E1350" s="722" t="s">
        <v>2048</v>
      </c>
      <c r="F1350" s="92" t="s">
        <v>95</v>
      </c>
      <c r="G1350" s="53">
        <v>1</v>
      </c>
      <c r="H1350" s="252"/>
      <c r="I1350" s="252"/>
    </row>
    <row r="1351" spans="1:9" ht="25.5">
      <c r="A1351" s="33">
        <f t="shared" si="22"/>
        <v>1179</v>
      </c>
      <c r="B1351" s="599" t="s">
        <v>1951</v>
      </c>
      <c r="C1351" s="31" t="s">
        <v>1065</v>
      </c>
      <c r="D1351" s="31"/>
      <c r="E1351" s="722" t="s">
        <v>2048</v>
      </c>
      <c r="F1351" s="92" t="s">
        <v>94</v>
      </c>
      <c r="G1351" s="93">
        <v>1</v>
      </c>
      <c r="H1351" s="252"/>
      <c r="I1351" s="252"/>
    </row>
    <row r="1352" spans="1:9" ht="25.5">
      <c r="A1352" s="33">
        <f t="shared" si="22"/>
        <v>1180</v>
      </c>
      <c r="B1352" s="599" t="s">
        <v>1951</v>
      </c>
      <c r="C1352" s="31" t="s">
        <v>1135</v>
      </c>
      <c r="D1352" s="31" t="s">
        <v>634</v>
      </c>
      <c r="E1352" s="722" t="s">
        <v>2048</v>
      </c>
      <c r="F1352" s="92" t="s">
        <v>92</v>
      </c>
      <c r="G1352" s="93">
        <v>4</v>
      </c>
      <c r="H1352" s="252"/>
      <c r="I1352" s="252"/>
    </row>
    <row r="1353" spans="1:9">
      <c r="A1353" s="33">
        <f t="shared" si="22"/>
        <v>1181</v>
      </c>
      <c r="B1353" s="599" t="s">
        <v>1951</v>
      </c>
      <c r="C1353" s="31" t="s">
        <v>1245</v>
      </c>
      <c r="D1353" s="31" t="s">
        <v>634</v>
      </c>
      <c r="E1353" s="722" t="s">
        <v>2048</v>
      </c>
      <c r="F1353" s="92" t="s">
        <v>92</v>
      </c>
      <c r="G1353" s="93">
        <v>1</v>
      </c>
      <c r="H1353" s="252"/>
      <c r="I1353" s="252"/>
    </row>
    <row r="1354" spans="1:9" ht="25.5">
      <c r="A1354" s="33">
        <f t="shared" si="22"/>
        <v>1182</v>
      </c>
      <c r="B1354" s="599" t="s">
        <v>1951</v>
      </c>
      <c r="C1354" s="31" t="s">
        <v>1137</v>
      </c>
      <c r="D1354" s="31" t="s">
        <v>634</v>
      </c>
      <c r="E1354" s="722" t="s">
        <v>2048</v>
      </c>
      <c r="F1354" s="92" t="s">
        <v>92</v>
      </c>
      <c r="G1354" s="93">
        <v>4</v>
      </c>
      <c r="H1354" s="252"/>
      <c r="I1354" s="252"/>
    </row>
    <row r="1355" spans="1:9">
      <c r="A1355" s="33">
        <f t="shared" si="22"/>
        <v>1183</v>
      </c>
      <c r="B1355" s="599" t="s">
        <v>1951</v>
      </c>
      <c r="C1355" s="31" t="s">
        <v>1246</v>
      </c>
      <c r="D1355" s="31" t="s">
        <v>634</v>
      </c>
      <c r="E1355" s="722" t="s">
        <v>2048</v>
      </c>
      <c r="F1355" s="92" t="s">
        <v>92</v>
      </c>
      <c r="G1355" s="93">
        <v>1</v>
      </c>
      <c r="H1355" s="252"/>
      <c r="I1355" s="252"/>
    </row>
    <row r="1356" spans="1:9">
      <c r="A1356" s="33">
        <f t="shared" si="22"/>
        <v>1184</v>
      </c>
      <c r="B1356" s="599" t="s">
        <v>1951</v>
      </c>
      <c r="C1356" s="31" t="s">
        <v>1164</v>
      </c>
      <c r="D1356" s="31" t="s">
        <v>1165</v>
      </c>
      <c r="E1356" s="722" t="s">
        <v>2048</v>
      </c>
      <c r="F1356" s="92" t="s">
        <v>92</v>
      </c>
      <c r="G1356" s="93">
        <v>1</v>
      </c>
      <c r="H1356" s="252"/>
      <c r="I1356" s="252"/>
    </row>
    <row r="1357" spans="1:9">
      <c r="A1357" s="33">
        <f t="shared" si="22"/>
        <v>1185</v>
      </c>
      <c r="B1357" s="599" t="s">
        <v>1951</v>
      </c>
      <c r="C1357" s="31" t="s">
        <v>1157</v>
      </c>
      <c r="D1357" s="31"/>
      <c r="E1357" s="722" t="s">
        <v>2048</v>
      </c>
      <c r="F1357" s="92" t="s">
        <v>92</v>
      </c>
      <c r="G1357" s="93">
        <v>1</v>
      </c>
      <c r="H1357" s="252"/>
      <c r="I1357" s="252"/>
    </row>
    <row r="1358" spans="1:9">
      <c r="A1358" s="33">
        <f t="shared" si="22"/>
        <v>1186</v>
      </c>
      <c r="B1358" s="599" t="s">
        <v>1951</v>
      </c>
      <c r="C1358" s="31" t="s">
        <v>1166</v>
      </c>
      <c r="D1358" s="31"/>
      <c r="E1358" s="722" t="s">
        <v>2048</v>
      </c>
      <c r="F1358" s="92" t="s">
        <v>92</v>
      </c>
      <c r="G1358" s="93">
        <v>1</v>
      </c>
      <c r="H1358" s="252"/>
      <c r="I1358" s="252"/>
    </row>
    <row r="1359" spans="1:9">
      <c r="A1359" s="33">
        <f t="shared" si="22"/>
        <v>1187</v>
      </c>
      <c r="B1359" s="599" t="s">
        <v>1951</v>
      </c>
      <c r="C1359" s="31" t="s">
        <v>1167</v>
      </c>
      <c r="D1359" s="31"/>
      <c r="E1359" s="722" t="s">
        <v>2048</v>
      </c>
      <c r="F1359" s="92" t="s">
        <v>92</v>
      </c>
      <c r="G1359" s="93">
        <v>1</v>
      </c>
      <c r="H1359" s="252"/>
      <c r="I1359" s="252"/>
    </row>
    <row r="1360" spans="1:9">
      <c r="A1360" s="33">
        <f t="shared" si="22"/>
        <v>1188</v>
      </c>
      <c r="B1360" s="599" t="s">
        <v>1951</v>
      </c>
      <c r="C1360" s="31" t="s">
        <v>1081</v>
      </c>
      <c r="D1360" s="31" t="s">
        <v>1064</v>
      </c>
      <c r="E1360" s="722" t="s">
        <v>2048</v>
      </c>
      <c r="F1360" s="92" t="s">
        <v>92</v>
      </c>
      <c r="G1360" s="93">
        <v>1</v>
      </c>
      <c r="H1360" s="252"/>
      <c r="I1360" s="252"/>
    </row>
    <row r="1361" spans="1:9">
      <c r="A1361" s="33">
        <f t="shared" si="22"/>
        <v>1189</v>
      </c>
      <c r="B1361" s="599" t="s">
        <v>1951</v>
      </c>
      <c r="C1361" s="31" t="s">
        <v>1169</v>
      </c>
      <c r="D1361" s="31" t="s">
        <v>659</v>
      </c>
      <c r="E1361" s="722" t="s">
        <v>2048</v>
      </c>
      <c r="F1361" s="92" t="s">
        <v>92</v>
      </c>
      <c r="G1361" s="93">
        <v>2</v>
      </c>
      <c r="H1361" s="252"/>
      <c r="I1361" s="252"/>
    </row>
    <row r="1362" spans="1:9">
      <c r="A1362" s="33">
        <f t="shared" si="22"/>
        <v>1190</v>
      </c>
      <c r="B1362" s="599" t="s">
        <v>1951</v>
      </c>
      <c r="C1362" s="31" t="s">
        <v>1070</v>
      </c>
      <c r="D1362" s="31" t="s">
        <v>659</v>
      </c>
      <c r="E1362" s="722" t="s">
        <v>2048</v>
      </c>
      <c r="F1362" s="92" t="s">
        <v>92</v>
      </c>
      <c r="G1362" s="93">
        <v>4</v>
      </c>
      <c r="H1362" s="252"/>
      <c r="I1362" s="252"/>
    </row>
    <row r="1363" spans="1:9">
      <c r="A1363" s="33">
        <f t="shared" si="22"/>
        <v>1191</v>
      </c>
      <c r="B1363" s="599" t="s">
        <v>1951</v>
      </c>
      <c r="C1363" s="31" t="s">
        <v>1247</v>
      </c>
      <c r="D1363" s="31" t="s">
        <v>143</v>
      </c>
      <c r="E1363" s="722" t="s">
        <v>2048</v>
      </c>
      <c r="F1363" s="92" t="s">
        <v>92</v>
      </c>
      <c r="G1363" s="93">
        <v>2</v>
      </c>
      <c r="H1363" s="252"/>
      <c r="I1363" s="252"/>
    </row>
    <row r="1364" spans="1:9">
      <c r="A1364" s="33">
        <f t="shared" si="22"/>
        <v>1192</v>
      </c>
      <c r="B1364" s="599" t="s">
        <v>1951</v>
      </c>
      <c r="C1364" s="31" t="s">
        <v>1071</v>
      </c>
      <c r="D1364" s="31"/>
      <c r="E1364" s="722" t="s">
        <v>2048</v>
      </c>
      <c r="F1364" s="92" t="s">
        <v>104</v>
      </c>
      <c r="G1364" s="53">
        <v>8</v>
      </c>
      <c r="H1364" s="252"/>
      <c r="I1364" s="252"/>
    </row>
    <row r="1365" spans="1:9">
      <c r="A1365" s="33">
        <f t="shared" si="22"/>
        <v>1193</v>
      </c>
      <c r="B1365" s="599" t="s">
        <v>1951</v>
      </c>
      <c r="C1365" s="31" t="s">
        <v>1072</v>
      </c>
      <c r="D1365" s="31"/>
      <c r="E1365" s="722"/>
      <c r="F1365" s="92" t="s">
        <v>94</v>
      </c>
      <c r="G1365" s="93">
        <v>1</v>
      </c>
      <c r="H1365" s="252"/>
      <c r="I1365" s="252"/>
    </row>
    <row r="1366" spans="1:9">
      <c r="A1366" s="33">
        <f t="shared" si="22"/>
        <v>1194</v>
      </c>
      <c r="B1366" s="599" t="s">
        <v>1951</v>
      </c>
      <c r="C1366" s="31" t="s">
        <v>1073</v>
      </c>
      <c r="D1366" s="31"/>
      <c r="E1366" s="722"/>
      <c r="F1366" s="92" t="s">
        <v>94</v>
      </c>
      <c r="G1366" s="93">
        <v>1</v>
      </c>
      <c r="H1366" s="252"/>
      <c r="I1366" s="252"/>
    </row>
    <row r="1367" spans="1:9">
      <c r="A1367" s="33">
        <f t="shared" si="22"/>
        <v>1195</v>
      </c>
      <c r="B1367" s="599" t="s">
        <v>1951</v>
      </c>
      <c r="C1367" s="31" t="s">
        <v>1074</v>
      </c>
      <c r="D1367" s="31"/>
      <c r="E1367" s="722"/>
      <c r="F1367" s="92" t="s">
        <v>94</v>
      </c>
      <c r="G1367" s="93">
        <v>1</v>
      </c>
      <c r="H1367" s="252"/>
      <c r="I1367" s="252"/>
    </row>
    <row r="1368" spans="1:9">
      <c r="A1368" s="33"/>
      <c r="B1368" s="599"/>
      <c r="C1368" s="31"/>
      <c r="D1368" s="31"/>
      <c r="E1368" s="728"/>
      <c r="F1368" s="92"/>
      <c r="G1368" s="93"/>
      <c r="H1368" s="252"/>
      <c r="I1368" s="252"/>
    </row>
    <row r="1369" spans="1:9">
      <c r="A1369" s="33"/>
      <c r="B1369" s="599"/>
      <c r="C1369" s="1048" t="s">
        <v>1248</v>
      </c>
      <c r="D1369" s="1049"/>
      <c r="E1369" s="736"/>
      <c r="F1369" s="92"/>
      <c r="G1369" s="93"/>
      <c r="H1369" s="252"/>
      <c r="I1369" s="252"/>
    </row>
    <row r="1370" spans="1:9" ht="25.5">
      <c r="A1370" s="33">
        <f>A1367+1</f>
        <v>1196</v>
      </c>
      <c r="B1370" s="599" t="s">
        <v>1951</v>
      </c>
      <c r="C1370" s="31" t="s">
        <v>1055</v>
      </c>
      <c r="D1370" s="31"/>
      <c r="E1370" s="722" t="s">
        <v>2048</v>
      </c>
      <c r="F1370" s="92" t="s">
        <v>94</v>
      </c>
      <c r="G1370" s="93">
        <v>1</v>
      </c>
      <c r="H1370" s="252"/>
      <c r="I1370" s="252"/>
    </row>
    <row r="1371" spans="1:9" ht="25.5">
      <c r="A1371" s="33">
        <f t="shared" si="22"/>
        <v>1197</v>
      </c>
      <c r="B1371" s="599" t="s">
        <v>1951</v>
      </c>
      <c r="C1371" s="31" t="s">
        <v>1056</v>
      </c>
      <c r="D1371" s="31"/>
      <c r="E1371" s="722" t="s">
        <v>2048</v>
      </c>
      <c r="F1371" s="92" t="s">
        <v>94</v>
      </c>
      <c r="G1371" s="93">
        <v>1</v>
      </c>
      <c r="H1371" s="252"/>
      <c r="I1371" s="252"/>
    </row>
    <row r="1372" spans="1:9">
      <c r="A1372" s="33">
        <f t="shared" si="22"/>
        <v>1198</v>
      </c>
      <c r="B1372" s="599" t="s">
        <v>1951</v>
      </c>
      <c r="C1372" s="31" t="s">
        <v>1057</v>
      </c>
      <c r="D1372" s="31"/>
      <c r="E1372" s="722" t="s">
        <v>2048</v>
      </c>
      <c r="F1372" s="92" t="s">
        <v>94</v>
      </c>
      <c r="G1372" s="93">
        <v>1</v>
      </c>
      <c r="H1372" s="252"/>
      <c r="I1372" s="252"/>
    </row>
    <row r="1373" spans="1:9">
      <c r="A1373" s="33">
        <f t="shared" si="22"/>
        <v>1199</v>
      </c>
      <c r="B1373" s="599" t="s">
        <v>1951</v>
      </c>
      <c r="C1373" s="31" t="s">
        <v>1058</v>
      </c>
      <c r="D1373" s="31"/>
      <c r="E1373" s="722" t="s">
        <v>2048</v>
      </c>
      <c r="F1373" s="92" t="s">
        <v>94</v>
      </c>
      <c r="G1373" s="93">
        <v>4</v>
      </c>
      <c r="H1373" s="252"/>
      <c r="I1373" s="252"/>
    </row>
    <row r="1374" spans="1:9">
      <c r="A1374" s="33">
        <f t="shared" si="22"/>
        <v>1200</v>
      </c>
      <c r="B1374" s="599" t="s">
        <v>1951</v>
      </c>
      <c r="C1374" s="31" t="s">
        <v>1059</v>
      </c>
      <c r="D1374" s="31" t="s">
        <v>162</v>
      </c>
      <c r="E1374" s="722" t="s">
        <v>2048</v>
      </c>
      <c r="F1374" s="92" t="s">
        <v>95</v>
      </c>
      <c r="G1374" s="53">
        <v>26</v>
      </c>
      <c r="H1374" s="252"/>
      <c r="I1374" s="252"/>
    </row>
    <row r="1375" spans="1:9">
      <c r="A1375" s="33">
        <f t="shared" si="22"/>
        <v>1201</v>
      </c>
      <c r="B1375" s="599" t="s">
        <v>1951</v>
      </c>
      <c r="C1375" s="31" t="s">
        <v>1059</v>
      </c>
      <c r="D1375" s="31" t="s">
        <v>634</v>
      </c>
      <c r="E1375" s="722" t="s">
        <v>2048</v>
      </c>
      <c r="F1375" s="92" t="s">
        <v>95</v>
      </c>
      <c r="G1375" s="53">
        <v>7</v>
      </c>
      <c r="H1375" s="252"/>
      <c r="I1375" s="252"/>
    </row>
    <row r="1376" spans="1:9">
      <c r="A1376" s="33">
        <f t="shared" si="22"/>
        <v>1202</v>
      </c>
      <c r="B1376" s="599" t="s">
        <v>1951</v>
      </c>
      <c r="C1376" s="31" t="s">
        <v>1059</v>
      </c>
      <c r="D1376" s="31" t="s">
        <v>658</v>
      </c>
      <c r="E1376" s="722" t="s">
        <v>2048</v>
      </c>
      <c r="F1376" s="92" t="s">
        <v>95</v>
      </c>
      <c r="G1376" s="53">
        <v>13</v>
      </c>
      <c r="H1376" s="252"/>
      <c r="I1376" s="252"/>
    </row>
    <row r="1377" spans="1:9">
      <c r="A1377" s="33">
        <f t="shared" si="22"/>
        <v>1203</v>
      </c>
      <c r="B1377" s="599" t="s">
        <v>1951</v>
      </c>
      <c r="C1377" s="31" t="s">
        <v>1059</v>
      </c>
      <c r="D1377" s="31" t="s">
        <v>659</v>
      </c>
      <c r="E1377" s="722" t="s">
        <v>2048</v>
      </c>
      <c r="F1377" s="92" t="s">
        <v>95</v>
      </c>
      <c r="G1377" s="53">
        <v>43</v>
      </c>
      <c r="H1377" s="252"/>
      <c r="I1377" s="252"/>
    </row>
    <row r="1378" spans="1:9">
      <c r="A1378" s="33">
        <f t="shared" si="22"/>
        <v>1204</v>
      </c>
      <c r="B1378" s="599" t="s">
        <v>1951</v>
      </c>
      <c r="C1378" s="31" t="s">
        <v>1060</v>
      </c>
      <c r="D1378" s="31" t="s">
        <v>1118</v>
      </c>
      <c r="E1378" s="722" t="s">
        <v>2048</v>
      </c>
      <c r="F1378" s="92" t="s">
        <v>95</v>
      </c>
      <c r="G1378" s="53">
        <v>0.5</v>
      </c>
      <c r="H1378" s="252"/>
      <c r="I1378" s="252"/>
    </row>
    <row r="1379" spans="1:9" ht="25.5">
      <c r="A1379" s="33">
        <f t="shared" si="22"/>
        <v>1205</v>
      </c>
      <c r="B1379" s="599" t="s">
        <v>1951</v>
      </c>
      <c r="C1379" s="31" t="s">
        <v>1065</v>
      </c>
      <c r="D1379" s="31"/>
      <c r="E1379" s="722" t="s">
        <v>2048</v>
      </c>
      <c r="F1379" s="92" t="s">
        <v>94</v>
      </c>
      <c r="G1379" s="93">
        <v>1</v>
      </c>
      <c r="H1379" s="252"/>
      <c r="I1379" s="252"/>
    </row>
    <row r="1380" spans="1:9" ht="25.5">
      <c r="A1380" s="33">
        <f t="shared" si="22"/>
        <v>1206</v>
      </c>
      <c r="B1380" s="599" t="s">
        <v>1951</v>
      </c>
      <c r="C1380" s="31" t="s">
        <v>1249</v>
      </c>
      <c r="D1380" s="31" t="s">
        <v>162</v>
      </c>
      <c r="E1380" s="722" t="s">
        <v>2048</v>
      </c>
      <c r="F1380" s="92" t="s">
        <v>92</v>
      </c>
      <c r="G1380" s="93">
        <v>4</v>
      </c>
      <c r="H1380" s="252"/>
      <c r="I1380" s="252"/>
    </row>
    <row r="1381" spans="1:9" ht="25.5">
      <c r="A1381" s="33">
        <f t="shared" si="22"/>
        <v>1207</v>
      </c>
      <c r="B1381" s="599" t="s">
        <v>1951</v>
      </c>
      <c r="C1381" s="31" t="s">
        <v>1135</v>
      </c>
      <c r="D1381" s="31" t="s">
        <v>634</v>
      </c>
      <c r="E1381" s="722" t="s">
        <v>2048</v>
      </c>
      <c r="F1381" s="92" t="s">
        <v>92</v>
      </c>
      <c r="G1381" s="93">
        <v>4</v>
      </c>
      <c r="H1381" s="252"/>
      <c r="I1381" s="252"/>
    </row>
    <row r="1382" spans="1:9" ht="25.5">
      <c r="A1382" s="33">
        <f t="shared" si="22"/>
        <v>1208</v>
      </c>
      <c r="B1382" s="599" t="s">
        <v>1951</v>
      </c>
      <c r="C1382" s="31" t="s">
        <v>1250</v>
      </c>
      <c r="D1382" s="31" t="s">
        <v>162</v>
      </c>
      <c r="E1382" s="722" t="s">
        <v>2048</v>
      </c>
      <c r="F1382" s="92" t="s">
        <v>92</v>
      </c>
      <c r="G1382" s="93">
        <v>4</v>
      </c>
      <c r="H1382" s="252"/>
      <c r="I1382" s="252"/>
    </row>
    <row r="1383" spans="1:9" ht="25.5">
      <c r="A1383" s="33">
        <f t="shared" si="22"/>
        <v>1209</v>
      </c>
      <c r="B1383" s="599" t="s">
        <v>1951</v>
      </c>
      <c r="C1383" s="31" t="s">
        <v>1137</v>
      </c>
      <c r="D1383" s="31" t="s">
        <v>634</v>
      </c>
      <c r="E1383" s="722" t="s">
        <v>2048</v>
      </c>
      <c r="F1383" s="92" t="s">
        <v>92</v>
      </c>
      <c r="G1383" s="93">
        <v>4</v>
      </c>
      <c r="H1383" s="252"/>
      <c r="I1383" s="252"/>
    </row>
    <row r="1384" spans="1:9">
      <c r="A1384" s="33">
        <f t="shared" si="22"/>
        <v>1210</v>
      </c>
      <c r="B1384" s="599" t="s">
        <v>1951</v>
      </c>
      <c r="C1384" s="31" t="s">
        <v>1164</v>
      </c>
      <c r="D1384" s="31" t="s">
        <v>1165</v>
      </c>
      <c r="E1384" s="722" t="s">
        <v>2048</v>
      </c>
      <c r="F1384" s="92" t="s">
        <v>92</v>
      </c>
      <c r="G1384" s="93">
        <v>1</v>
      </c>
      <c r="H1384" s="252"/>
      <c r="I1384" s="252"/>
    </row>
    <row r="1385" spans="1:9">
      <c r="A1385" s="33">
        <f t="shared" si="22"/>
        <v>1211</v>
      </c>
      <c r="B1385" s="599" t="s">
        <v>1951</v>
      </c>
      <c r="C1385" s="31" t="s">
        <v>1157</v>
      </c>
      <c r="D1385" s="31"/>
      <c r="E1385" s="722" t="s">
        <v>2048</v>
      </c>
      <c r="F1385" s="92" t="s">
        <v>92</v>
      </c>
      <c r="G1385" s="93">
        <v>1</v>
      </c>
      <c r="H1385" s="252"/>
      <c r="I1385" s="252"/>
    </row>
    <row r="1386" spans="1:9">
      <c r="A1386" s="33">
        <f t="shared" si="22"/>
        <v>1212</v>
      </c>
      <c r="B1386" s="599" t="s">
        <v>1951</v>
      </c>
      <c r="C1386" s="31" t="s">
        <v>1166</v>
      </c>
      <c r="D1386" s="31"/>
      <c r="E1386" s="722" t="s">
        <v>2048</v>
      </c>
      <c r="F1386" s="92" t="s">
        <v>92</v>
      </c>
      <c r="G1386" s="93">
        <v>1</v>
      </c>
      <c r="H1386" s="252"/>
      <c r="I1386" s="252"/>
    </row>
    <row r="1387" spans="1:9">
      <c r="A1387" s="33">
        <f t="shared" si="22"/>
        <v>1213</v>
      </c>
      <c r="B1387" s="599" t="s">
        <v>1951</v>
      </c>
      <c r="C1387" s="31" t="s">
        <v>1167</v>
      </c>
      <c r="D1387" s="31"/>
      <c r="E1387" s="722" t="s">
        <v>2048</v>
      </c>
      <c r="F1387" s="92" t="s">
        <v>92</v>
      </c>
      <c r="G1387" s="93">
        <v>1</v>
      </c>
      <c r="H1387" s="252"/>
      <c r="I1387" s="252"/>
    </row>
    <row r="1388" spans="1:9">
      <c r="A1388" s="33">
        <f t="shared" si="22"/>
        <v>1214</v>
      </c>
      <c r="B1388" s="599" t="s">
        <v>1951</v>
      </c>
      <c r="C1388" s="31" t="s">
        <v>1251</v>
      </c>
      <c r="D1388" s="31" t="s">
        <v>1118</v>
      </c>
      <c r="E1388" s="722" t="s">
        <v>2048</v>
      </c>
      <c r="F1388" s="92" t="s">
        <v>92</v>
      </c>
      <c r="G1388" s="93">
        <v>1</v>
      </c>
      <c r="H1388" s="252"/>
      <c r="I1388" s="252"/>
    </row>
    <row r="1389" spans="1:9">
      <c r="A1389" s="33">
        <f t="shared" si="22"/>
        <v>1215</v>
      </c>
      <c r="B1389" s="599" t="s">
        <v>1951</v>
      </c>
      <c r="C1389" s="31" t="s">
        <v>1169</v>
      </c>
      <c r="D1389" s="31" t="s">
        <v>659</v>
      </c>
      <c r="E1389" s="722" t="s">
        <v>2048</v>
      </c>
      <c r="F1389" s="92" t="s">
        <v>92</v>
      </c>
      <c r="G1389" s="93">
        <v>2</v>
      </c>
      <c r="H1389" s="252"/>
      <c r="I1389" s="252"/>
    </row>
    <row r="1390" spans="1:9">
      <c r="A1390" s="33">
        <f t="shared" si="22"/>
        <v>1216</v>
      </c>
      <c r="B1390" s="599" t="s">
        <v>1951</v>
      </c>
      <c r="C1390" s="31" t="s">
        <v>1070</v>
      </c>
      <c r="D1390" s="31" t="s">
        <v>659</v>
      </c>
      <c r="E1390" s="722" t="s">
        <v>2048</v>
      </c>
      <c r="F1390" s="92" t="s">
        <v>92</v>
      </c>
      <c r="G1390" s="93">
        <v>4</v>
      </c>
      <c r="H1390" s="252"/>
      <c r="I1390" s="252"/>
    </row>
    <row r="1391" spans="1:9">
      <c r="A1391" s="33">
        <f t="shared" ref="A1391:A1474" si="24">A1390+1</f>
        <v>1217</v>
      </c>
      <c r="B1391" s="599" t="s">
        <v>1951</v>
      </c>
      <c r="C1391" s="31" t="s">
        <v>1071</v>
      </c>
      <c r="D1391" s="31"/>
      <c r="E1391" s="722" t="s">
        <v>2048</v>
      </c>
      <c r="F1391" s="92" t="s">
        <v>104</v>
      </c>
      <c r="G1391" s="53">
        <v>10</v>
      </c>
      <c r="H1391" s="252"/>
      <c r="I1391" s="252"/>
    </row>
    <row r="1392" spans="1:9">
      <c r="A1392" s="33">
        <f t="shared" si="24"/>
        <v>1218</v>
      </c>
      <c r="B1392" s="599" t="s">
        <v>1951</v>
      </c>
      <c r="C1392" s="31" t="s">
        <v>1072</v>
      </c>
      <c r="D1392" s="31"/>
      <c r="E1392" s="722"/>
      <c r="F1392" s="92" t="s">
        <v>94</v>
      </c>
      <c r="G1392" s="93">
        <v>1</v>
      </c>
      <c r="H1392" s="252"/>
      <c r="I1392" s="252"/>
    </row>
    <row r="1393" spans="1:9">
      <c r="A1393" s="33">
        <f t="shared" si="24"/>
        <v>1219</v>
      </c>
      <c r="B1393" s="599" t="s">
        <v>1951</v>
      </c>
      <c r="C1393" s="31" t="s">
        <v>1073</v>
      </c>
      <c r="D1393" s="31"/>
      <c r="E1393" s="722"/>
      <c r="F1393" s="92" t="s">
        <v>94</v>
      </c>
      <c r="G1393" s="93">
        <v>1</v>
      </c>
      <c r="H1393" s="252"/>
      <c r="I1393" s="252"/>
    </row>
    <row r="1394" spans="1:9">
      <c r="A1394" s="33">
        <f t="shared" si="24"/>
        <v>1220</v>
      </c>
      <c r="B1394" s="599" t="s">
        <v>1951</v>
      </c>
      <c r="C1394" s="31" t="s">
        <v>1074</v>
      </c>
      <c r="D1394" s="31"/>
      <c r="E1394" s="722"/>
      <c r="F1394" s="92" t="s">
        <v>94</v>
      </c>
      <c r="G1394" s="93">
        <v>1</v>
      </c>
      <c r="H1394" s="252"/>
      <c r="I1394" s="252"/>
    </row>
    <row r="1395" spans="1:9">
      <c r="A1395" s="33"/>
      <c r="B1395" s="599"/>
      <c r="C1395" s="31"/>
      <c r="D1395" s="31"/>
      <c r="E1395" s="728"/>
      <c r="F1395" s="92"/>
      <c r="G1395" s="93"/>
      <c r="H1395" s="252"/>
      <c r="I1395" s="252"/>
    </row>
    <row r="1396" spans="1:9">
      <c r="A1396" s="33"/>
      <c r="B1396" s="599"/>
      <c r="C1396" s="1048" t="s">
        <v>1252</v>
      </c>
      <c r="D1396" s="1049"/>
      <c r="E1396" s="736"/>
      <c r="F1396" s="92"/>
      <c r="G1396" s="93"/>
      <c r="H1396" s="252"/>
      <c r="I1396" s="252"/>
    </row>
    <row r="1397" spans="1:9" ht="25.5">
      <c r="A1397" s="33">
        <f>A1394+1</f>
        <v>1221</v>
      </c>
      <c r="B1397" s="599" t="s">
        <v>1951</v>
      </c>
      <c r="C1397" s="31" t="s">
        <v>1253</v>
      </c>
      <c r="D1397" s="31"/>
      <c r="E1397" s="722" t="s">
        <v>2048</v>
      </c>
      <c r="F1397" s="92" t="s">
        <v>94</v>
      </c>
      <c r="G1397" s="93">
        <v>1</v>
      </c>
      <c r="H1397" s="252"/>
      <c r="I1397" s="252"/>
    </row>
    <row r="1398" spans="1:9" ht="25.5">
      <c r="A1398" s="33">
        <f t="shared" si="24"/>
        <v>1222</v>
      </c>
      <c r="B1398" s="599" t="s">
        <v>1951</v>
      </c>
      <c r="C1398" s="31" t="s">
        <v>1254</v>
      </c>
      <c r="D1398" s="31"/>
      <c r="E1398" s="722" t="s">
        <v>2048</v>
      </c>
      <c r="F1398" s="92" t="s">
        <v>94</v>
      </c>
      <c r="G1398" s="93">
        <v>1</v>
      </c>
      <c r="H1398" s="252"/>
      <c r="I1398" s="252"/>
    </row>
    <row r="1399" spans="1:9">
      <c r="A1399" s="33">
        <f t="shared" si="24"/>
        <v>1223</v>
      </c>
      <c r="B1399" s="599" t="s">
        <v>1951</v>
      </c>
      <c r="C1399" s="31" t="s">
        <v>1059</v>
      </c>
      <c r="D1399" s="31" t="s">
        <v>162</v>
      </c>
      <c r="E1399" s="722" t="s">
        <v>2048</v>
      </c>
      <c r="F1399" s="92" t="s">
        <v>95</v>
      </c>
      <c r="G1399" s="53">
        <v>2</v>
      </c>
      <c r="H1399" s="252"/>
      <c r="I1399" s="252"/>
    </row>
    <row r="1400" spans="1:9">
      <c r="A1400" s="33">
        <f t="shared" si="24"/>
        <v>1224</v>
      </c>
      <c r="B1400" s="599" t="s">
        <v>1951</v>
      </c>
      <c r="C1400" s="31" t="s">
        <v>1059</v>
      </c>
      <c r="D1400" s="31" t="s">
        <v>143</v>
      </c>
      <c r="E1400" s="722" t="s">
        <v>2048</v>
      </c>
      <c r="F1400" s="92" t="s">
        <v>95</v>
      </c>
      <c r="G1400" s="53">
        <v>2</v>
      </c>
      <c r="H1400" s="252"/>
      <c r="I1400" s="252"/>
    </row>
    <row r="1401" spans="1:9">
      <c r="A1401" s="33">
        <f t="shared" si="24"/>
        <v>1225</v>
      </c>
      <c r="B1401" s="599" t="s">
        <v>1951</v>
      </c>
      <c r="C1401" s="31" t="s">
        <v>1059</v>
      </c>
      <c r="D1401" s="31" t="s">
        <v>634</v>
      </c>
      <c r="E1401" s="722" t="s">
        <v>2048</v>
      </c>
      <c r="F1401" s="92" t="s">
        <v>95</v>
      </c>
      <c r="G1401" s="53">
        <v>5</v>
      </c>
      <c r="H1401" s="252"/>
      <c r="I1401" s="252"/>
    </row>
    <row r="1402" spans="1:9">
      <c r="A1402" s="33">
        <f t="shared" si="24"/>
        <v>1226</v>
      </c>
      <c r="B1402" s="599" t="s">
        <v>1951</v>
      </c>
      <c r="C1402" s="31" t="s">
        <v>1059</v>
      </c>
      <c r="D1402" s="31" t="s">
        <v>658</v>
      </c>
      <c r="E1402" s="722" t="s">
        <v>2048</v>
      </c>
      <c r="F1402" s="92" t="s">
        <v>95</v>
      </c>
      <c r="G1402" s="53">
        <v>5</v>
      </c>
      <c r="H1402" s="252"/>
      <c r="I1402" s="252"/>
    </row>
    <row r="1403" spans="1:9">
      <c r="A1403" s="33">
        <f t="shared" si="24"/>
        <v>1227</v>
      </c>
      <c r="B1403" s="599" t="s">
        <v>1951</v>
      </c>
      <c r="C1403" s="31" t="s">
        <v>1059</v>
      </c>
      <c r="D1403" s="31" t="s">
        <v>659</v>
      </c>
      <c r="E1403" s="722" t="s">
        <v>2048</v>
      </c>
      <c r="F1403" s="92" t="s">
        <v>95</v>
      </c>
      <c r="G1403" s="53">
        <v>43</v>
      </c>
      <c r="H1403" s="252"/>
      <c r="I1403" s="252"/>
    </row>
    <row r="1404" spans="1:9">
      <c r="A1404" s="33">
        <f t="shared" si="24"/>
        <v>1228</v>
      </c>
      <c r="B1404" s="599" t="s">
        <v>1951</v>
      </c>
      <c r="C1404" s="31" t="s">
        <v>1059</v>
      </c>
      <c r="D1404" s="31" t="s">
        <v>661</v>
      </c>
      <c r="E1404" s="722" t="s">
        <v>2048</v>
      </c>
      <c r="F1404" s="92" t="s">
        <v>95</v>
      </c>
      <c r="G1404" s="53">
        <v>10</v>
      </c>
      <c r="H1404" s="252"/>
      <c r="I1404" s="252"/>
    </row>
    <row r="1405" spans="1:9">
      <c r="A1405" s="33">
        <f t="shared" si="24"/>
        <v>1229</v>
      </c>
      <c r="B1405" s="599" t="s">
        <v>1951</v>
      </c>
      <c r="C1405" s="31" t="s">
        <v>1060</v>
      </c>
      <c r="D1405" s="31" t="s">
        <v>1095</v>
      </c>
      <c r="E1405" s="722" t="s">
        <v>2048</v>
      </c>
      <c r="F1405" s="92" t="s">
        <v>95</v>
      </c>
      <c r="G1405" s="53">
        <v>4</v>
      </c>
      <c r="H1405" s="252"/>
      <c r="I1405" s="252"/>
    </row>
    <row r="1406" spans="1:9">
      <c r="A1406" s="33">
        <f t="shared" si="24"/>
        <v>1230</v>
      </c>
      <c r="B1406" s="599" t="s">
        <v>1951</v>
      </c>
      <c r="C1406" s="31" t="s">
        <v>1060</v>
      </c>
      <c r="D1406" s="31" t="s">
        <v>1132</v>
      </c>
      <c r="E1406" s="722" t="s">
        <v>2048</v>
      </c>
      <c r="F1406" s="92" t="s">
        <v>95</v>
      </c>
      <c r="G1406" s="53">
        <v>3</v>
      </c>
      <c r="H1406" s="252"/>
      <c r="I1406" s="252"/>
    </row>
    <row r="1407" spans="1:9">
      <c r="A1407" s="33">
        <f t="shared" si="24"/>
        <v>1231</v>
      </c>
      <c r="B1407" s="599" t="s">
        <v>1951</v>
      </c>
      <c r="C1407" s="31" t="s">
        <v>1060</v>
      </c>
      <c r="D1407" s="31" t="s">
        <v>1142</v>
      </c>
      <c r="E1407" s="722" t="s">
        <v>2048</v>
      </c>
      <c r="F1407" s="92" t="s">
        <v>95</v>
      </c>
      <c r="G1407" s="53">
        <v>1</v>
      </c>
      <c r="H1407" s="252"/>
      <c r="I1407" s="252"/>
    </row>
    <row r="1408" spans="1:9">
      <c r="A1408" s="33">
        <f t="shared" si="24"/>
        <v>1232</v>
      </c>
      <c r="B1408" s="599" t="s">
        <v>1951</v>
      </c>
      <c r="C1408" s="31" t="s">
        <v>1060</v>
      </c>
      <c r="D1408" s="31" t="s">
        <v>1255</v>
      </c>
      <c r="E1408" s="722" t="s">
        <v>2048</v>
      </c>
      <c r="F1408" s="92" t="s">
        <v>95</v>
      </c>
      <c r="G1408" s="53">
        <v>16</v>
      </c>
      <c r="H1408" s="252"/>
      <c r="I1408" s="252"/>
    </row>
    <row r="1409" spans="1:9">
      <c r="A1409" s="33">
        <f t="shared" si="24"/>
        <v>1233</v>
      </c>
      <c r="B1409" s="599" t="s">
        <v>1951</v>
      </c>
      <c r="C1409" s="31" t="s">
        <v>1060</v>
      </c>
      <c r="D1409" s="31" t="s">
        <v>1256</v>
      </c>
      <c r="E1409" s="722" t="s">
        <v>2048</v>
      </c>
      <c r="F1409" s="92" t="s">
        <v>95</v>
      </c>
      <c r="G1409" s="53">
        <v>2</v>
      </c>
      <c r="H1409" s="252"/>
      <c r="I1409" s="252"/>
    </row>
    <row r="1410" spans="1:9">
      <c r="A1410" s="33">
        <f t="shared" si="24"/>
        <v>1234</v>
      </c>
      <c r="B1410" s="599" t="s">
        <v>1951</v>
      </c>
      <c r="C1410" s="31" t="s">
        <v>1060</v>
      </c>
      <c r="D1410" s="31" t="s">
        <v>1133</v>
      </c>
      <c r="E1410" s="722" t="s">
        <v>2048</v>
      </c>
      <c r="F1410" s="92" t="s">
        <v>95</v>
      </c>
      <c r="G1410" s="53">
        <v>36</v>
      </c>
      <c r="H1410" s="252"/>
      <c r="I1410" s="252"/>
    </row>
    <row r="1411" spans="1:9">
      <c r="A1411" s="33">
        <f t="shared" si="24"/>
        <v>1235</v>
      </c>
      <c r="B1411" s="599" t="s">
        <v>1951</v>
      </c>
      <c r="C1411" s="31" t="s">
        <v>1060</v>
      </c>
      <c r="D1411" s="31" t="s">
        <v>1195</v>
      </c>
      <c r="E1411" s="722" t="s">
        <v>2048</v>
      </c>
      <c r="F1411" s="92" t="s">
        <v>95</v>
      </c>
      <c r="G1411" s="53">
        <v>3</v>
      </c>
      <c r="H1411" s="252"/>
      <c r="I1411" s="252"/>
    </row>
    <row r="1412" spans="1:9">
      <c r="A1412" s="33">
        <f t="shared" si="24"/>
        <v>1236</v>
      </c>
      <c r="B1412" s="599" t="s">
        <v>1951</v>
      </c>
      <c r="C1412" s="31" t="s">
        <v>1060</v>
      </c>
      <c r="D1412" s="31" t="s">
        <v>1257</v>
      </c>
      <c r="E1412" s="722" t="s">
        <v>2048</v>
      </c>
      <c r="F1412" s="92" t="s">
        <v>95</v>
      </c>
      <c r="G1412" s="53">
        <v>7</v>
      </c>
      <c r="H1412" s="252"/>
      <c r="I1412" s="252"/>
    </row>
    <row r="1413" spans="1:9">
      <c r="A1413" s="33">
        <f t="shared" si="24"/>
        <v>1237</v>
      </c>
      <c r="B1413" s="599" t="s">
        <v>1951</v>
      </c>
      <c r="C1413" s="31" t="s">
        <v>1060</v>
      </c>
      <c r="D1413" s="31" t="s">
        <v>1258</v>
      </c>
      <c r="E1413" s="722" t="s">
        <v>2048</v>
      </c>
      <c r="F1413" s="92" t="s">
        <v>95</v>
      </c>
      <c r="G1413" s="53">
        <v>3</v>
      </c>
      <c r="H1413" s="252"/>
      <c r="I1413" s="252"/>
    </row>
    <row r="1414" spans="1:9" ht="25.5">
      <c r="A1414" s="33">
        <f t="shared" si="24"/>
        <v>1238</v>
      </c>
      <c r="B1414" s="599" t="s">
        <v>1951</v>
      </c>
      <c r="C1414" s="31" t="s">
        <v>1065</v>
      </c>
      <c r="D1414" s="31"/>
      <c r="E1414" s="722" t="s">
        <v>2048</v>
      </c>
      <c r="F1414" s="92" t="s">
        <v>94</v>
      </c>
      <c r="G1414" s="93">
        <v>1</v>
      </c>
      <c r="H1414" s="252"/>
      <c r="I1414" s="252"/>
    </row>
    <row r="1415" spans="1:9">
      <c r="A1415" s="33">
        <f t="shared" si="24"/>
        <v>1239</v>
      </c>
      <c r="B1415" s="599" t="s">
        <v>1951</v>
      </c>
      <c r="C1415" s="31" t="s">
        <v>1143</v>
      </c>
      <c r="D1415" s="31" t="s">
        <v>143</v>
      </c>
      <c r="E1415" s="722" t="s">
        <v>2048</v>
      </c>
      <c r="F1415" s="92" t="s">
        <v>92</v>
      </c>
      <c r="G1415" s="93">
        <v>1</v>
      </c>
      <c r="H1415" s="252"/>
      <c r="I1415" s="252"/>
    </row>
    <row r="1416" spans="1:9">
      <c r="A1416" s="33">
        <f t="shared" si="24"/>
        <v>1240</v>
      </c>
      <c r="B1416" s="599" t="s">
        <v>1951</v>
      </c>
      <c r="C1416" s="31" t="s">
        <v>1259</v>
      </c>
      <c r="D1416" s="31" t="s">
        <v>1260</v>
      </c>
      <c r="E1416" s="722" t="s">
        <v>2048</v>
      </c>
      <c r="F1416" s="92" t="s">
        <v>92</v>
      </c>
      <c r="G1416" s="93">
        <v>1</v>
      </c>
      <c r="H1416" s="252"/>
      <c r="I1416" s="252"/>
    </row>
    <row r="1417" spans="1:9">
      <c r="A1417" s="33">
        <f t="shared" si="24"/>
        <v>1241</v>
      </c>
      <c r="B1417" s="599" t="s">
        <v>1951</v>
      </c>
      <c r="C1417" s="31" t="s">
        <v>1214</v>
      </c>
      <c r="D1417" s="31" t="s">
        <v>1215</v>
      </c>
      <c r="E1417" s="722" t="s">
        <v>2048</v>
      </c>
      <c r="F1417" s="92" t="s">
        <v>92</v>
      </c>
      <c r="G1417" s="93">
        <v>1</v>
      </c>
      <c r="H1417" s="252"/>
      <c r="I1417" s="252"/>
    </row>
    <row r="1418" spans="1:9">
      <c r="A1418" s="33">
        <f t="shared" si="24"/>
        <v>1242</v>
      </c>
      <c r="B1418" s="599" t="s">
        <v>1951</v>
      </c>
      <c r="C1418" s="31" t="s">
        <v>1261</v>
      </c>
      <c r="D1418" s="31" t="s">
        <v>143</v>
      </c>
      <c r="E1418" s="722" t="s">
        <v>2048</v>
      </c>
      <c r="F1418" s="92" t="s">
        <v>92</v>
      </c>
      <c r="G1418" s="93">
        <v>1</v>
      </c>
      <c r="H1418" s="252"/>
      <c r="I1418" s="252"/>
    </row>
    <row r="1419" spans="1:9">
      <c r="A1419" s="33">
        <f t="shared" si="24"/>
        <v>1243</v>
      </c>
      <c r="B1419" s="599" t="s">
        <v>1951</v>
      </c>
      <c r="C1419" s="31" t="s">
        <v>1245</v>
      </c>
      <c r="D1419" s="31" t="s">
        <v>634</v>
      </c>
      <c r="E1419" s="722" t="s">
        <v>2048</v>
      </c>
      <c r="F1419" s="92" t="s">
        <v>92</v>
      </c>
      <c r="G1419" s="93">
        <v>8</v>
      </c>
      <c r="H1419" s="252"/>
      <c r="I1419" s="252"/>
    </row>
    <row r="1420" spans="1:9" ht="25.5">
      <c r="A1420" s="33">
        <f t="shared" si="24"/>
        <v>1244</v>
      </c>
      <c r="B1420" s="599" t="s">
        <v>1951</v>
      </c>
      <c r="C1420" s="31" t="s">
        <v>1262</v>
      </c>
      <c r="D1420" s="31" t="s">
        <v>1263</v>
      </c>
      <c r="E1420" s="722" t="s">
        <v>2048</v>
      </c>
      <c r="F1420" s="92" t="s">
        <v>92</v>
      </c>
      <c r="G1420" s="93">
        <v>2</v>
      </c>
      <c r="H1420" s="252"/>
      <c r="I1420" s="252"/>
    </row>
    <row r="1421" spans="1:9" ht="25.5">
      <c r="A1421" s="33">
        <f t="shared" si="24"/>
        <v>1245</v>
      </c>
      <c r="B1421" s="599" t="s">
        <v>1951</v>
      </c>
      <c r="C1421" s="31" t="s">
        <v>1264</v>
      </c>
      <c r="D1421" s="31" t="s">
        <v>1180</v>
      </c>
      <c r="E1421" s="722" t="s">
        <v>2048</v>
      </c>
      <c r="F1421" s="92" t="s">
        <v>92</v>
      </c>
      <c r="G1421" s="93">
        <v>1</v>
      </c>
      <c r="H1421" s="252"/>
      <c r="I1421" s="252"/>
    </row>
    <row r="1422" spans="1:9">
      <c r="A1422" s="33">
        <f t="shared" si="24"/>
        <v>1246</v>
      </c>
      <c r="B1422" s="599" t="s">
        <v>1951</v>
      </c>
      <c r="C1422" s="31" t="s">
        <v>1138</v>
      </c>
      <c r="D1422" s="31" t="s">
        <v>162</v>
      </c>
      <c r="E1422" s="722" t="s">
        <v>2048</v>
      </c>
      <c r="F1422" s="92" t="s">
        <v>92</v>
      </c>
      <c r="G1422" s="93">
        <v>2</v>
      </c>
      <c r="H1422" s="252"/>
      <c r="I1422" s="252"/>
    </row>
    <row r="1423" spans="1:9">
      <c r="A1423" s="33">
        <f t="shared" si="24"/>
        <v>1247</v>
      </c>
      <c r="B1423" s="599" t="s">
        <v>1951</v>
      </c>
      <c r="C1423" s="31" t="s">
        <v>1221</v>
      </c>
      <c r="D1423" s="31" t="s">
        <v>1195</v>
      </c>
      <c r="E1423" s="722" t="s">
        <v>2048</v>
      </c>
      <c r="F1423" s="92" t="s">
        <v>92</v>
      </c>
      <c r="G1423" s="93">
        <v>1</v>
      </c>
      <c r="H1423" s="252"/>
      <c r="I1423" s="252"/>
    </row>
    <row r="1424" spans="1:9">
      <c r="A1424" s="33">
        <f t="shared" si="24"/>
        <v>1248</v>
      </c>
      <c r="B1424" s="599" t="s">
        <v>1951</v>
      </c>
      <c r="C1424" s="31" t="s">
        <v>1222</v>
      </c>
      <c r="D1424" s="31"/>
      <c r="E1424" s="722" t="s">
        <v>2048</v>
      </c>
      <c r="F1424" s="92" t="s">
        <v>92</v>
      </c>
      <c r="G1424" s="93">
        <v>1</v>
      </c>
      <c r="H1424" s="252"/>
      <c r="I1424" s="252"/>
    </row>
    <row r="1425" spans="1:9">
      <c r="A1425" s="33">
        <f t="shared" si="24"/>
        <v>1249</v>
      </c>
      <c r="B1425" s="599" t="s">
        <v>1951</v>
      </c>
      <c r="C1425" s="31" t="s">
        <v>1223</v>
      </c>
      <c r="D1425" s="31"/>
      <c r="E1425" s="722" t="s">
        <v>2048</v>
      </c>
      <c r="F1425" s="92" t="s">
        <v>92</v>
      </c>
      <c r="G1425" s="93">
        <v>1</v>
      </c>
      <c r="H1425" s="252"/>
      <c r="I1425" s="252"/>
    </row>
    <row r="1426" spans="1:9">
      <c r="A1426" s="33">
        <f t="shared" si="24"/>
        <v>1250</v>
      </c>
      <c r="B1426" s="599" t="s">
        <v>1951</v>
      </c>
      <c r="C1426" s="31" t="s">
        <v>1265</v>
      </c>
      <c r="D1426" s="31" t="s">
        <v>659</v>
      </c>
      <c r="E1426" s="722" t="s">
        <v>2048</v>
      </c>
      <c r="F1426" s="92" t="s">
        <v>92</v>
      </c>
      <c r="G1426" s="93">
        <v>6</v>
      </c>
      <c r="H1426" s="252"/>
      <c r="I1426" s="252"/>
    </row>
    <row r="1427" spans="1:9" ht="25.5">
      <c r="A1427" s="33">
        <f t="shared" si="24"/>
        <v>1251</v>
      </c>
      <c r="B1427" s="599" t="s">
        <v>1951</v>
      </c>
      <c r="C1427" s="31" t="s">
        <v>1266</v>
      </c>
      <c r="D1427" s="31" t="s">
        <v>1133</v>
      </c>
      <c r="E1427" s="722" t="s">
        <v>2048</v>
      </c>
      <c r="F1427" s="92" t="s">
        <v>92</v>
      </c>
      <c r="G1427" s="93">
        <v>2</v>
      </c>
      <c r="H1427" s="252"/>
      <c r="I1427" s="252"/>
    </row>
    <row r="1428" spans="1:9" ht="25.5">
      <c r="A1428" s="33">
        <f t="shared" si="24"/>
        <v>1252</v>
      </c>
      <c r="B1428" s="599" t="s">
        <v>1951</v>
      </c>
      <c r="C1428" s="31" t="s">
        <v>1267</v>
      </c>
      <c r="D1428" s="31" t="s">
        <v>1257</v>
      </c>
      <c r="E1428" s="722" t="s">
        <v>2048</v>
      </c>
      <c r="F1428" s="92" t="s">
        <v>92</v>
      </c>
      <c r="G1428" s="93">
        <v>2</v>
      </c>
      <c r="H1428" s="252"/>
      <c r="I1428" s="252"/>
    </row>
    <row r="1429" spans="1:9" ht="25.5">
      <c r="A1429" s="33">
        <f t="shared" si="24"/>
        <v>1253</v>
      </c>
      <c r="B1429" s="599" t="s">
        <v>1951</v>
      </c>
      <c r="C1429" s="31" t="s">
        <v>1268</v>
      </c>
      <c r="D1429" s="31" t="s">
        <v>1258</v>
      </c>
      <c r="E1429" s="722" t="s">
        <v>2048</v>
      </c>
      <c r="F1429" s="92" t="s">
        <v>92</v>
      </c>
      <c r="G1429" s="93">
        <v>2</v>
      </c>
      <c r="H1429" s="252"/>
      <c r="I1429" s="252"/>
    </row>
    <row r="1430" spans="1:9" ht="25.5">
      <c r="A1430" s="33">
        <f t="shared" si="24"/>
        <v>1254</v>
      </c>
      <c r="B1430" s="599" t="s">
        <v>1951</v>
      </c>
      <c r="C1430" s="31" t="s">
        <v>1155</v>
      </c>
      <c r="D1430" s="31"/>
      <c r="E1430" s="722" t="s">
        <v>2048</v>
      </c>
      <c r="F1430" s="92" t="s">
        <v>104</v>
      </c>
      <c r="G1430" s="53">
        <v>22</v>
      </c>
      <c r="H1430" s="252"/>
      <c r="I1430" s="252"/>
    </row>
    <row r="1431" spans="1:9" ht="25.5">
      <c r="A1431" s="33">
        <f t="shared" si="24"/>
        <v>1255</v>
      </c>
      <c r="B1431" s="599" t="s">
        <v>1951</v>
      </c>
      <c r="C1431" s="31" t="s">
        <v>1269</v>
      </c>
      <c r="D1431" s="31"/>
      <c r="E1431" s="722" t="s">
        <v>2048</v>
      </c>
      <c r="F1431" s="92" t="s">
        <v>104</v>
      </c>
      <c r="G1431" s="53">
        <v>142</v>
      </c>
      <c r="H1431" s="252"/>
      <c r="I1431" s="252"/>
    </row>
    <row r="1432" spans="1:9">
      <c r="A1432" s="33">
        <f t="shared" si="24"/>
        <v>1256</v>
      </c>
      <c r="B1432" s="599" t="s">
        <v>1951</v>
      </c>
      <c r="C1432" s="31" t="s">
        <v>1071</v>
      </c>
      <c r="D1432" s="31"/>
      <c r="E1432" s="722" t="s">
        <v>2048</v>
      </c>
      <c r="F1432" s="92" t="s">
        <v>104</v>
      </c>
      <c r="G1432" s="53">
        <v>42</v>
      </c>
      <c r="H1432" s="252"/>
      <c r="I1432" s="252"/>
    </row>
    <row r="1433" spans="1:9">
      <c r="A1433" s="33">
        <f t="shared" si="24"/>
        <v>1257</v>
      </c>
      <c r="B1433" s="599" t="s">
        <v>1951</v>
      </c>
      <c r="C1433" s="31" t="s">
        <v>1205</v>
      </c>
      <c r="D1433" s="31"/>
      <c r="E1433" s="722" t="s">
        <v>2048</v>
      </c>
      <c r="F1433" s="92" t="s">
        <v>104</v>
      </c>
      <c r="G1433" s="53">
        <v>20</v>
      </c>
      <c r="H1433" s="252"/>
      <c r="I1433" s="252"/>
    </row>
    <row r="1434" spans="1:9">
      <c r="A1434" s="33">
        <f t="shared" si="24"/>
        <v>1258</v>
      </c>
      <c r="B1434" s="599" t="s">
        <v>1951</v>
      </c>
      <c r="C1434" s="31" t="s">
        <v>1072</v>
      </c>
      <c r="D1434" s="31"/>
      <c r="E1434" s="722"/>
      <c r="F1434" s="92" t="s">
        <v>94</v>
      </c>
      <c r="G1434" s="93">
        <v>1</v>
      </c>
      <c r="H1434" s="252"/>
      <c r="I1434" s="252"/>
    </row>
    <row r="1435" spans="1:9">
      <c r="A1435" s="33">
        <f t="shared" si="24"/>
        <v>1259</v>
      </c>
      <c r="B1435" s="599" t="s">
        <v>1951</v>
      </c>
      <c r="C1435" s="31" t="s">
        <v>1073</v>
      </c>
      <c r="D1435" s="31"/>
      <c r="E1435" s="722"/>
      <c r="F1435" s="92" t="s">
        <v>94</v>
      </c>
      <c r="G1435" s="93">
        <v>1</v>
      </c>
      <c r="H1435" s="252"/>
      <c r="I1435" s="252"/>
    </row>
    <row r="1436" spans="1:9">
      <c r="A1436" s="33">
        <f t="shared" si="24"/>
        <v>1260</v>
      </c>
      <c r="B1436" s="599" t="s">
        <v>1951</v>
      </c>
      <c r="C1436" s="31" t="s">
        <v>1074</v>
      </c>
      <c r="D1436" s="31"/>
      <c r="E1436" s="722"/>
      <c r="F1436" s="92" t="s">
        <v>94</v>
      </c>
      <c r="G1436" s="93">
        <v>1</v>
      </c>
      <c r="H1436" s="252"/>
      <c r="I1436" s="252"/>
    </row>
    <row r="1437" spans="1:9">
      <c r="A1437" s="33"/>
      <c r="B1437" s="599"/>
      <c r="C1437" s="792" t="s">
        <v>2175</v>
      </c>
      <c r="D1437" s="31"/>
      <c r="E1437" s="728"/>
      <c r="F1437" s="92"/>
      <c r="G1437" s="93"/>
      <c r="H1437" s="252"/>
      <c r="I1437" s="252"/>
    </row>
    <row r="1438" spans="1:9" ht="25.5">
      <c r="A1438" s="764">
        <v>1</v>
      </c>
      <c r="B1438" s="788" t="s">
        <v>1951</v>
      </c>
      <c r="C1438" s="746" t="s">
        <v>2164</v>
      </c>
      <c r="D1438" s="746" t="s">
        <v>2143</v>
      </c>
      <c r="E1438" s="742" t="s">
        <v>2048</v>
      </c>
      <c r="F1438" s="782" t="s">
        <v>92</v>
      </c>
      <c r="G1438" s="747">
        <v>1</v>
      </c>
      <c r="H1438" s="763"/>
      <c r="I1438" s="763"/>
    </row>
    <row r="1439" spans="1:9" ht="38.25">
      <c r="A1439" s="764">
        <f>1+A1438</f>
        <v>2</v>
      </c>
      <c r="B1439" s="788" t="s">
        <v>1951</v>
      </c>
      <c r="C1439" s="790" t="s">
        <v>2144</v>
      </c>
      <c r="D1439" s="790" t="s">
        <v>2165</v>
      </c>
      <c r="E1439" s="742" t="s">
        <v>2048</v>
      </c>
      <c r="F1439" s="782" t="s">
        <v>92</v>
      </c>
      <c r="G1439" s="791">
        <v>1</v>
      </c>
      <c r="H1439" s="763"/>
      <c r="I1439" s="763"/>
    </row>
    <row r="1440" spans="1:9">
      <c r="A1440" s="764">
        <f t="shared" ref="A1440:A1456" si="25">1+A1439</f>
        <v>3</v>
      </c>
      <c r="B1440" s="788" t="s">
        <v>1951</v>
      </c>
      <c r="C1440" s="790" t="s">
        <v>2146</v>
      </c>
      <c r="D1440" s="790" t="s">
        <v>146</v>
      </c>
      <c r="E1440" s="742" t="s">
        <v>2048</v>
      </c>
      <c r="F1440" s="782" t="s">
        <v>92</v>
      </c>
      <c r="G1440" s="791">
        <v>2</v>
      </c>
      <c r="H1440" s="763"/>
      <c r="I1440" s="763"/>
    </row>
    <row r="1441" spans="1:9">
      <c r="A1441" s="764">
        <f t="shared" si="25"/>
        <v>4</v>
      </c>
      <c r="B1441" s="788" t="s">
        <v>1951</v>
      </c>
      <c r="C1441" s="790" t="s">
        <v>2147</v>
      </c>
      <c r="D1441" s="790" t="s">
        <v>140</v>
      </c>
      <c r="E1441" s="742" t="s">
        <v>2048</v>
      </c>
      <c r="F1441" s="782" t="s">
        <v>92</v>
      </c>
      <c r="G1441" s="791">
        <v>1</v>
      </c>
      <c r="H1441" s="763"/>
      <c r="I1441" s="763"/>
    </row>
    <row r="1442" spans="1:9">
      <c r="A1442" s="764">
        <f t="shared" si="25"/>
        <v>5</v>
      </c>
      <c r="B1442" s="788" t="s">
        <v>1951</v>
      </c>
      <c r="C1442" s="790" t="s">
        <v>975</v>
      </c>
      <c r="D1442" s="790" t="s">
        <v>140</v>
      </c>
      <c r="E1442" s="742" t="s">
        <v>2048</v>
      </c>
      <c r="F1442" s="782" t="s">
        <v>92</v>
      </c>
      <c r="G1442" s="791">
        <v>5</v>
      </c>
      <c r="H1442" s="763"/>
      <c r="I1442" s="763"/>
    </row>
    <row r="1443" spans="1:9">
      <c r="A1443" s="764">
        <f t="shared" si="25"/>
        <v>6</v>
      </c>
      <c r="B1443" s="788" t="s">
        <v>1951</v>
      </c>
      <c r="C1443" s="790" t="s">
        <v>184</v>
      </c>
      <c r="D1443" s="790" t="s">
        <v>140</v>
      </c>
      <c r="E1443" s="742" t="s">
        <v>2048</v>
      </c>
      <c r="F1443" s="782" t="s">
        <v>92</v>
      </c>
      <c r="G1443" s="791">
        <v>1</v>
      </c>
      <c r="H1443" s="763"/>
      <c r="I1443" s="763"/>
    </row>
    <row r="1444" spans="1:9">
      <c r="A1444" s="764">
        <f t="shared" si="25"/>
        <v>7</v>
      </c>
      <c r="B1444" s="788" t="s">
        <v>1951</v>
      </c>
      <c r="C1444" s="790" t="s">
        <v>972</v>
      </c>
      <c r="D1444" s="790" t="s">
        <v>2148</v>
      </c>
      <c r="E1444" s="742" t="s">
        <v>2048</v>
      </c>
      <c r="F1444" s="782" t="s">
        <v>92</v>
      </c>
      <c r="G1444" s="791">
        <v>5</v>
      </c>
      <c r="H1444" s="763"/>
      <c r="I1444" s="763"/>
    </row>
    <row r="1445" spans="1:9">
      <c r="A1445" s="764">
        <f t="shared" si="25"/>
        <v>8</v>
      </c>
      <c r="B1445" s="788" t="s">
        <v>1951</v>
      </c>
      <c r="C1445" s="790" t="s">
        <v>2149</v>
      </c>
      <c r="D1445" s="790" t="s">
        <v>2150</v>
      </c>
      <c r="E1445" s="742" t="s">
        <v>2048</v>
      </c>
      <c r="F1445" s="782" t="s">
        <v>92</v>
      </c>
      <c r="G1445" s="791">
        <v>4</v>
      </c>
      <c r="H1445" s="763"/>
      <c r="I1445" s="763"/>
    </row>
    <row r="1446" spans="1:9">
      <c r="A1446" s="764">
        <f t="shared" si="25"/>
        <v>9</v>
      </c>
      <c r="B1446" s="788" t="s">
        <v>1951</v>
      </c>
      <c r="C1446" s="790" t="s">
        <v>985</v>
      </c>
      <c r="D1446" s="790" t="s">
        <v>146</v>
      </c>
      <c r="E1446" s="742" t="s">
        <v>2048</v>
      </c>
      <c r="F1446" s="782" t="s">
        <v>92</v>
      </c>
      <c r="G1446" s="791">
        <v>1</v>
      </c>
      <c r="H1446" s="763"/>
      <c r="I1446" s="763"/>
    </row>
    <row r="1447" spans="1:9">
      <c r="A1447" s="764">
        <f t="shared" si="25"/>
        <v>10</v>
      </c>
      <c r="B1447" s="788" t="s">
        <v>1951</v>
      </c>
      <c r="C1447" s="790" t="s">
        <v>2166</v>
      </c>
      <c r="D1447" s="790"/>
      <c r="E1447" s="742" t="s">
        <v>2048</v>
      </c>
      <c r="F1447" s="782" t="s">
        <v>92</v>
      </c>
      <c r="G1447" s="791">
        <v>1</v>
      </c>
      <c r="H1447" s="763"/>
      <c r="I1447" s="763"/>
    </row>
    <row r="1448" spans="1:9">
      <c r="A1448" s="764">
        <f t="shared" si="25"/>
        <v>11</v>
      </c>
      <c r="B1448" s="788" t="s">
        <v>1951</v>
      </c>
      <c r="C1448" s="790" t="s">
        <v>2152</v>
      </c>
      <c r="D1448" s="790" t="s">
        <v>2167</v>
      </c>
      <c r="E1448" s="742" t="s">
        <v>2048</v>
      </c>
      <c r="F1448" s="786" t="s">
        <v>95</v>
      </c>
      <c r="G1448" s="791">
        <v>5</v>
      </c>
      <c r="H1448" s="763"/>
      <c r="I1448" s="763"/>
    </row>
    <row r="1449" spans="1:9">
      <c r="A1449" s="764">
        <f t="shared" si="25"/>
        <v>12</v>
      </c>
      <c r="B1449" s="788" t="s">
        <v>1951</v>
      </c>
      <c r="C1449" s="790" t="s">
        <v>2154</v>
      </c>
      <c r="D1449" s="790" t="s">
        <v>2168</v>
      </c>
      <c r="E1449" s="742" t="s">
        <v>2048</v>
      </c>
      <c r="F1449" s="786" t="s">
        <v>95</v>
      </c>
      <c r="G1449" s="791">
        <v>5</v>
      </c>
      <c r="H1449" s="763"/>
      <c r="I1449" s="763"/>
    </row>
    <row r="1450" spans="1:9">
      <c r="A1450" s="764">
        <f t="shared" si="25"/>
        <v>13</v>
      </c>
      <c r="B1450" s="788" t="s">
        <v>1951</v>
      </c>
      <c r="C1450" s="790" t="s">
        <v>2156</v>
      </c>
      <c r="D1450" s="790"/>
      <c r="E1450" s="791"/>
      <c r="F1450" s="782" t="s">
        <v>94</v>
      </c>
      <c r="G1450" s="791">
        <v>1</v>
      </c>
      <c r="H1450" s="763"/>
      <c r="I1450" s="763"/>
    </row>
    <row r="1451" spans="1:9">
      <c r="A1451" s="764">
        <f t="shared" si="25"/>
        <v>14</v>
      </c>
      <c r="B1451" s="788" t="s">
        <v>1951</v>
      </c>
      <c r="C1451" s="790" t="s">
        <v>2157</v>
      </c>
      <c r="D1451" s="790"/>
      <c r="E1451" s="791"/>
      <c r="F1451" s="782" t="s">
        <v>94</v>
      </c>
      <c r="G1451" s="791">
        <v>1</v>
      </c>
      <c r="H1451" s="763"/>
      <c r="I1451" s="763"/>
    </row>
    <row r="1452" spans="1:9">
      <c r="A1452" s="764">
        <f t="shared" si="25"/>
        <v>15</v>
      </c>
      <c r="B1452" s="788" t="s">
        <v>1951</v>
      </c>
      <c r="C1452" s="790" t="s">
        <v>2158</v>
      </c>
      <c r="D1452" s="790"/>
      <c r="E1452" s="791"/>
      <c r="F1452" s="782" t="s">
        <v>94</v>
      </c>
      <c r="G1452" s="791">
        <v>1</v>
      </c>
      <c r="H1452" s="763"/>
      <c r="I1452" s="763"/>
    </row>
    <row r="1453" spans="1:9">
      <c r="A1453" s="764">
        <f t="shared" si="25"/>
        <v>16</v>
      </c>
      <c r="B1453" s="788" t="s">
        <v>1951</v>
      </c>
      <c r="C1453" s="790" t="s">
        <v>2159</v>
      </c>
      <c r="D1453" s="790"/>
      <c r="E1453" s="791"/>
      <c r="F1453" s="782" t="s">
        <v>94</v>
      </c>
      <c r="G1453" s="791">
        <v>1</v>
      </c>
      <c r="H1453" s="763"/>
      <c r="I1453" s="763"/>
    </row>
    <row r="1454" spans="1:9">
      <c r="A1454" s="764">
        <f t="shared" si="25"/>
        <v>17</v>
      </c>
      <c r="B1454" s="788" t="s">
        <v>1951</v>
      </c>
      <c r="C1454" s="790" t="s">
        <v>1034</v>
      </c>
      <c r="D1454" s="790"/>
      <c r="E1454" s="791"/>
      <c r="F1454" s="782" t="s">
        <v>94</v>
      </c>
      <c r="G1454" s="791">
        <v>1</v>
      </c>
      <c r="H1454" s="763"/>
      <c r="I1454" s="763"/>
    </row>
    <row r="1455" spans="1:9">
      <c r="A1455" s="764">
        <f t="shared" si="25"/>
        <v>18</v>
      </c>
      <c r="B1455" s="788" t="s">
        <v>1951</v>
      </c>
      <c r="C1455" s="790" t="s">
        <v>2160</v>
      </c>
      <c r="D1455" s="790"/>
      <c r="E1455" s="791"/>
      <c r="F1455" s="782" t="s">
        <v>94</v>
      </c>
      <c r="G1455" s="791">
        <v>1</v>
      </c>
      <c r="H1455" s="763"/>
      <c r="I1455" s="763"/>
    </row>
    <row r="1456" spans="1:9" ht="25.5">
      <c r="A1456" s="764">
        <f t="shared" si="25"/>
        <v>19</v>
      </c>
      <c r="B1456" s="788" t="s">
        <v>1951</v>
      </c>
      <c r="C1456" s="790" t="s">
        <v>2161</v>
      </c>
      <c r="D1456" s="790"/>
      <c r="E1456" s="791"/>
      <c r="F1456" s="782" t="s">
        <v>94</v>
      </c>
      <c r="G1456" s="791">
        <v>1</v>
      </c>
      <c r="H1456" s="763"/>
      <c r="I1456" s="763"/>
    </row>
    <row r="1457" spans="1:9">
      <c r="A1457" s="774"/>
      <c r="B1457" s="775"/>
      <c r="C1457" s="776"/>
      <c r="D1457" s="777"/>
      <c r="E1457" s="777"/>
      <c r="F1457" s="778"/>
      <c r="G1457" s="779"/>
      <c r="H1457" s="763"/>
      <c r="I1457" s="763"/>
    </row>
    <row r="1458" spans="1:9">
      <c r="A1458" s="33"/>
      <c r="B1458" s="1"/>
      <c r="C1458" s="1048" t="s">
        <v>1270</v>
      </c>
      <c r="D1458" s="1049"/>
      <c r="E1458" s="736"/>
      <c r="F1458" s="92"/>
      <c r="G1458" s="93"/>
      <c r="H1458" s="252"/>
      <c r="I1458" s="252"/>
    </row>
    <row r="1459" spans="1:9" ht="25.5">
      <c r="A1459" s="33">
        <f>A1436+1</f>
        <v>1261</v>
      </c>
      <c r="B1459" s="599" t="s">
        <v>1951</v>
      </c>
      <c r="C1459" s="31" t="s">
        <v>1271</v>
      </c>
      <c r="D1459" s="31"/>
      <c r="E1459" s="722" t="s">
        <v>2048</v>
      </c>
      <c r="F1459" s="92" t="s">
        <v>94</v>
      </c>
      <c r="G1459" s="93">
        <v>1</v>
      </c>
      <c r="H1459" s="252"/>
      <c r="I1459" s="252"/>
    </row>
    <row r="1460" spans="1:9" ht="25.5">
      <c r="A1460" s="33">
        <f t="shared" si="24"/>
        <v>1262</v>
      </c>
      <c r="B1460" s="599" t="s">
        <v>1951</v>
      </c>
      <c r="C1460" s="31" t="s">
        <v>1272</v>
      </c>
      <c r="D1460" s="31"/>
      <c r="E1460" s="722" t="s">
        <v>2048</v>
      </c>
      <c r="F1460" s="92" t="s">
        <v>94</v>
      </c>
      <c r="G1460" s="93">
        <v>1</v>
      </c>
      <c r="H1460" s="252"/>
      <c r="I1460" s="252"/>
    </row>
    <row r="1461" spans="1:9">
      <c r="A1461" s="33">
        <f t="shared" si="24"/>
        <v>1263</v>
      </c>
      <c r="B1461" s="599" t="s">
        <v>1951</v>
      </c>
      <c r="C1461" s="31" t="s">
        <v>1059</v>
      </c>
      <c r="D1461" s="31" t="s">
        <v>162</v>
      </c>
      <c r="E1461" s="722" t="s">
        <v>2048</v>
      </c>
      <c r="F1461" s="92" t="s">
        <v>95</v>
      </c>
      <c r="G1461" s="53">
        <v>9</v>
      </c>
      <c r="H1461" s="252"/>
      <c r="I1461" s="252"/>
    </row>
    <row r="1462" spans="1:9">
      <c r="A1462" s="33">
        <f t="shared" si="24"/>
        <v>1264</v>
      </c>
      <c r="B1462" s="599" t="s">
        <v>1951</v>
      </c>
      <c r="C1462" s="31" t="s">
        <v>1059</v>
      </c>
      <c r="D1462" s="31" t="s">
        <v>143</v>
      </c>
      <c r="E1462" s="722" t="s">
        <v>2048</v>
      </c>
      <c r="F1462" s="92" t="s">
        <v>95</v>
      </c>
      <c r="G1462" s="53">
        <v>20</v>
      </c>
      <c r="H1462" s="252"/>
      <c r="I1462" s="252"/>
    </row>
    <row r="1463" spans="1:9">
      <c r="A1463" s="33">
        <f t="shared" si="24"/>
        <v>1265</v>
      </c>
      <c r="B1463" s="599" t="s">
        <v>1951</v>
      </c>
      <c r="C1463" s="31" t="s">
        <v>1059</v>
      </c>
      <c r="D1463" s="31" t="s">
        <v>634</v>
      </c>
      <c r="E1463" s="722" t="s">
        <v>2048</v>
      </c>
      <c r="F1463" s="92" t="s">
        <v>95</v>
      </c>
      <c r="G1463" s="53">
        <v>6</v>
      </c>
      <c r="H1463" s="252"/>
      <c r="I1463" s="252"/>
    </row>
    <row r="1464" spans="1:9">
      <c r="A1464" s="33">
        <f t="shared" si="24"/>
        <v>1266</v>
      </c>
      <c r="B1464" s="599" t="s">
        <v>1951</v>
      </c>
      <c r="C1464" s="31" t="s">
        <v>1059</v>
      </c>
      <c r="D1464" s="31" t="s">
        <v>658</v>
      </c>
      <c r="E1464" s="722" t="s">
        <v>2048</v>
      </c>
      <c r="F1464" s="92" t="s">
        <v>95</v>
      </c>
      <c r="G1464" s="53">
        <v>26</v>
      </c>
      <c r="H1464" s="252"/>
      <c r="I1464" s="252"/>
    </row>
    <row r="1465" spans="1:9">
      <c r="A1465" s="33">
        <f t="shared" si="24"/>
        <v>1267</v>
      </c>
      <c r="B1465" s="599" t="s">
        <v>1951</v>
      </c>
      <c r="C1465" s="31" t="s">
        <v>1059</v>
      </c>
      <c r="D1465" s="31" t="s">
        <v>659</v>
      </c>
      <c r="E1465" s="722" t="s">
        <v>2048</v>
      </c>
      <c r="F1465" s="92" t="s">
        <v>95</v>
      </c>
      <c r="G1465" s="53">
        <v>6</v>
      </c>
      <c r="H1465" s="252"/>
      <c r="I1465" s="252"/>
    </row>
    <row r="1466" spans="1:9">
      <c r="A1466" s="33">
        <f t="shared" si="24"/>
        <v>1268</v>
      </c>
      <c r="B1466" s="599" t="s">
        <v>1951</v>
      </c>
      <c r="C1466" s="31" t="s">
        <v>1060</v>
      </c>
      <c r="D1466" s="31" t="s">
        <v>1165</v>
      </c>
      <c r="E1466" s="722" t="s">
        <v>2048</v>
      </c>
      <c r="F1466" s="92" t="s">
        <v>95</v>
      </c>
      <c r="G1466" s="53">
        <v>5</v>
      </c>
      <c r="H1466" s="252"/>
      <c r="I1466" s="252"/>
    </row>
    <row r="1467" spans="1:9">
      <c r="A1467" s="33">
        <f t="shared" si="24"/>
        <v>1269</v>
      </c>
      <c r="B1467" s="599" t="s">
        <v>1951</v>
      </c>
      <c r="C1467" s="31" t="s">
        <v>1060</v>
      </c>
      <c r="D1467" s="31" t="s">
        <v>1273</v>
      </c>
      <c r="E1467" s="722" t="s">
        <v>2048</v>
      </c>
      <c r="F1467" s="92" t="s">
        <v>95</v>
      </c>
      <c r="G1467" s="53">
        <v>33</v>
      </c>
      <c r="H1467" s="252"/>
      <c r="I1467" s="252"/>
    </row>
    <row r="1468" spans="1:9">
      <c r="A1468" s="33">
        <f t="shared" si="24"/>
        <v>1270</v>
      </c>
      <c r="B1468" s="599" t="s">
        <v>1951</v>
      </c>
      <c r="C1468" s="31" t="s">
        <v>1060</v>
      </c>
      <c r="D1468" s="31" t="s">
        <v>1132</v>
      </c>
      <c r="E1468" s="722" t="s">
        <v>2048</v>
      </c>
      <c r="F1468" s="92" t="s">
        <v>95</v>
      </c>
      <c r="G1468" s="53">
        <v>34</v>
      </c>
      <c r="H1468" s="252"/>
      <c r="I1468" s="252"/>
    </row>
    <row r="1469" spans="1:9">
      <c r="A1469" s="33">
        <f t="shared" si="24"/>
        <v>1271</v>
      </c>
      <c r="B1469" s="599" t="s">
        <v>1951</v>
      </c>
      <c r="C1469" s="31" t="s">
        <v>1060</v>
      </c>
      <c r="D1469" s="31" t="s">
        <v>1231</v>
      </c>
      <c r="E1469" s="722" t="s">
        <v>2048</v>
      </c>
      <c r="F1469" s="92" t="s">
        <v>95</v>
      </c>
      <c r="G1469" s="53">
        <v>4</v>
      </c>
      <c r="H1469" s="252"/>
      <c r="I1469" s="252"/>
    </row>
    <row r="1470" spans="1:9">
      <c r="A1470" s="33">
        <f t="shared" si="24"/>
        <v>1272</v>
      </c>
      <c r="B1470" s="599" t="s">
        <v>1951</v>
      </c>
      <c r="C1470" s="31" t="s">
        <v>1060</v>
      </c>
      <c r="D1470" s="31" t="s">
        <v>1274</v>
      </c>
      <c r="E1470" s="722" t="s">
        <v>2048</v>
      </c>
      <c r="F1470" s="92" t="s">
        <v>95</v>
      </c>
      <c r="G1470" s="53">
        <v>5</v>
      </c>
      <c r="H1470" s="252"/>
      <c r="I1470" s="252"/>
    </row>
    <row r="1471" spans="1:9" ht="25.5">
      <c r="A1471" s="33">
        <f t="shared" si="24"/>
        <v>1273</v>
      </c>
      <c r="B1471" s="599" t="s">
        <v>1951</v>
      </c>
      <c r="C1471" s="31" t="s">
        <v>1065</v>
      </c>
      <c r="D1471" s="31"/>
      <c r="E1471" s="722" t="s">
        <v>2048</v>
      </c>
      <c r="F1471" s="92" t="s">
        <v>94</v>
      </c>
      <c r="G1471" s="93">
        <v>1</v>
      </c>
      <c r="H1471" s="252"/>
      <c r="I1471" s="252"/>
    </row>
    <row r="1472" spans="1:9" ht="25.5">
      <c r="A1472" s="33">
        <f t="shared" si="24"/>
        <v>1274</v>
      </c>
      <c r="B1472" s="599" t="s">
        <v>1951</v>
      </c>
      <c r="C1472" s="31" t="s">
        <v>1149</v>
      </c>
      <c r="D1472" s="31" t="s">
        <v>143</v>
      </c>
      <c r="E1472" s="722" t="s">
        <v>2048</v>
      </c>
      <c r="F1472" s="92" t="s">
        <v>92</v>
      </c>
      <c r="G1472" s="93">
        <v>19</v>
      </c>
      <c r="H1472" s="252"/>
      <c r="I1472" s="252"/>
    </row>
    <row r="1473" spans="1:9">
      <c r="A1473" s="33">
        <f t="shared" si="24"/>
        <v>1275</v>
      </c>
      <c r="B1473" s="599" t="s">
        <v>1951</v>
      </c>
      <c r="C1473" s="31" t="s">
        <v>1136</v>
      </c>
      <c r="D1473" s="31" t="s">
        <v>162</v>
      </c>
      <c r="E1473" s="722" t="s">
        <v>2048</v>
      </c>
      <c r="F1473" s="92" t="s">
        <v>92</v>
      </c>
      <c r="G1473" s="93">
        <v>1</v>
      </c>
      <c r="H1473" s="252"/>
      <c r="I1473" s="252"/>
    </row>
    <row r="1474" spans="1:9" ht="25.5">
      <c r="A1474" s="33">
        <f t="shared" si="24"/>
        <v>1276</v>
      </c>
      <c r="B1474" s="599" t="s">
        <v>1951</v>
      </c>
      <c r="C1474" s="31" t="s">
        <v>1275</v>
      </c>
      <c r="D1474" s="31" t="s">
        <v>658</v>
      </c>
      <c r="E1474" s="722" t="s">
        <v>2048</v>
      </c>
      <c r="F1474" s="92" t="s">
        <v>92</v>
      </c>
      <c r="G1474" s="93">
        <v>8</v>
      </c>
      <c r="H1474" s="252"/>
      <c r="I1474" s="252"/>
    </row>
    <row r="1475" spans="1:9">
      <c r="A1475" s="33">
        <f t="shared" ref="A1475:A1580" si="26">A1474+1</f>
        <v>1277</v>
      </c>
      <c r="B1475" s="599" t="s">
        <v>1951</v>
      </c>
      <c r="C1475" s="31" t="s">
        <v>1238</v>
      </c>
      <c r="D1475" s="31" t="s">
        <v>1276</v>
      </c>
      <c r="E1475" s="722" t="s">
        <v>2048</v>
      </c>
      <c r="F1475" s="92" t="s">
        <v>92</v>
      </c>
      <c r="G1475" s="93">
        <v>1</v>
      </c>
      <c r="H1475" s="252"/>
      <c r="I1475" s="252"/>
    </row>
    <row r="1476" spans="1:9">
      <c r="A1476" s="33">
        <f t="shared" si="26"/>
        <v>1278</v>
      </c>
      <c r="B1476" s="599" t="s">
        <v>1951</v>
      </c>
      <c r="C1476" s="31" t="s">
        <v>1239</v>
      </c>
      <c r="D1476" s="31"/>
      <c r="E1476" s="722" t="s">
        <v>2048</v>
      </c>
      <c r="F1476" s="92" t="s">
        <v>92</v>
      </c>
      <c r="G1476" s="93">
        <v>1</v>
      </c>
      <c r="H1476" s="252"/>
      <c r="I1476" s="252"/>
    </row>
    <row r="1477" spans="1:9">
      <c r="A1477" s="33">
        <f t="shared" si="26"/>
        <v>1279</v>
      </c>
      <c r="B1477" s="599" t="s">
        <v>1951</v>
      </c>
      <c r="C1477" s="31" t="s">
        <v>1240</v>
      </c>
      <c r="D1477" s="31"/>
      <c r="E1477" s="722" t="s">
        <v>2048</v>
      </c>
      <c r="F1477" s="92" t="s">
        <v>92</v>
      </c>
      <c r="G1477" s="93">
        <v>1</v>
      </c>
      <c r="H1477" s="252"/>
      <c r="I1477" s="252"/>
    </row>
    <row r="1478" spans="1:9">
      <c r="A1478" s="33">
        <f t="shared" si="26"/>
        <v>1280</v>
      </c>
      <c r="B1478" s="599" t="s">
        <v>1951</v>
      </c>
      <c r="C1478" s="31" t="s">
        <v>1198</v>
      </c>
      <c r="D1478" s="31" t="s">
        <v>162</v>
      </c>
      <c r="E1478" s="722" t="s">
        <v>2048</v>
      </c>
      <c r="F1478" s="92" t="s">
        <v>92</v>
      </c>
      <c r="G1478" s="93">
        <v>2</v>
      </c>
      <c r="H1478" s="252"/>
      <c r="I1478" s="252"/>
    </row>
    <row r="1479" spans="1:9" ht="25.5">
      <c r="A1479" s="33">
        <f t="shared" si="26"/>
        <v>1281</v>
      </c>
      <c r="B1479" s="599" t="s">
        <v>1951</v>
      </c>
      <c r="C1479" s="31" t="s">
        <v>1277</v>
      </c>
      <c r="D1479" s="31" t="s">
        <v>1274</v>
      </c>
      <c r="E1479" s="722" t="s">
        <v>2048</v>
      </c>
      <c r="F1479" s="92" t="s">
        <v>92</v>
      </c>
      <c r="G1479" s="93">
        <v>4</v>
      </c>
      <c r="H1479" s="252"/>
      <c r="I1479" s="252"/>
    </row>
    <row r="1480" spans="1:9">
      <c r="A1480" s="33">
        <f t="shared" si="26"/>
        <v>1282</v>
      </c>
      <c r="B1480" s="599" t="s">
        <v>1951</v>
      </c>
      <c r="C1480" s="31" t="s">
        <v>1071</v>
      </c>
      <c r="D1480" s="31"/>
      <c r="E1480" s="722" t="s">
        <v>2048</v>
      </c>
      <c r="F1480" s="92" t="s">
        <v>104</v>
      </c>
      <c r="G1480" s="53">
        <v>15</v>
      </c>
      <c r="H1480" s="252"/>
      <c r="I1480" s="252"/>
    </row>
    <row r="1481" spans="1:9" ht="25.5">
      <c r="A1481" s="33">
        <f t="shared" si="26"/>
        <v>1283</v>
      </c>
      <c r="B1481" s="599" t="s">
        <v>1951</v>
      </c>
      <c r="C1481" s="31" t="s">
        <v>1269</v>
      </c>
      <c r="D1481" s="31"/>
      <c r="E1481" s="722"/>
      <c r="F1481" s="92" t="s">
        <v>104</v>
      </c>
      <c r="G1481" s="53">
        <v>65</v>
      </c>
      <c r="H1481" s="252"/>
      <c r="I1481" s="252"/>
    </row>
    <row r="1482" spans="1:9">
      <c r="A1482" s="33">
        <f t="shared" si="26"/>
        <v>1284</v>
      </c>
      <c r="B1482" s="599" t="s">
        <v>1951</v>
      </c>
      <c r="C1482" s="31" t="s">
        <v>1072</v>
      </c>
      <c r="D1482" s="31"/>
      <c r="E1482" s="722"/>
      <c r="F1482" s="92" t="s">
        <v>94</v>
      </c>
      <c r="G1482" s="93">
        <v>1</v>
      </c>
      <c r="H1482" s="252"/>
      <c r="I1482" s="252"/>
    </row>
    <row r="1483" spans="1:9">
      <c r="A1483" s="33">
        <f t="shared" si="26"/>
        <v>1285</v>
      </c>
      <c r="B1483" s="599" t="s">
        <v>1951</v>
      </c>
      <c r="C1483" s="31" t="s">
        <v>1073</v>
      </c>
      <c r="D1483" s="31"/>
      <c r="E1483" s="722"/>
      <c r="F1483" s="92" t="s">
        <v>94</v>
      </c>
      <c r="G1483" s="93">
        <v>1</v>
      </c>
      <c r="H1483" s="252"/>
      <c r="I1483" s="252"/>
    </row>
    <row r="1484" spans="1:9">
      <c r="A1484" s="33">
        <f t="shared" si="26"/>
        <v>1286</v>
      </c>
      <c r="B1484" s="599" t="s">
        <v>1951</v>
      </c>
      <c r="C1484" s="31" t="s">
        <v>1074</v>
      </c>
      <c r="D1484" s="31"/>
      <c r="E1484" s="722"/>
      <c r="F1484" s="92" t="s">
        <v>94</v>
      </c>
      <c r="G1484" s="93">
        <v>1</v>
      </c>
      <c r="H1484" s="252"/>
      <c r="I1484" s="252"/>
    </row>
    <row r="1485" spans="1:9">
      <c r="A1485" s="774"/>
      <c r="B1485" s="775"/>
      <c r="C1485" s="793"/>
      <c r="D1485" s="793"/>
      <c r="E1485" s="759"/>
      <c r="F1485" s="778"/>
      <c r="G1485" s="779"/>
      <c r="H1485" s="763"/>
      <c r="I1485" s="763"/>
    </row>
    <row r="1486" spans="1:9">
      <c r="A1486" s="33"/>
      <c r="B1486" s="599"/>
      <c r="C1486" s="792" t="s">
        <v>2176</v>
      </c>
      <c r="D1486" s="31"/>
      <c r="E1486" s="728"/>
      <c r="F1486" s="92"/>
      <c r="G1486" s="93"/>
      <c r="H1486" s="763"/>
      <c r="I1486" s="763"/>
    </row>
    <row r="1487" spans="1:9" ht="25.5">
      <c r="A1487" s="764">
        <v>1</v>
      </c>
      <c r="B1487" s="788" t="s">
        <v>1951</v>
      </c>
      <c r="C1487" s="746" t="s">
        <v>2177</v>
      </c>
      <c r="D1487" s="746" t="s">
        <v>2143</v>
      </c>
      <c r="E1487" s="742" t="s">
        <v>2048</v>
      </c>
      <c r="F1487" s="782" t="s">
        <v>92</v>
      </c>
      <c r="G1487" s="747">
        <v>1</v>
      </c>
      <c r="H1487" s="763"/>
      <c r="I1487" s="763"/>
    </row>
    <row r="1488" spans="1:9" ht="38.25">
      <c r="A1488" s="764">
        <f>1+A1487</f>
        <v>2</v>
      </c>
      <c r="B1488" s="788" t="s">
        <v>1951</v>
      </c>
      <c r="C1488" s="790" t="s">
        <v>2144</v>
      </c>
      <c r="D1488" s="790" t="s">
        <v>2178</v>
      </c>
      <c r="E1488" s="742" t="s">
        <v>2048</v>
      </c>
      <c r="F1488" s="782" t="s">
        <v>92</v>
      </c>
      <c r="G1488" s="791">
        <v>1</v>
      </c>
      <c r="H1488" s="763"/>
      <c r="I1488" s="763"/>
    </row>
    <row r="1489" spans="1:9">
      <c r="A1489" s="764">
        <f t="shared" ref="A1489:A1505" si="27">1+A1488</f>
        <v>3</v>
      </c>
      <c r="B1489" s="788" t="s">
        <v>1951</v>
      </c>
      <c r="C1489" s="790" t="s">
        <v>2146</v>
      </c>
      <c r="D1489" s="790" t="s">
        <v>2179</v>
      </c>
      <c r="E1489" s="742" t="s">
        <v>2048</v>
      </c>
      <c r="F1489" s="782" t="s">
        <v>92</v>
      </c>
      <c r="G1489" s="791">
        <v>2</v>
      </c>
      <c r="H1489" s="763"/>
      <c r="I1489" s="763"/>
    </row>
    <row r="1490" spans="1:9">
      <c r="A1490" s="764">
        <f t="shared" si="27"/>
        <v>4</v>
      </c>
      <c r="B1490" s="788" t="s">
        <v>1951</v>
      </c>
      <c r="C1490" s="790" t="s">
        <v>2147</v>
      </c>
      <c r="D1490" s="790" t="s">
        <v>146</v>
      </c>
      <c r="E1490" s="742" t="s">
        <v>2048</v>
      </c>
      <c r="F1490" s="782" t="s">
        <v>92</v>
      </c>
      <c r="G1490" s="791">
        <v>1</v>
      </c>
      <c r="H1490" s="763"/>
      <c r="I1490" s="763"/>
    </row>
    <row r="1491" spans="1:9">
      <c r="A1491" s="764">
        <f t="shared" si="27"/>
        <v>5</v>
      </c>
      <c r="B1491" s="788" t="s">
        <v>1951</v>
      </c>
      <c r="C1491" s="790" t="s">
        <v>975</v>
      </c>
      <c r="D1491" s="790" t="s">
        <v>146</v>
      </c>
      <c r="E1491" s="742" t="s">
        <v>2048</v>
      </c>
      <c r="F1491" s="782" t="s">
        <v>92</v>
      </c>
      <c r="G1491" s="791">
        <v>5</v>
      </c>
      <c r="H1491" s="763"/>
      <c r="I1491" s="763"/>
    </row>
    <row r="1492" spans="1:9">
      <c r="A1492" s="764">
        <f t="shared" si="27"/>
        <v>6</v>
      </c>
      <c r="B1492" s="788" t="s">
        <v>1951</v>
      </c>
      <c r="C1492" s="790" t="s">
        <v>184</v>
      </c>
      <c r="D1492" s="790" t="s">
        <v>146</v>
      </c>
      <c r="E1492" s="742" t="s">
        <v>2048</v>
      </c>
      <c r="F1492" s="782" t="s">
        <v>92</v>
      </c>
      <c r="G1492" s="791">
        <v>1</v>
      </c>
      <c r="H1492" s="763"/>
      <c r="I1492" s="763"/>
    </row>
    <row r="1493" spans="1:9">
      <c r="A1493" s="764">
        <f t="shared" si="27"/>
        <v>7</v>
      </c>
      <c r="B1493" s="788" t="s">
        <v>1951</v>
      </c>
      <c r="C1493" s="790" t="s">
        <v>972</v>
      </c>
      <c r="D1493" s="790" t="s">
        <v>2148</v>
      </c>
      <c r="E1493" s="742" t="s">
        <v>2048</v>
      </c>
      <c r="F1493" s="782" t="s">
        <v>92</v>
      </c>
      <c r="G1493" s="791">
        <v>5</v>
      </c>
      <c r="H1493" s="763"/>
      <c r="I1493" s="763"/>
    </row>
    <row r="1494" spans="1:9">
      <c r="A1494" s="764">
        <f t="shared" si="27"/>
        <v>8</v>
      </c>
      <c r="B1494" s="788" t="s">
        <v>1951</v>
      </c>
      <c r="C1494" s="790" t="s">
        <v>2149</v>
      </c>
      <c r="D1494" s="790" t="s">
        <v>2150</v>
      </c>
      <c r="E1494" s="742" t="s">
        <v>2048</v>
      </c>
      <c r="F1494" s="782" t="s">
        <v>92</v>
      </c>
      <c r="G1494" s="791">
        <v>4</v>
      </c>
      <c r="H1494" s="763"/>
      <c r="I1494" s="763"/>
    </row>
    <row r="1495" spans="1:9">
      <c r="A1495" s="764">
        <f t="shared" si="27"/>
        <v>9</v>
      </c>
      <c r="B1495" s="788" t="s">
        <v>1951</v>
      </c>
      <c r="C1495" s="790" t="s">
        <v>985</v>
      </c>
      <c r="D1495" s="790" t="s">
        <v>146</v>
      </c>
      <c r="E1495" s="742" t="s">
        <v>2048</v>
      </c>
      <c r="F1495" s="782" t="s">
        <v>92</v>
      </c>
      <c r="G1495" s="791">
        <v>1</v>
      </c>
      <c r="H1495" s="763"/>
      <c r="I1495" s="763"/>
    </row>
    <row r="1496" spans="1:9">
      <c r="A1496" s="764">
        <f t="shared" si="27"/>
        <v>10</v>
      </c>
      <c r="B1496" s="788" t="s">
        <v>1951</v>
      </c>
      <c r="C1496" s="790" t="s">
        <v>2180</v>
      </c>
      <c r="D1496" s="790"/>
      <c r="E1496" s="742" t="s">
        <v>2048</v>
      </c>
      <c r="F1496" s="782" t="s">
        <v>92</v>
      </c>
      <c r="G1496" s="791">
        <v>1</v>
      </c>
      <c r="H1496" s="763"/>
      <c r="I1496" s="763"/>
    </row>
    <row r="1497" spans="1:9">
      <c r="A1497" s="764">
        <f t="shared" si="27"/>
        <v>11</v>
      </c>
      <c r="B1497" s="788" t="s">
        <v>1951</v>
      </c>
      <c r="C1497" s="790" t="s">
        <v>2152</v>
      </c>
      <c r="D1497" s="790" t="s">
        <v>2181</v>
      </c>
      <c r="E1497" s="742" t="s">
        <v>2048</v>
      </c>
      <c r="F1497" s="786" t="s">
        <v>95</v>
      </c>
      <c r="G1497" s="791">
        <v>5</v>
      </c>
      <c r="H1497" s="763"/>
      <c r="I1497" s="763"/>
    </row>
    <row r="1498" spans="1:9">
      <c r="A1498" s="764">
        <f t="shared" si="27"/>
        <v>12</v>
      </c>
      <c r="B1498" s="788" t="s">
        <v>1951</v>
      </c>
      <c r="C1498" s="790" t="s">
        <v>2154</v>
      </c>
      <c r="D1498" s="790" t="s">
        <v>2182</v>
      </c>
      <c r="E1498" s="742" t="s">
        <v>2048</v>
      </c>
      <c r="F1498" s="786" t="s">
        <v>95</v>
      </c>
      <c r="G1498" s="791">
        <v>5</v>
      </c>
      <c r="H1498" s="763"/>
      <c r="I1498" s="763"/>
    </row>
    <row r="1499" spans="1:9">
      <c r="A1499" s="764">
        <f t="shared" si="27"/>
        <v>13</v>
      </c>
      <c r="B1499" s="788" t="s">
        <v>1951</v>
      </c>
      <c r="C1499" s="790" t="s">
        <v>2156</v>
      </c>
      <c r="D1499" s="790"/>
      <c r="E1499" s="791"/>
      <c r="F1499" s="782" t="s">
        <v>94</v>
      </c>
      <c r="G1499" s="791">
        <v>1</v>
      </c>
      <c r="H1499" s="763"/>
      <c r="I1499" s="763"/>
    </row>
    <row r="1500" spans="1:9">
      <c r="A1500" s="764">
        <f t="shared" si="27"/>
        <v>14</v>
      </c>
      <c r="B1500" s="788" t="s">
        <v>1951</v>
      </c>
      <c r="C1500" s="790" t="s">
        <v>2157</v>
      </c>
      <c r="D1500" s="790"/>
      <c r="E1500" s="791"/>
      <c r="F1500" s="782" t="s">
        <v>94</v>
      </c>
      <c r="G1500" s="791">
        <v>1</v>
      </c>
      <c r="H1500" s="763"/>
      <c r="I1500" s="763"/>
    </row>
    <row r="1501" spans="1:9">
      <c r="A1501" s="764">
        <f t="shared" si="27"/>
        <v>15</v>
      </c>
      <c r="B1501" s="788" t="s">
        <v>1951</v>
      </c>
      <c r="C1501" s="790" t="s">
        <v>2158</v>
      </c>
      <c r="D1501" s="790"/>
      <c r="E1501" s="791"/>
      <c r="F1501" s="782" t="s">
        <v>94</v>
      </c>
      <c r="G1501" s="791">
        <v>1</v>
      </c>
      <c r="H1501" s="763"/>
      <c r="I1501" s="763"/>
    </row>
    <row r="1502" spans="1:9">
      <c r="A1502" s="764">
        <f t="shared" si="27"/>
        <v>16</v>
      </c>
      <c r="B1502" s="788" t="s">
        <v>1951</v>
      </c>
      <c r="C1502" s="790" t="s">
        <v>2159</v>
      </c>
      <c r="D1502" s="790"/>
      <c r="E1502" s="791"/>
      <c r="F1502" s="782" t="s">
        <v>94</v>
      </c>
      <c r="G1502" s="791">
        <v>1</v>
      </c>
      <c r="H1502" s="763"/>
      <c r="I1502" s="763"/>
    </row>
    <row r="1503" spans="1:9">
      <c r="A1503" s="764">
        <f t="shared" si="27"/>
        <v>17</v>
      </c>
      <c r="B1503" s="788" t="s">
        <v>1951</v>
      </c>
      <c r="C1503" s="790" t="s">
        <v>1034</v>
      </c>
      <c r="D1503" s="790"/>
      <c r="E1503" s="791"/>
      <c r="F1503" s="782" t="s">
        <v>94</v>
      </c>
      <c r="G1503" s="791">
        <v>1</v>
      </c>
      <c r="H1503" s="763"/>
      <c r="I1503" s="763"/>
    </row>
    <row r="1504" spans="1:9">
      <c r="A1504" s="764">
        <f t="shared" si="27"/>
        <v>18</v>
      </c>
      <c r="B1504" s="788" t="s">
        <v>1951</v>
      </c>
      <c r="C1504" s="790" t="s">
        <v>2160</v>
      </c>
      <c r="D1504" s="790"/>
      <c r="E1504" s="791"/>
      <c r="F1504" s="782" t="s">
        <v>94</v>
      </c>
      <c r="G1504" s="791">
        <v>1</v>
      </c>
      <c r="H1504" s="763"/>
      <c r="I1504" s="763"/>
    </row>
    <row r="1505" spans="1:9" ht="25.5">
      <c r="A1505" s="764">
        <f t="shared" si="27"/>
        <v>19</v>
      </c>
      <c r="B1505" s="788" t="s">
        <v>1951</v>
      </c>
      <c r="C1505" s="790" t="s">
        <v>2161</v>
      </c>
      <c r="D1505" s="790"/>
      <c r="E1505" s="791"/>
      <c r="F1505" s="782" t="s">
        <v>94</v>
      </c>
      <c r="G1505" s="791">
        <v>1</v>
      </c>
      <c r="H1505" s="763"/>
      <c r="I1505" s="763"/>
    </row>
    <row r="1506" spans="1:9">
      <c r="A1506" s="774"/>
      <c r="B1506" s="775"/>
      <c r="C1506" s="793"/>
      <c r="D1506" s="793"/>
      <c r="E1506" s="759"/>
      <c r="F1506" s="778"/>
      <c r="G1506" s="779"/>
      <c r="H1506" s="763"/>
      <c r="I1506" s="763"/>
    </row>
    <row r="1507" spans="1:9">
      <c r="A1507" s="33"/>
      <c r="B1507" s="599"/>
      <c r="C1507" s="1048" t="s">
        <v>1278</v>
      </c>
      <c r="D1507" s="1049"/>
      <c r="E1507" s="736"/>
      <c r="F1507" s="92"/>
      <c r="G1507" s="93"/>
      <c r="H1507" s="252"/>
      <c r="I1507" s="252"/>
    </row>
    <row r="1508" spans="1:9" ht="25.5">
      <c r="A1508" s="33">
        <f>A1484+1</f>
        <v>1287</v>
      </c>
      <c r="B1508" s="599" t="s">
        <v>1951</v>
      </c>
      <c r="C1508" s="31" t="s">
        <v>1279</v>
      </c>
      <c r="D1508" s="31"/>
      <c r="E1508" s="722" t="s">
        <v>2048</v>
      </c>
      <c r="F1508" s="92" t="s">
        <v>94</v>
      </c>
      <c r="G1508" s="93">
        <v>1</v>
      </c>
      <c r="H1508" s="252"/>
      <c r="I1508" s="252"/>
    </row>
    <row r="1509" spans="1:9" ht="25.5">
      <c r="A1509" s="33">
        <f t="shared" si="26"/>
        <v>1288</v>
      </c>
      <c r="B1509" s="599" t="s">
        <v>1951</v>
      </c>
      <c r="C1509" s="31" t="s">
        <v>1280</v>
      </c>
      <c r="D1509" s="31"/>
      <c r="E1509" s="722" t="s">
        <v>2048</v>
      </c>
      <c r="F1509" s="92" t="s">
        <v>94</v>
      </c>
      <c r="G1509" s="93">
        <v>1</v>
      </c>
      <c r="H1509" s="252"/>
      <c r="I1509" s="252"/>
    </row>
    <row r="1510" spans="1:9">
      <c r="A1510" s="33">
        <f t="shared" si="26"/>
        <v>1289</v>
      </c>
      <c r="B1510" s="599" t="s">
        <v>1951</v>
      </c>
      <c r="C1510" s="31" t="s">
        <v>1059</v>
      </c>
      <c r="D1510" s="31" t="s">
        <v>162</v>
      </c>
      <c r="E1510" s="722" t="s">
        <v>2048</v>
      </c>
      <c r="F1510" s="92" t="s">
        <v>95</v>
      </c>
      <c r="G1510" s="53">
        <v>41</v>
      </c>
      <c r="H1510" s="252"/>
      <c r="I1510" s="252"/>
    </row>
    <row r="1511" spans="1:9">
      <c r="A1511" s="33">
        <f t="shared" si="26"/>
        <v>1290</v>
      </c>
      <c r="B1511" s="599" t="s">
        <v>1951</v>
      </c>
      <c r="C1511" s="31" t="s">
        <v>1059</v>
      </c>
      <c r="D1511" s="31" t="s">
        <v>1159</v>
      </c>
      <c r="E1511" s="722" t="s">
        <v>2048</v>
      </c>
      <c r="F1511" s="92" t="s">
        <v>95</v>
      </c>
      <c r="G1511" s="53">
        <v>12</v>
      </c>
      <c r="H1511" s="252"/>
      <c r="I1511" s="252"/>
    </row>
    <row r="1512" spans="1:9">
      <c r="A1512" s="33">
        <f t="shared" si="26"/>
        <v>1291</v>
      </c>
      <c r="B1512" s="599" t="s">
        <v>1951</v>
      </c>
      <c r="C1512" s="31" t="s">
        <v>1059</v>
      </c>
      <c r="D1512" s="31" t="s">
        <v>143</v>
      </c>
      <c r="E1512" s="722" t="s">
        <v>2048</v>
      </c>
      <c r="F1512" s="92" t="s">
        <v>95</v>
      </c>
      <c r="G1512" s="53">
        <v>22</v>
      </c>
      <c r="H1512" s="252"/>
      <c r="I1512" s="252"/>
    </row>
    <row r="1513" spans="1:9">
      <c r="A1513" s="33">
        <f t="shared" si="26"/>
        <v>1292</v>
      </c>
      <c r="B1513" s="599" t="s">
        <v>1951</v>
      </c>
      <c r="C1513" s="31" t="s">
        <v>1059</v>
      </c>
      <c r="D1513" s="31" t="s">
        <v>634</v>
      </c>
      <c r="E1513" s="722" t="s">
        <v>2048</v>
      </c>
      <c r="F1513" s="92" t="s">
        <v>95</v>
      </c>
      <c r="G1513" s="53">
        <v>58</v>
      </c>
      <c r="H1513" s="252"/>
      <c r="I1513" s="252"/>
    </row>
    <row r="1514" spans="1:9">
      <c r="A1514" s="33">
        <f t="shared" si="26"/>
        <v>1293</v>
      </c>
      <c r="B1514" s="599" t="s">
        <v>1951</v>
      </c>
      <c r="C1514" s="31" t="s">
        <v>1059</v>
      </c>
      <c r="D1514" s="31" t="s">
        <v>658</v>
      </c>
      <c r="E1514" s="722" t="s">
        <v>2048</v>
      </c>
      <c r="F1514" s="92" t="s">
        <v>95</v>
      </c>
      <c r="G1514" s="53">
        <v>9</v>
      </c>
      <c r="H1514" s="252"/>
      <c r="I1514" s="252"/>
    </row>
    <row r="1515" spans="1:9">
      <c r="A1515" s="33">
        <f t="shared" si="26"/>
        <v>1294</v>
      </c>
      <c r="B1515" s="599" t="s">
        <v>1951</v>
      </c>
      <c r="C1515" s="31" t="s">
        <v>1059</v>
      </c>
      <c r="D1515" s="31" t="s">
        <v>659</v>
      </c>
      <c r="E1515" s="722" t="s">
        <v>2048</v>
      </c>
      <c r="F1515" s="92" t="s">
        <v>95</v>
      </c>
      <c r="G1515" s="53">
        <v>14</v>
      </c>
      <c r="H1515" s="252"/>
      <c r="I1515" s="252"/>
    </row>
    <row r="1516" spans="1:9">
      <c r="A1516" s="33">
        <f t="shared" si="26"/>
        <v>1295</v>
      </c>
      <c r="B1516" s="599" t="s">
        <v>1951</v>
      </c>
      <c r="C1516" s="31" t="s">
        <v>1059</v>
      </c>
      <c r="D1516" s="31" t="s">
        <v>661</v>
      </c>
      <c r="E1516" s="722" t="s">
        <v>2048</v>
      </c>
      <c r="F1516" s="92" t="s">
        <v>95</v>
      </c>
      <c r="G1516" s="53">
        <v>9</v>
      </c>
      <c r="H1516" s="252"/>
      <c r="I1516" s="252"/>
    </row>
    <row r="1517" spans="1:9">
      <c r="A1517" s="33">
        <f t="shared" si="26"/>
        <v>1296</v>
      </c>
      <c r="B1517" s="599" t="s">
        <v>1951</v>
      </c>
      <c r="C1517" s="31" t="s">
        <v>1060</v>
      </c>
      <c r="D1517" s="31" t="s">
        <v>1118</v>
      </c>
      <c r="E1517" s="722" t="s">
        <v>2048</v>
      </c>
      <c r="F1517" s="92" t="s">
        <v>95</v>
      </c>
      <c r="G1517" s="53">
        <v>3</v>
      </c>
      <c r="H1517" s="252"/>
      <c r="I1517" s="252"/>
    </row>
    <row r="1518" spans="1:9">
      <c r="A1518" s="33">
        <f t="shared" si="26"/>
        <v>1297</v>
      </c>
      <c r="B1518" s="599" t="s">
        <v>1951</v>
      </c>
      <c r="C1518" s="31" t="s">
        <v>1060</v>
      </c>
      <c r="D1518" s="31" t="s">
        <v>1095</v>
      </c>
      <c r="E1518" s="722" t="s">
        <v>2048</v>
      </c>
      <c r="F1518" s="92" t="s">
        <v>95</v>
      </c>
      <c r="G1518" s="53">
        <v>7</v>
      </c>
      <c r="H1518" s="252"/>
      <c r="I1518" s="252"/>
    </row>
    <row r="1519" spans="1:9">
      <c r="A1519" s="33">
        <f t="shared" si="26"/>
        <v>1298</v>
      </c>
      <c r="B1519" s="599" t="s">
        <v>1951</v>
      </c>
      <c r="C1519" s="31" t="s">
        <v>1060</v>
      </c>
      <c r="D1519" s="31" t="s">
        <v>1132</v>
      </c>
      <c r="E1519" s="722" t="s">
        <v>2048</v>
      </c>
      <c r="F1519" s="92" t="s">
        <v>95</v>
      </c>
      <c r="G1519" s="53">
        <v>6</v>
      </c>
      <c r="H1519" s="252"/>
      <c r="I1519" s="252"/>
    </row>
    <row r="1520" spans="1:9">
      <c r="A1520" s="33">
        <f t="shared" si="26"/>
        <v>1299</v>
      </c>
      <c r="B1520" s="599" t="s">
        <v>1951</v>
      </c>
      <c r="C1520" s="31" t="s">
        <v>1060</v>
      </c>
      <c r="D1520" s="31" t="s">
        <v>1231</v>
      </c>
      <c r="E1520" s="722" t="s">
        <v>2048</v>
      </c>
      <c r="F1520" s="92" t="s">
        <v>95</v>
      </c>
      <c r="G1520" s="53">
        <v>1</v>
      </c>
      <c r="H1520" s="252"/>
      <c r="I1520" s="252"/>
    </row>
    <row r="1521" spans="1:9" ht="25.5">
      <c r="A1521" s="33">
        <f t="shared" si="26"/>
        <v>1300</v>
      </c>
      <c r="B1521" s="599" t="s">
        <v>1951</v>
      </c>
      <c r="C1521" s="31" t="s">
        <v>1065</v>
      </c>
      <c r="D1521" s="31"/>
      <c r="E1521" s="722" t="s">
        <v>2048</v>
      </c>
      <c r="F1521" s="92" t="s">
        <v>94</v>
      </c>
      <c r="G1521" s="93">
        <v>1</v>
      </c>
      <c r="H1521" s="252"/>
      <c r="I1521" s="252"/>
    </row>
    <row r="1522" spans="1:9">
      <c r="A1522" s="33">
        <f t="shared" si="26"/>
        <v>1301</v>
      </c>
      <c r="B1522" s="599" t="s">
        <v>1951</v>
      </c>
      <c r="C1522" s="31" t="s">
        <v>1189</v>
      </c>
      <c r="D1522" s="31" t="s">
        <v>162</v>
      </c>
      <c r="E1522" s="722" t="s">
        <v>2048</v>
      </c>
      <c r="F1522" s="92" t="s">
        <v>92</v>
      </c>
      <c r="G1522" s="93">
        <v>1</v>
      </c>
      <c r="H1522" s="252"/>
      <c r="I1522" s="252"/>
    </row>
    <row r="1523" spans="1:9">
      <c r="A1523" s="33">
        <f t="shared" si="26"/>
        <v>1302</v>
      </c>
      <c r="B1523" s="599" t="s">
        <v>1951</v>
      </c>
      <c r="C1523" s="31" t="s">
        <v>1259</v>
      </c>
      <c r="D1523" s="31" t="s">
        <v>1260</v>
      </c>
      <c r="E1523" s="722" t="s">
        <v>2048</v>
      </c>
      <c r="F1523" s="92" t="s">
        <v>92</v>
      </c>
      <c r="G1523" s="93">
        <v>4</v>
      </c>
      <c r="H1523" s="252"/>
      <c r="I1523" s="252"/>
    </row>
    <row r="1524" spans="1:9">
      <c r="A1524" s="33">
        <f t="shared" si="26"/>
        <v>1303</v>
      </c>
      <c r="B1524" s="599" t="s">
        <v>1951</v>
      </c>
      <c r="C1524" s="31" t="s">
        <v>1212</v>
      </c>
      <c r="D1524" s="31" t="s">
        <v>1213</v>
      </c>
      <c r="E1524" s="722" t="s">
        <v>2048</v>
      </c>
      <c r="F1524" s="92" t="s">
        <v>92</v>
      </c>
      <c r="G1524" s="93">
        <v>2</v>
      </c>
      <c r="H1524" s="252"/>
      <c r="I1524" s="252"/>
    </row>
    <row r="1525" spans="1:9">
      <c r="A1525" s="33">
        <f t="shared" si="26"/>
        <v>1304</v>
      </c>
      <c r="B1525" s="599" t="s">
        <v>1951</v>
      </c>
      <c r="C1525" s="31" t="s">
        <v>1214</v>
      </c>
      <c r="D1525" s="31" t="s">
        <v>1215</v>
      </c>
      <c r="E1525" s="722" t="s">
        <v>2048</v>
      </c>
      <c r="F1525" s="92" t="s">
        <v>92</v>
      </c>
      <c r="G1525" s="93">
        <v>2</v>
      </c>
      <c r="H1525" s="252"/>
      <c r="I1525" s="252"/>
    </row>
    <row r="1526" spans="1:9" ht="25.5">
      <c r="A1526" s="33">
        <f t="shared" si="26"/>
        <v>1305</v>
      </c>
      <c r="B1526" s="599" t="s">
        <v>1951</v>
      </c>
      <c r="C1526" s="31" t="s">
        <v>1119</v>
      </c>
      <c r="D1526" s="31" t="s">
        <v>143</v>
      </c>
      <c r="E1526" s="722" t="s">
        <v>2048</v>
      </c>
      <c r="F1526" s="92" t="s">
        <v>92</v>
      </c>
      <c r="G1526" s="93">
        <v>8</v>
      </c>
      <c r="H1526" s="252"/>
      <c r="I1526" s="252"/>
    </row>
    <row r="1527" spans="1:9">
      <c r="A1527" s="33">
        <f t="shared" si="26"/>
        <v>1306</v>
      </c>
      <c r="B1527" s="599" t="s">
        <v>1951</v>
      </c>
      <c r="C1527" s="31" t="s">
        <v>1136</v>
      </c>
      <c r="D1527" s="31" t="s">
        <v>162</v>
      </c>
      <c r="E1527" s="722" t="s">
        <v>2048</v>
      </c>
      <c r="F1527" s="92" t="s">
        <v>92</v>
      </c>
      <c r="G1527" s="93">
        <v>6</v>
      </c>
      <c r="H1527" s="252"/>
      <c r="I1527" s="252"/>
    </row>
    <row r="1528" spans="1:9">
      <c r="A1528" s="33">
        <f t="shared" si="26"/>
        <v>1307</v>
      </c>
      <c r="B1528" s="599" t="s">
        <v>1951</v>
      </c>
      <c r="C1528" s="31" t="s">
        <v>1138</v>
      </c>
      <c r="D1528" s="31" t="s">
        <v>162</v>
      </c>
      <c r="E1528" s="722" t="s">
        <v>2048</v>
      </c>
      <c r="F1528" s="92" t="s">
        <v>92</v>
      </c>
      <c r="G1528" s="93">
        <v>6</v>
      </c>
      <c r="H1528" s="252"/>
      <c r="I1528" s="252"/>
    </row>
    <row r="1529" spans="1:9">
      <c r="A1529" s="33">
        <f t="shared" si="26"/>
        <v>1308</v>
      </c>
      <c r="B1529" s="599" t="s">
        <v>1951</v>
      </c>
      <c r="C1529" s="31" t="s">
        <v>1281</v>
      </c>
      <c r="D1529" s="31" t="s">
        <v>143</v>
      </c>
      <c r="E1529" s="722" t="s">
        <v>2048</v>
      </c>
      <c r="F1529" s="92" t="s">
        <v>92</v>
      </c>
      <c r="G1529" s="93">
        <v>12</v>
      </c>
      <c r="H1529" s="252"/>
      <c r="I1529" s="252"/>
    </row>
    <row r="1530" spans="1:9">
      <c r="A1530" s="33">
        <f t="shared" si="26"/>
        <v>1309</v>
      </c>
      <c r="B1530" s="599" t="s">
        <v>1951</v>
      </c>
      <c r="C1530" s="31" t="s">
        <v>1282</v>
      </c>
      <c r="D1530" s="31" t="s">
        <v>1283</v>
      </c>
      <c r="E1530" s="722" t="s">
        <v>2048</v>
      </c>
      <c r="F1530" s="92" t="s">
        <v>92</v>
      </c>
      <c r="G1530" s="93">
        <v>1</v>
      </c>
      <c r="H1530" s="252"/>
      <c r="I1530" s="252"/>
    </row>
    <row r="1531" spans="1:9">
      <c r="A1531" s="33">
        <f t="shared" si="26"/>
        <v>1310</v>
      </c>
      <c r="B1531" s="599" t="s">
        <v>1951</v>
      </c>
      <c r="C1531" s="31" t="s">
        <v>1096</v>
      </c>
      <c r="D1531" s="31" t="s">
        <v>1276</v>
      </c>
      <c r="E1531" s="722" t="s">
        <v>2048</v>
      </c>
      <c r="F1531" s="92" t="s">
        <v>92</v>
      </c>
      <c r="G1531" s="93">
        <v>1</v>
      </c>
      <c r="H1531" s="252"/>
      <c r="I1531" s="252"/>
    </row>
    <row r="1532" spans="1:9">
      <c r="A1532" s="33">
        <f t="shared" si="26"/>
        <v>1311</v>
      </c>
      <c r="B1532" s="599" t="s">
        <v>1951</v>
      </c>
      <c r="C1532" s="31" t="s">
        <v>1097</v>
      </c>
      <c r="D1532" s="31"/>
      <c r="E1532" s="722" t="s">
        <v>2048</v>
      </c>
      <c r="F1532" s="92" t="s">
        <v>92</v>
      </c>
      <c r="G1532" s="93">
        <v>1</v>
      </c>
      <c r="H1532" s="252"/>
      <c r="I1532" s="252"/>
    </row>
    <row r="1533" spans="1:9">
      <c r="A1533" s="33">
        <f t="shared" si="26"/>
        <v>1312</v>
      </c>
      <c r="B1533" s="599" t="s">
        <v>1951</v>
      </c>
      <c r="C1533" s="31" t="s">
        <v>1098</v>
      </c>
      <c r="D1533" s="31"/>
      <c r="E1533" s="722" t="s">
        <v>2048</v>
      </c>
      <c r="F1533" s="92" t="s">
        <v>92</v>
      </c>
      <c r="G1533" s="93">
        <v>1</v>
      </c>
      <c r="H1533" s="252"/>
      <c r="I1533" s="252"/>
    </row>
    <row r="1534" spans="1:9" ht="25.5">
      <c r="A1534" s="33">
        <f t="shared" si="26"/>
        <v>1313</v>
      </c>
      <c r="B1534" s="599" t="s">
        <v>1951</v>
      </c>
      <c r="C1534" s="31" t="s">
        <v>1140</v>
      </c>
      <c r="D1534" s="31" t="s">
        <v>1132</v>
      </c>
      <c r="E1534" s="722" t="s">
        <v>2048</v>
      </c>
      <c r="F1534" s="92" t="s">
        <v>92</v>
      </c>
      <c r="G1534" s="93">
        <v>4</v>
      </c>
      <c r="H1534" s="252"/>
      <c r="I1534" s="252"/>
    </row>
    <row r="1535" spans="1:9">
      <c r="A1535" s="33">
        <f t="shared" si="26"/>
        <v>1314</v>
      </c>
      <c r="B1535" s="599" t="s">
        <v>1951</v>
      </c>
      <c r="C1535" s="31" t="s">
        <v>1071</v>
      </c>
      <c r="D1535" s="31"/>
      <c r="E1535" s="722" t="s">
        <v>2048</v>
      </c>
      <c r="F1535" s="92" t="s">
        <v>104</v>
      </c>
      <c r="G1535" s="53">
        <v>31</v>
      </c>
      <c r="H1535" s="252"/>
      <c r="I1535" s="252"/>
    </row>
    <row r="1536" spans="1:9">
      <c r="A1536" s="33">
        <f t="shared" si="26"/>
        <v>1315</v>
      </c>
      <c r="B1536" s="599" t="s">
        <v>1951</v>
      </c>
      <c r="C1536" s="31" t="s">
        <v>1072</v>
      </c>
      <c r="D1536" s="31"/>
      <c r="E1536" s="722"/>
      <c r="F1536" s="92" t="s">
        <v>94</v>
      </c>
      <c r="G1536" s="93">
        <v>1</v>
      </c>
      <c r="H1536" s="252"/>
      <c r="I1536" s="252"/>
    </row>
    <row r="1537" spans="1:9">
      <c r="A1537" s="33">
        <f t="shared" si="26"/>
        <v>1316</v>
      </c>
      <c r="B1537" s="599" t="s">
        <v>1951</v>
      </c>
      <c r="C1537" s="31" t="s">
        <v>1073</v>
      </c>
      <c r="D1537" s="31"/>
      <c r="E1537" s="722"/>
      <c r="F1537" s="92" t="s">
        <v>94</v>
      </c>
      <c r="G1537" s="93">
        <v>1</v>
      </c>
      <c r="H1537" s="252"/>
      <c r="I1537" s="252"/>
    </row>
    <row r="1538" spans="1:9">
      <c r="A1538" s="33">
        <f t="shared" si="26"/>
        <v>1317</v>
      </c>
      <c r="B1538" s="599" t="s">
        <v>1951</v>
      </c>
      <c r="C1538" s="31" t="s">
        <v>1074</v>
      </c>
      <c r="D1538" s="31"/>
      <c r="E1538" s="722"/>
      <c r="F1538" s="92" t="s">
        <v>94</v>
      </c>
      <c r="G1538" s="93">
        <v>1</v>
      </c>
      <c r="H1538" s="252"/>
      <c r="I1538" s="252"/>
    </row>
    <row r="1539" spans="1:9">
      <c r="A1539" s="774"/>
      <c r="B1539" s="775"/>
      <c r="C1539" s="793"/>
      <c r="D1539" s="793"/>
      <c r="E1539" s="759"/>
      <c r="F1539" s="778"/>
      <c r="G1539" s="779"/>
      <c r="H1539" s="763"/>
      <c r="I1539" s="763"/>
    </row>
    <row r="1540" spans="1:9">
      <c r="A1540" s="33"/>
      <c r="B1540" s="599"/>
      <c r="C1540" s="792" t="s">
        <v>2183</v>
      </c>
      <c r="D1540" s="31"/>
      <c r="E1540" s="728"/>
      <c r="F1540" s="92"/>
      <c r="G1540" s="93"/>
      <c r="H1540" s="763"/>
      <c r="I1540" s="763"/>
    </row>
    <row r="1541" spans="1:9" ht="25.5">
      <c r="A1541" s="764">
        <v>1</v>
      </c>
      <c r="B1541" s="788" t="s">
        <v>1951</v>
      </c>
      <c r="C1541" s="746" t="s">
        <v>2184</v>
      </c>
      <c r="D1541" s="746" t="s">
        <v>2143</v>
      </c>
      <c r="E1541" s="742" t="s">
        <v>2048</v>
      </c>
      <c r="F1541" s="782" t="s">
        <v>92</v>
      </c>
      <c r="G1541" s="747">
        <v>1</v>
      </c>
      <c r="H1541" s="763"/>
      <c r="I1541" s="763"/>
    </row>
    <row r="1542" spans="1:9" ht="38.25">
      <c r="A1542" s="764">
        <f>1+A1541</f>
        <v>2</v>
      </c>
      <c r="B1542" s="788" t="s">
        <v>1951</v>
      </c>
      <c r="C1542" s="790" t="s">
        <v>2144</v>
      </c>
      <c r="D1542" s="790" t="s">
        <v>2173</v>
      </c>
      <c r="E1542" s="742" t="s">
        <v>2048</v>
      </c>
      <c r="F1542" s="782" t="s">
        <v>92</v>
      </c>
      <c r="G1542" s="791">
        <v>1</v>
      </c>
      <c r="H1542" s="763"/>
      <c r="I1542" s="763"/>
    </row>
    <row r="1543" spans="1:9">
      <c r="A1543" s="764">
        <f t="shared" ref="A1543:A1559" si="28">1+A1542</f>
        <v>3</v>
      </c>
      <c r="B1543" s="788" t="s">
        <v>1951</v>
      </c>
      <c r="C1543" s="790" t="s">
        <v>2146</v>
      </c>
      <c r="D1543" s="790" t="s">
        <v>146</v>
      </c>
      <c r="E1543" s="742" t="s">
        <v>2048</v>
      </c>
      <c r="F1543" s="782" t="s">
        <v>92</v>
      </c>
      <c r="G1543" s="791">
        <v>2</v>
      </c>
      <c r="H1543" s="763"/>
      <c r="I1543" s="763"/>
    </row>
    <row r="1544" spans="1:9">
      <c r="A1544" s="764">
        <f t="shared" si="28"/>
        <v>4</v>
      </c>
      <c r="B1544" s="788" t="s">
        <v>1951</v>
      </c>
      <c r="C1544" s="790" t="s">
        <v>2147</v>
      </c>
      <c r="D1544" s="790" t="s">
        <v>140</v>
      </c>
      <c r="E1544" s="742" t="s">
        <v>2048</v>
      </c>
      <c r="F1544" s="782" t="s">
        <v>92</v>
      </c>
      <c r="G1544" s="791">
        <v>1</v>
      </c>
      <c r="H1544" s="763"/>
      <c r="I1544" s="763"/>
    </row>
    <row r="1545" spans="1:9">
      <c r="A1545" s="764">
        <f t="shared" si="28"/>
        <v>5</v>
      </c>
      <c r="B1545" s="788" t="s">
        <v>1951</v>
      </c>
      <c r="C1545" s="790" t="s">
        <v>975</v>
      </c>
      <c r="D1545" s="790" t="s">
        <v>140</v>
      </c>
      <c r="E1545" s="742" t="s">
        <v>2048</v>
      </c>
      <c r="F1545" s="782" t="s">
        <v>92</v>
      </c>
      <c r="G1545" s="791">
        <v>5</v>
      </c>
      <c r="H1545" s="763"/>
      <c r="I1545" s="763"/>
    </row>
    <row r="1546" spans="1:9">
      <c r="A1546" s="764">
        <f t="shared" si="28"/>
        <v>6</v>
      </c>
      <c r="B1546" s="788" t="s">
        <v>1951</v>
      </c>
      <c r="C1546" s="790" t="s">
        <v>184</v>
      </c>
      <c r="D1546" s="790" t="s">
        <v>140</v>
      </c>
      <c r="E1546" s="742" t="s">
        <v>2048</v>
      </c>
      <c r="F1546" s="782" t="s">
        <v>92</v>
      </c>
      <c r="G1546" s="791">
        <v>1</v>
      </c>
      <c r="H1546" s="763"/>
      <c r="I1546" s="763"/>
    </row>
    <row r="1547" spans="1:9">
      <c r="A1547" s="764">
        <f t="shared" si="28"/>
        <v>7</v>
      </c>
      <c r="B1547" s="788" t="s">
        <v>1951</v>
      </c>
      <c r="C1547" s="790" t="s">
        <v>972</v>
      </c>
      <c r="D1547" s="790" t="s">
        <v>2148</v>
      </c>
      <c r="E1547" s="742" t="s">
        <v>2048</v>
      </c>
      <c r="F1547" s="782" t="s">
        <v>92</v>
      </c>
      <c r="G1547" s="791">
        <v>5</v>
      </c>
      <c r="H1547" s="763"/>
      <c r="I1547" s="763"/>
    </row>
    <row r="1548" spans="1:9">
      <c r="A1548" s="764">
        <f t="shared" si="28"/>
        <v>8</v>
      </c>
      <c r="B1548" s="788" t="s">
        <v>1951</v>
      </c>
      <c r="C1548" s="790" t="s">
        <v>2149</v>
      </c>
      <c r="D1548" s="790" t="s">
        <v>2150</v>
      </c>
      <c r="E1548" s="742" t="s">
        <v>2048</v>
      </c>
      <c r="F1548" s="782" t="s">
        <v>92</v>
      </c>
      <c r="G1548" s="791">
        <v>4</v>
      </c>
      <c r="H1548" s="763"/>
      <c r="I1548" s="763"/>
    </row>
    <row r="1549" spans="1:9">
      <c r="A1549" s="764">
        <f t="shared" si="28"/>
        <v>9</v>
      </c>
      <c r="B1549" s="788" t="s">
        <v>1951</v>
      </c>
      <c r="C1549" s="790" t="s">
        <v>985</v>
      </c>
      <c r="D1549" s="790" t="s">
        <v>146</v>
      </c>
      <c r="E1549" s="742" t="s">
        <v>2048</v>
      </c>
      <c r="F1549" s="782" t="s">
        <v>92</v>
      </c>
      <c r="G1549" s="791">
        <v>1</v>
      </c>
      <c r="H1549" s="763"/>
      <c r="I1549" s="763"/>
    </row>
    <row r="1550" spans="1:9">
      <c r="A1550" s="764">
        <f t="shared" si="28"/>
        <v>10</v>
      </c>
      <c r="B1550" s="788" t="s">
        <v>1951</v>
      </c>
      <c r="C1550" s="790" t="s">
        <v>2185</v>
      </c>
      <c r="D1550" s="790"/>
      <c r="E1550" s="742" t="s">
        <v>2048</v>
      </c>
      <c r="F1550" s="782" t="s">
        <v>92</v>
      </c>
      <c r="G1550" s="791">
        <v>1</v>
      </c>
      <c r="H1550" s="763"/>
      <c r="I1550" s="763"/>
    </row>
    <row r="1551" spans="1:9">
      <c r="A1551" s="764">
        <f t="shared" si="28"/>
        <v>11</v>
      </c>
      <c r="B1551" s="788" t="s">
        <v>1951</v>
      </c>
      <c r="C1551" s="790" t="s">
        <v>2152</v>
      </c>
      <c r="D1551" s="790" t="s">
        <v>2167</v>
      </c>
      <c r="E1551" s="742" t="s">
        <v>2048</v>
      </c>
      <c r="F1551" s="786" t="s">
        <v>95</v>
      </c>
      <c r="G1551" s="791">
        <v>5</v>
      </c>
      <c r="H1551" s="763"/>
      <c r="I1551" s="763"/>
    </row>
    <row r="1552" spans="1:9">
      <c r="A1552" s="764">
        <f t="shared" si="28"/>
        <v>12</v>
      </c>
      <c r="B1552" s="788" t="s">
        <v>1951</v>
      </c>
      <c r="C1552" s="790" t="s">
        <v>2154</v>
      </c>
      <c r="D1552" s="790" t="s">
        <v>2168</v>
      </c>
      <c r="E1552" s="742" t="s">
        <v>2048</v>
      </c>
      <c r="F1552" s="786" t="s">
        <v>95</v>
      </c>
      <c r="G1552" s="791">
        <v>5</v>
      </c>
      <c r="H1552" s="763"/>
      <c r="I1552" s="763"/>
    </row>
    <row r="1553" spans="1:9">
      <c r="A1553" s="764">
        <f t="shared" si="28"/>
        <v>13</v>
      </c>
      <c r="B1553" s="788" t="s">
        <v>1951</v>
      </c>
      <c r="C1553" s="790" t="s">
        <v>2156</v>
      </c>
      <c r="D1553" s="790"/>
      <c r="E1553" s="791"/>
      <c r="F1553" s="782" t="s">
        <v>94</v>
      </c>
      <c r="G1553" s="791">
        <v>1</v>
      </c>
      <c r="H1553" s="763"/>
      <c r="I1553" s="763"/>
    </row>
    <row r="1554" spans="1:9">
      <c r="A1554" s="764">
        <f t="shared" si="28"/>
        <v>14</v>
      </c>
      <c r="B1554" s="788" t="s">
        <v>1951</v>
      </c>
      <c r="C1554" s="790" t="s">
        <v>2157</v>
      </c>
      <c r="D1554" s="790"/>
      <c r="E1554" s="791"/>
      <c r="F1554" s="782" t="s">
        <v>94</v>
      </c>
      <c r="G1554" s="791">
        <v>1</v>
      </c>
      <c r="H1554" s="763"/>
      <c r="I1554" s="763"/>
    </row>
    <row r="1555" spans="1:9">
      <c r="A1555" s="764">
        <f t="shared" si="28"/>
        <v>15</v>
      </c>
      <c r="B1555" s="788" t="s">
        <v>1951</v>
      </c>
      <c r="C1555" s="790" t="s">
        <v>2158</v>
      </c>
      <c r="D1555" s="790"/>
      <c r="E1555" s="791"/>
      <c r="F1555" s="782" t="s">
        <v>94</v>
      </c>
      <c r="G1555" s="791">
        <v>1</v>
      </c>
      <c r="H1555" s="763"/>
      <c r="I1555" s="763"/>
    </row>
    <row r="1556" spans="1:9">
      <c r="A1556" s="764">
        <f t="shared" si="28"/>
        <v>16</v>
      </c>
      <c r="B1556" s="788" t="s">
        <v>1951</v>
      </c>
      <c r="C1556" s="790" t="s">
        <v>2159</v>
      </c>
      <c r="D1556" s="790"/>
      <c r="E1556" s="791"/>
      <c r="F1556" s="782" t="s">
        <v>94</v>
      </c>
      <c r="G1556" s="791">
        <v>1</v>
      </c>
      <c r="H1556" s="763"/>
      <c r="I1556" s="763"/>
    </row>
    <row r="1557" spans="1:9">
      <c r="A1557" s="764">
        <f t="shared" si="28"/>
        <v>17</v>
      </c>
      <c r="B1557" s="788" t="s">
        <v>1951</v>
      </c>
      <c r="C1557" s="790" t="s">
        <v>1034</v>
      </c>
      <c r="D1557" s="790"/>
      <c r="E1557" s="791"/>
      <c r="F1557" s="782" t="s">
        <v>94</v>
      </c>
      <c r="G1557" s="791">
        <v>1</v>
      </c>
      <c r="H1557" s="763"/>
      <c r="I1557" s="763"/>
    </row>
    <row r="1558" spans="1:9">
      <c r="A1558" s="764">
        <f t="shared" si="28"/>
        <v>18</v>
      </c>
      <c r="B1558" s="788" t="s">
        <v>1951</v>
      </c>
      <c r="C1558" s="790" t="s">
        <v>2160</v>
      </c>
      <c r="D1558" s="790"/>
      <c r="E1558" s="791"/>
      <c r="F1558" s="782" t="s">
        <v>94</v>
      </c>
      <c r="G1558" s="791">
        <v>1</v>
      </c>
      <c r="H1558" s="763"/>
      <c r="I1558" s="763"/>
    </row>
    <row r="1559" spans="1:9" ht="25.5">
      <c r="A1559" s="764">
        <f t="shared" si="28"/>
        <v>19</v>
      </c>
      <c r="B1559" s="788" t="s">
        <v>1951</v>
      </c>
      <c r="C1559" s="790" t="s">
        <v>2161</v>
      </c>
      <c r="D1559" s="790"/>
      <c r="E1559" s="791"/>
      <c r="F1559" s="782" t="s">
        <v>94</v>
      </c>
      <c r="G1559" s="791">
        <v>1</v>
      </c>
      <c r="H1559" s="763"/>
      <c r="I1559" s="763"/>
    </row>
    <row r="1560" spans="1:9">
      <c r="A1560" s="774"/>
      <c r="B1560" s="775"/>
      <c r="C1560" s="793"/>
      <c r="D1560" s="793"/>
      <c r="E1560" s="759"/>
      <c r="F1560" s="778"/>
      <c r="G1560" s="779"/>
      <c r="H1560" s="763"/>
      <c r="I1560" s="763"/>
    </row>
    <row r="1561" spans="1:9">
      <c r="A1561" s="33"/>
      <c r="B1561" s="599"/>
      <c r="C1561" s="1048" t="s">
        <v>1284</v>
      </c>
      <c r="D1561" s="1049"/>
      <c r="E1561" s="736"/>
      <c r="F1561" s="92"/>
      <c r="G1561" s="93"/>
      <c r="H1561" s="252"/>
      <c r="I1561" s="252"/>
    </row>
    <row r="1562" spans="1:9" ht="25.5">
      <c r="A1562" s="33">
        <f>A1538+1</f>
        <v>1318</v>
      </c>
      <c r="B1562" s="599" t="s">
        <v>1951</v>
      </c>
      <c r="C1562" s="31" t="s">
        <v>1184</v>
      </c>
      <c r="D1562" s="31"/>
      <c r="E1562" s="722" t="s">
        <v>2048</v>
      </c>
      <c r="F1562" s="92" t="s">
        <v>94</v>
      </c>
      <c r="G1562" s="93">
        <v>1</v>
      </c>
      <c r="H1562" s="252"/>
      <c r="I1562" s="252"/>
    </row>
    <row r="1563" spans="1:9" ht="25.5">
      <c r="A1563" s="33">
        <f t="shared" si="26"/>
        <v>1319</v>
      </c>
      <c r="B1563" s="599" t="s">
        <v>1951</v>
      </c>
      <c r="C1563" s="31" t="s">
        <v>1285</v>
      </c>
      <c r="D1563" s="31"/>
      <c r="E1563" s="722" t="s">
        <v>2048</v>
      </c>
      <c r="F1563" s="92" t="s">
        <v>94</v>
      </c>
      <c r="G1563" s="93">
        <v>1</v>
      </c>
      <c r="H1563" s="252"/>
      <c r="I1563" s="252"/>
    </row>
    <row r="1564" spans="1:9">
      <c r="A1564" s="33">
        <f t="shared" si="26"/>
        <v>1320</v>
      </c>
      <c r="B1564" s="599" t="s">
        <v>1951</v>
      </c>
      <c r="C1564" s="31" t="s">
        <v>1059</v>
      </c>
      <c r="D1564" s="31" t="s">
        <v>162</v>
      </c>
      <c r="E1564" s="722" t="s">
        <v>2048</v>
      </c>
      <c r="F1564" s="92" t="s">
        <v>95</v>
      </c>
      <c r="G1564" s="53">
        <v>22</v>
      </c>
      <c r="H1564" s="252"/>
      <c r="I1564" s="252"/>
    </row>
    <row r="1565" spans="1:9">
      <c r="A1565" s="33">
        <f t="shared" si="26"/>
        <v>1321</v>
      </c>
      <c r="B1565" s="599" t="s">
        <v>1951</v>
      </c>
      <c r="C1565" s="31" t="s">
        <v>1059</v>
      </c>
      <c r="D1565" s="31" t="s">
        <v>143</v>
      </c>
      <c r="E1565" s="722" t="s">
        <v>2048</v>
      </c>
      <c r="F1565" s="92" t="s">
        <v>95</v>
      </c>
      <c r="G1565" s="53">
        <v>32</v>
      </c>
      <c r="H1565" s="252"/>
      <c r="I1565" s="252"/>
    </row>
    <row r="1566" spans="1:9">
      <c r="A1566" s="33">
        <f t="shared" si="26"/>
        <v>1322</v>
      </c>
      <c r="B1566" s="599" t="s">
        <v>1951</v>
      </c>
      <c r="C1566" s="31" t="s">
        <v>1059</v>
      </c>
      <c r="D1566" s="31" t="s">
        <v>634</v>
      </c>
      <c r="E1566" s="722" t="s">
        <v>2048</v>
      </c>
      <c r="F1566" s="92" t="s">
        <v>95</v>
      </c>
      <c r="G1566" s="53">
        <v>106</v>
      </c>
      <c r="H1566" s="252"/>
      <c r="I1566" s="252"/>
    </row>
    <row r="1567" spans="1:9">
      <c r="A1567" s="33">
        <f t="shared" si="26"/>
        <v>1323</v>
      </c>
      <c r="B1567" s="599" t="s">
        <v>1951</v>
      </c>
      <c r="C1567" s="31" t="s">
        <v>1059</v>
      </c>
      <c r="D1567" s="31" t="s">
        <v>658</v>
      </c>
      <c r="E1567" s="722" t="s">
        <v>2048</v>
      </c>
      <c r="F1567" s="92" t="s">
        <v>95</v>
      </c>
      <c r="G1567" s="53">
        <v>25</v>
      </c>
      <c r="H1567" s="252"/>
      <c r="I1567" s="252"/>
    </row>
    <row r="1568" spans="1:9">
      <c r="A1568" s="33">
        <f t="shared" si="26"/>
        <v>1324</v>
      </c>
      <c r="B1568" s="599" t="s">
        <v>1951</v>
      </c>
      <c r="C1568" s="31" t="s">
        <v>1059</v>
      </c>
      <c r="D1568" s="31" t="s">
        <v>659</v>
      </c>
      <c r="E1568" s="722" t="s">
        <v>2048</v>
      </c>
      <c r="F1568" s="92" t="s">
        <v>95</v>
      </c>
      <c r="G1568" s="53">
        <v>73</v>
      </c>
      <c r="H1568" s="252"/>
      <c r="I1568" s="252"/>
    </row>
    <row r="1569" spans="1:9">
      <c r="A1569" s="33">
        <f t="shared" si="26"/>
        <v>1325</v>
      </c>
      <c r="B1569" s="599" t="s">
        <v>1951</v>
      </c>
      <c r="C1569" s="31" t="s">
        <v>1060</v>
      </c>
      <c r="D1569" s="31" t="s">
        <v>1118</v>
      </c>
      <c r="E1569" s="722" t="s">
        <v>2048</v>
      </c>
      <c r="F1569" s="92" t="s">
        <v>95</v>
      </c>
      <c r="G1569" s="53">
        <v>3</v>
      </c>
      <c r="H1569" s="252"/>
      <c r="I1569" s="252"/>
    </row>
    <row r="1570" spans="1:9">
      <c r="A1570" s="33">
        <f t="shared" si="26"/>
        <v>1326</v>
      </c>
      <c r="B1570" s="599" t="s">
        <v>1951</v>
      </c>
      <c r="C1570" s="31" t="s">
        <v>1060</v>
      </c>
      <c r="D1570" s="31" t="s">
        <v>1132</v>
      </c>
      <c r="E1570" s="722" t="s">
        <v>2048</v>
      </c>
      <c r="F1570" s="92" t="s">
        <v>95</v>
      </c>
      <c r="G1570" s="53">
        <v>7</v>
      </c>
      <c r="H1570" s="252"/>
      <c r="I1570" s="252"/>
    </row>
    <row r="1571" spans="1:9">
      <c r="A1571" s="33">
        <f t="shared" si="26"/>
        <v>1327</v>
      </c>
      <c r="B1571" s="599" t="s">
        <v>1951</v>
      </c>
      <c r="C1571" s="31" t="s">
        <v>1060</v>
      </c>
      <c r="D1571" s="31" t="s">
        <v>1286</v>
      </c>
      <c r="E1571" s="722" t="s">
        <v>2048</v>
      </c>
      <c r="F1571" s="92" t="s">
        <v>95</v>
      </c>
      <c r="G1571" s="53">
        <v>21</v>
      </c>
      <c r="H1571" s="252"/>
      <c r="I1571" s="252"/>
    </row>
    <row r="1572" spans="1:9">
      <c r="A1572" s="33">
        <f t="shared" si="26"/>
        <v>1328</v>
      </c>
      <c r="B1572" s="599" t="s">
        <v>1951</v>
      </c>
      <c r="C1572" s="31" t="s">
        <v>1060</v>
      </c>
      <c r="D1572" s="31" t="s">
        <v>1287</v>
      </c>
      <c r="E1572" s="722" t="s">
        <v>2048</v>
      </c>
      <c r="F1572" s="92" t="s">
        <v>95</v>
      </c>
      <c r="G1572" s="53">
        <v>6</v>
      </c>
      <c r="H1572" s="252"/>
      <c r="I1572" s="252"/>
    </row>
    <row r="1573" spans="1:9">
      <c r="A1573" s="33">
        <f t="shared" si="26"/>
        <v>1329</v>
      </c>
      <c r="B1573" s="599" t="s">
        <v>1951</v>
      </c>
      <c r="C1573" s="31" t="s">
        <v>1060</v>
      </c>
      <c r="D1573" s="31" t="s">
        <v>1263</v>
      </c>
      <c r="E1573" s="722" t="s">
        <v>2048</v>
      </c>
      <c r="F1573" s="92" t="s">
        <v>95</v>
      </c>
      <c r="G1573" s="53">
        <v>5</v>
      </c>
      <c r="H1573" s="252"/>
      <c r="I1573" s="252"/>
    </row>
    <row r="1574" spans="1:9">
      <c r="A1574" s="33">
        <f t="shared" si="26"/>
        <v>1330</v>
      </c>
      <c r="B1574" s="599" t="s">
        <v>1951</v>
      </c>
      <c r="C1574" s="31" t="s">
        <v>1060</v>
      </c>
      <c r="D1574" s="31" t="s">
        <v>1276</v>
      </c>
      <c r="E1574" s="722" t="s">
        <v>2048</v>
      </c>
      <c r="F1574" s="92" t="s">
        <v>95</v>
      </c>
      <c r="G1574" s="53">
        <v>3</v>
      </c>
      <c r="H1574" s="252"/>
      <c r="I1574" s="252"/>
    </row>
    <row r="1575" spans="1:9">
      <c r="A1575" s="33">
        <f t="shared" si="26"/>
        <v>1331</v>
      </c>
      <c r="B1575" s="599" t="s">
        <v>1951</v>
      </c>
      <c r="C1575" s="31" t="s">
        <v>1060</v>
      </c>
      <c r="D1575" s="31" t="s">
        <v>1133</v>
      </c>
      <c r="E1575" s="722" t="s">
        <v>2048</v>
      </c>
      <c r="F1575" s="92" t="s">
        <v>95</v>
      </c>
      <c r="G1575" s="53">
        <v>20</v>
      </c>
      <c r="H1575" s="252"/>
      <c r="I1575" s="252"/>
    </row>
    <row r="1576" spans="1:9">
      <c r="A1576" s="33">
        <f t="shared" si="26"/>
        <v>1332</v>
      </c>
      <c r="B1576" s="599" t="s">
        <v>1951</v>
      </c>
      <c r="C1576" s="31" t="s">
        <v>1060</v>
      </c>
      <c r="D1576" s="31" t="s">
        <v>1288</v>
      </c>
      <c r="E1576" s="722" t="s">
        <v>2048</v>
      </c>
      <c r="F1576" s="92" t="s">
        <v>95</v>
      </c>
      <c r="G1576" s="53">
        <v>8</v>
      </c>
      <c r="H1576" s="252"/>
      <c r="I1576" s="252"/>
    </row>
    <row r="1577" spans="1:9">
      <c r="A1577" s="33">
        <f t="shared" si="26"/>
        <v>1333</v>
      </c>
      <c r="B1577" s="599" t="s">
        <v>1951</v>
      </c>
      <c r="C1577" s="31" t="s">
        <v>1060</v>
      </c>
      <c r="D1577" s="31" t="s">
        <v>1289</v>
      </c>
      <c r="E1577" s="722" t="s">
        <v>2048</v>
      </c>
      <c r="F1577" s="92" t="s">
        <v>95</v>
      </c>
      <c r="G1577" s="53">
        <v>1</v>
      </c>
      <c r="H1577" s="252"/>
      <c r="I1577" s="252"/>
    </row>
    <row r="1578" spans="1:9">
      <c r="A1578" s="33">
        <f t="shared" si="26"/>
        <v>1334</v>
      </c>
      <c r="B1578" s="599" t="s">
        <v>1951</v>
      </c>
      <c r="C1578" s="31" t="s">
        <v>1060</v>
      </c>
      <c r="D1578" s="31" t="s">
        <v>1134</v>
      </c>
      <c r="E1578" s="722" t="s">
        <v>2048</v>
      </c>
      <c r="F1578" s="92" t="s">
        <v>95</v>
      </c>
      <c r="G1578" s="53">
        <v>25</v>
      </c>
      <c r="H1578" s="252"/>
      <c r="I1578" s="252"/>
    </row>
    <row r="1579" spans="1:9">
      <c r="A1579" s="33">
        <f t="shared" si="26"/>
        <v>1335</v>
      </c>
      <c r="B1579" s="599" t="s">
        <v>1951</v>
      </c>
      <c r="C1579" s="31" t="s">
        <v>1060</v>
      </c>
      <c r="D1579" s="31" t="s">
        <v>1188</v>
      </c>
      <c r="E1579" s="722" t="s">
        <v>2048</v>
      </c>
      <c r="F1579" s="92" t="s">
        <v>95</v>
      </c>
      <c r="G1579" s="53">
        <v>3</v>
      </c>
      <c r="H1579" s="252"/>
      <c r="I1579" s="252"/>
    </row>
    <row r="1580" spans="1:9">
      <c r="A1580" s="33">
        <f t="shared" si="26"/>
        <v>1336</v>
      </c>
      <c r="B1580" s="599" t="s">
        <v>1951</v>
      </c>
      <c r="C1580" s="31" t="s">
        <v>1060</v>
      </c>
      <c r="D1580" s="31" t="s">
        <v>1290</v>
      </c>
      <c r="E1580" s="722" t="s">
        <v>2048</v>
      </c>
      <c r="F1580" s="92" t="s">
        <v>95</v>
      </c>
      <c r="G1580" s="53">
        <v>10</v>
      </c>
      <c r="H1580" s="252"/>
      <c r="I1580" s="252"/>
    </row>
    <row r="1581" spans="1:9">
      <c r="A1581" s="33">
        <f t="shared" ref="A1581:A1681" si="29">A1580+1</f>
        <v>1337</v>
      </c>
      <c r="B1581" s="599" t="s">
        <v>1951</v>
      </c>
      <c r="C1581" s="31" t="s">
        <v>1060</v>
      </c>
      <c r="D1581" s="31" t="s">
        <v>1291</v>
      </c>
      <c r="E1581" s="722" t="s">
        <v>2048</v>
      </c>
      <c r="F1581" s="92" t="s">
        <v>95</v>
      </c>
      <c r="G1581" s="53">
        <v>0.5</v>
      </c>
      <c r="H1581" s="252"/>
      <c r="I1581" s="252"/>
    </row>
    <row r="1582" spans="1:9" ht="25.5">
      <c r="A1582" s="33">
        <f t="shared" si="29"/>
        <v>1338</v>
      </c>
      <c r="B1582" s="599" t="s">
        <v>1951</v>
      </c>
      <c r="C1582" s="31" t="s">
        <v>1065</v>
      </c>
      <c r="D1582" s="31"/>
      <c r="E1582" s="722" t="s">
        <v>2048</v>
      </c>
      <c r="F1582" s="92" t="s">
        <v>94</v>
      </c>
      <c r="G1582" s="93">
        <v>1</v>
      </c>
      <c r="H1582" s="252"/>
      <c r="I1582" s="252"/>
    </row>
    <row r="1583" spans="1:9">
      <c r="A1583" s="33">
        <f t="shared" si="29"/>
        <v>1339</v>
      </c>
      <c r="B1583" s="599" t="s">
        <v>1951</v>
      </c>
      <c r="C1583" s="31" t="s">
        <v>1189</v>
      </c>
      <c r="D1583" s="31" t="s">
        <v>162</v>
      </c>
      <c r="E1583" s="722" t="s">
        <v>2048</v>
      </c>
      <c r="F1583" s="92" t="s">
        <v>92</v>
      </c>
      <c r="G1583" s="93">
        <v>3</v>
      </c>
      <c r="H1583" s="252"/>
      <c r="I1583" s="252"/>
    </row>
    <row r="1584" spans="1:9">
      <c r="A1584" s="33">
        <f t="shared" si="29"/>
        <v>1340</v>
      </c>
      <c r="B1584" s="599" t="s">
        <v>1951</v>
      </c>
      <c r="C1584" s="31" t="s">
        <v>1292</v>
      </c>
      <c r="D1584" s="31" t="s">
        <v>1159</v>
      </c>
      <c r="E1584" s="722" t="s">
        <v>2048</v>
      </c>
      <c r="F1584" s="92" t="s">
        <v>92</v>
      </c>
      <c r="G1584" s="93">
        <v>1</v>
      </c>
      <c r="H1584" s="252"/>
      <c r="I1584" s="252"/>
    </row>
    <row r="1585" spans="1:9" ht="25.5">
      <c r="A1585" s="33">
        <f t="shared" si="29"/>
        <v>1341</v>
      </c>
      <c r="B1585" s="599" t="s">
        <v>1951</v>
      </c>
      <c r="C1585" s="31" t="s">
        <v>1149</v>
      </c>
      <c r="D1585" s="31" t="s">
        <v>143</v>
      </c>
      <c r="E1585" s="722" t="s">
        <v>2048</v>
      </c>
      <c r="F1585" s="92" t="s">
        <v>92</v>
      </c>
      <c r="G1585" s="93">
        <v>4</v>
      </c>
      <c r="H1585" s="252"/>
      <c r="I1585" s="252"/>
    </row>
    <row r="1586" spans="1:9" ht="25.5">
      <c r="A1586" s="33">
        <f t="shared" si="29"/>
        <v>1342</v>
      </c>
      <c r="B1586" s="599" t="s">
        <v>1951</v>
      </c>
      <c r="C1586" s="31" t="s">
        <v>1174</v>
      </c>
      <c r="D1586" s="31" t="s">
        <v>634</v>
      </c>
      <c r="E1586" s="722" t="s">
        <v>2048</v>
      </c>
      <c r="F1586" s="92" t="s">
        <v>92</v>
      </c>
      <c r="G1586" s="93">
        <v>11</v>
      </c>
      <c r="H1586" s="252"/>
      <c r="I1586" s="252"/>
    </row>
    <row r="1587" spans="1:9" ht="25.5">
      <c r="A1587" s="33">
        <f t="shared" si="29"/>
        <v>1343</v>
      </c>
      <c r="B1587" s="599" t="s">
        <v>1951</v>
      </c>
      <c r="C1587" s="31" t="s">
        <v>1150</v>
      </c>
      <c r="D1587" s="31" t="s">
        <v>658</v>
      </c>
      <c r="E1587" s="722" t="s">
        <v>2048</v>
      </c>
      <c r="F1587" s="92" t="s">
        <v>92</v>
      </c>
      <c r="G1587" s="93">
        <v>4</v>
      </c>
      <c r="H1587" s="252"/>
      <c r="I1587" s="252"/>
    </row>
    <row r="1588" spans="1:9">
      <c r="A1588" s="33">
        <f t="shared" si="29"/>
        <v>1344</v>
      </c>
      <c r="B1588" s="599" t="s">
        <v>1951</v>
      </c>
      <c r="C1588" s="31" t="s">
        <v>1136</v>
      </c>
      <c r="D1588" s="31" t="s">
        <v>162</v>
      </c>
      <c r="E1588" s="722" t="s">
        <v>2048</v>
      </c>
      <c r="F1588" s="92" t="s">
        <v>92</v>
      </c>
      <c r="G1588" s="93">
        <v>1</v>
      </c>
      <c r="H1588" s="252"/>
      <c r="I1588" s="252"/>
    </row>
    <row r="1589" spans="1:9">
      <c r="A1589" s="33">
        <f t="shared" si="29"/>
        <v>1345</v>
      </c>
      <c r="B1589" s="599" t="s">
        <v>1951</v>
      </c>
      <c r="C1589" s="31" t="s">
        <v>1162</v>
      </c>
      <c r="D1589" s="31" t="s">
        <v>1159</v>
      </c>
      <c r="E1589" s="722" t="s">
        <v>2048</v>
      </c>
      <c r="F1589" s="92" t="s">
        <v>92</v>
      </c>
      <c r="G1589" s="93">
        <v>1</v>
      </c>
      <c r="H1589" s="252"/>
      <c r="I1589" s="252"/>
    </row>
    <row r="1590" spans="1:9">
      <c r="A1590" s="33">
        <f t="shared" si="29"/>
        <v>1346</v>
      </c>
      <c r="B1590" s="599" t="s">
        <v>1951</v>
      </c>
      <c r="C1590" s="31" t="s">
        <v>1261</v>
      </c>
      <c r="D1590" s="31" t="s">
        <v>143</v>
      </c>
      <c r="E1590" s="722" t="s">
        <v>2048</v>
      </c>
      <c r="F1590" s="92" t="s">
        <v>92</v>
      </c>
      <c r="G1590" s="93">
        <v>1</v>
      </c>
      <c r="H1590" s="252"/>
      <c r="I1590" s="252"/>
    </row>
    <row r="1591" spans="1:9" ht="25.5">
      <c r="A1591" s="33">
        <f t="shared" si="29"/>
        <v>1347</v>
      </c>
      <c r="B1591" s="599" t="s">
        <v>1951</v>
      </c>
      <c r="C1591" s="31" t="s">
        <v>1293</v>
      </c>
      <c r="D1591" s="31" t="s">
        <v>143</v>
      </c>
      <c r="E1591" s="722" t="s">
        <v>2048</v>
      </c>
      <c r="F1591" s="92" t="s">
        <v>92</v>
      </c>
      <c r="G1591" s="93">
        <v>3</v>
      </c>
      <c r="H1591" s="252"/>
      <c r="I1591" s="252"/>
    </row>
    <row r="1592" spans="1:9" ht="25.5">
      <c r="A1592" s="33">
        <f t="shared" si="29"/>
        <v>1348</v>
      </c>
      <c r="B1592" s="599" t="s">
        <v>1951</v>
      </c>
      <c r="C1592" s="31" t="s">
        <v>1294</v>
      </c>
      <c r="D1592" s="31" t="s">
        <v>634</v>
      </c>
      <c r="E1592" s="722" t="s">
        <v>2048</v>
      </c>
      <c r="F1592" s="92" t="s">
        <v>92</v>
      </c>
      <c r="G1592" s="93">
        <v>11</v>
      </c>
      <c r="H1592" s="252"/>
      <c r="I1592" s="252"/>
    </row>
    <row r="1593" spans="1:9" ht="25.5">
      <c r="A1593" s="33">
        <f t="shared" si="29"/>
        <v>1349</v>
      </c>
      <c r="B1593" s="599" t="s">
        <v>1951</v>
      </c>
      <c r="C1593" s="31" t="s">
        <v>1275</v>
      </c>
      <c r="D1593" s="31" t="s">
        <v>658</v>
      </c>
      <c r="E1593" s="722" t="s">
        <v>2048</v>
      </c>
      <c r="F1593" s="92" t="s">
        <v>92</v>
      </c>
      <c r="G1593" s="93">
        <v>4</v>
      </c>
      <c r="H1593" s="252"/>
      <c r="I1593" s="252"/>
    </row>
    <row r="1594" spans="1:9">
      <c r="A1594" s="33">
        <f t="shared" si="29"/>
        <v>1350</v>
      </c>
      <c r="B1594" s="599" t="s">
        <v>1951</v>
      </c>
      <c r="C1594" s="31" t="s">
        <v>1138</v>
      </c>
      <c r="D1594" s="31" t="s">
        <v>162</v>
      </c>
      <c r="E1594" s="722" t="s">
        <v>2048</v>
      </c>
      <c r="F1594" s="92" t="s">
        <v>92</v>
      </c>
      <c r="G1594" s="93">
        <v>1</v>
      </c>
      <c r="H1594" s="252"/>
      <c r="I1594" s="252"/>
    </row>
    <row r="1595" spans="1:9">
      <c r="A1595" s="33">
        <f t="shared" si="29"/>
        <v>1351</v>
      </c>
      <c r="B1595" s="599" t="s">
        <v>1951</v>
      </c>
      <c r="C1595" s="31" t="s">
        <v>1163</v>
      </c>
      <c r="D1595" s="31" t="s">
        <v>1159</v>
      </c>
      <c r="E1595" s="722" t="s">
        <v>2048</v>
      </c>
      <c r="F1595" s="92" t="s">
        <v>92</v>
      </c>
      <c r="G1595" s="93">
        <v>1</v>
      </c>
      <c r="H1595" s="252"/>
      <c r="I1595" s="252"/>
    </row>
    <row r="1596" spans="1:9">
      <c r="A1596" s="33">
        <f t="shared" si="29"/>
        <v>1352</v>
      </c>
      <c r="B1596" s="599" t="s">
        <v>1951</v>
      </c>
      <c r="C1596" s="31" t="s">
        <v>1281</v>
      </c>
      <c r="D1596" s="31" t="s">
        <v>143</v>
      </c>
      <c r="E1596" s="722" t="s">
        <v>2048</v>
      </c>
      <c r="F1596" s="92" t="s">
        <v>92</v>
      </c>
      <c r="G1596" s="93">
        <v>1</v>
      </c>
      <c r="H1596" s="252"/>
      <c r="I1596" s="252"/>
    </row>
    <row r="1597" spans="1:9">
      <c r="A1597" s="33">
        <f t="shared" si="29"/>
        <v>1353</v>
      </c>
      <c r="B1597" s="599" t="s">
        <v>1951</v>
      </c>
      <c r="C1597" s="31" t="s">
        <v>1295</v>
      </c>
      <c r="D1597" s="31" t="s">
        <v>1291</v>
      </c>
      <c r="E1597" s="722" t="s">
        <v>2048</v>
      </c>
      <c r="F1597" s="92" t="s">
        <v>92</v>
      </c>
      <c r="G1597" s="93">
        <v>1</v>
      </c>
      <c r="H1597" s="252"/>
      <c r="I1597" s="252"/>
    </row>
    <row r="1598" spans="1:9">
      <c r="A1598" s="33">
        <f t="shared" si="29"/>
        <v>1354</v>
      </c>
      <c r="B1598" s="599" t="s">
        <v>1951</v>
      </c>
      <c r="C1598" s="31" t="s">
        <v>1296</v>
      </c>
      <c r="D1598" s="31" t="s">
        <v>1276</v>
      </c>
      <c r="E1598" s="722" t="s">
        <v>2048</v>
      </c>
      <c r="F1598" s="92" t="s">
        <v>92</v>
      </c>
      <c r="G1598" s="93">
        <v>1</v>
      </c>
      <c r="H1598" s="252"/>
      <c r="I1598" s="252"/>
    </row>
    <row r="1599" spans="1:9">
      <c r="A1599" s="33">
        <f t="shared" si="29"/>
        <v>1355</v>
      </c>
      <c r="B1599" s="599" t="s">
        <v>1951</v>
      </c>
      <c r="C1599" s="31" t="s">
        <v>1297</v>
      </c>
      <c r="D1599" s="31"/>
      <c r="E1599" s="722" t="s">
        <v>2048</v>
      </c>
      <c r="F1599" s="92" t="s">
        <v>92</v>
      </c>
      <c r="G1599" s="93">
        <v>1</v>
      </c>
      <c r="H1599" s="252"/>
      <c r="I1599" s="252"/>
    </row>
    <row r="1600" spans="1:9">
      <c r="A1600" s="33">
        <f t="shared" si="29"/>
        <v>1356</v>
      </c>
      <c r="B1600" s="599" t="s">
        <v>1951</v>
      </c>
      <c r="C1600" s="31" t="s">
        <v>1298</v>
      </c>
      <c r="D1600" s="31"/>
      <c r="E1600" s="722" t="s">
        <v>2048</v>
      </c>
      <c r="F1600" s="92" t="s">
        <v>92</v>
      </c>
      <c r="G1600" s="93">
        <v>1</v>
      </c>
      <c r="H1600" s="252"/>
      <c r="I1600" s="252"/>
    </row>
    <row r="1601" spans="1:9">
      <c r="A1601" s="33">
        <f t="shared" si="29"/>
        <v>1357</v>
      </c>
      <c r="B1601" s="599" t="s">
        <v>1951</v>
      </c>
      <c r="C1601" s="31" t="s">
        <v>1198</v>
      </c>
      <c r="D1601" s="31" t="s">
        <v>162</v>
      </c>
      <c r="E1601" s="722" t="s">
        <v>2048</v>
      </c>
      <c r="F1601" s="92" t="s">
        <v>92</v>
      </c>
      <c r="G1601" s="93">
        <v>3</v>
      </c>
      <c r="H1601" s="252"/>
      <c r="I1601" s="252"/>
    </row>
    <row r="1602" spans="1:9">
      <c r="A1602" s="33">
        <f t="shared" si="29"/>
        <v>1358</v>
      </c>
      <c r="B1602" s="599" t="s">
        <v>1951</v>
      </c>
      <c r="C1602" s="31" t="s">
        <v>1299</v>
      </c>
      <c r="D1602" s="31" t="s">
        <v>658</v>
      </c>
      <c r="E1602" s="722" t="s">
        <v>2048</v>
      </c>
      <c r="F1602" s="92" t="s">
        <v>92</v>
      </c>
      <c r="G1602" s="93">
        <v>4</v>
      </c>
      <c r="H1602" s="252"/>
      <c r="I1602" s="252"/>
    </row>
    <row r="1603" spans="1:9" ht="25.5">
      <c r="A1603" s="33">
        <f t="shared" si="29"/>
        <v>1359</v>
      </c>
      <c r="B1603" s="599" t="s">
        <v>1951</v>
      </c>
      <c r="C1603" s="31" t="s">
        <v>1300</v>
      </c>
      <c r="D1603" s="31" t="s">
        <v>1134</v>
      </c>
      <c r="E1603" s="722" t="s">
        <v>2048</v>
      </c>
      <c r="F1603" s="92" t="s">
        <v>92</v>
      </c>
      <c r="G1603" s="93">
        <v>1</v>
      </c>
      <c r="H1603" s="252"/>
      <c r="I1603" s="252"/>
    </row>
    <row r="1604" spans="1:9" ht="25.5">
      <c r="A1604" s="33">
        <f t="shared" si="29"/>
        <v>1360</v>
      </c>
      <c r="B1604" s="599" t="s">
        <v>1951</v>
      </c>
      <c r="C1604" s="31" t="s">
        <v>1301</v>
      </c>
      <c r="D1604" s="31" t="s">
        <v>1234</v>
      </c>
      <c r="E1604" s="722" t="s">
        <v>2048</v>
      </c>
      <c r="F1604" s="92" t="s">
        <v>92</v>
      </c>
      <c r="G1604" s="93">
        <v>1</v>
      </c>
      <c r="H1604" s="252"/>
      <c r="I1604" s="252"/>
    </row>
    <row r="1605" spans="1:9">
      <c r="A1605" s="33">
        <f t="shared" si="29"/>
        <v>1361</v>
      </c>
      <c r="B1605" s="599" t="s">
        <v>1951</v>
      </c>
      <c r="C1605" s="31" t="s">
        <v>1302</v>
      </c>
      <c r="D1605" s="31" t="s">
        <v>634</v>
      </c>
      <c r="E1605" s="722" t="s">
        <v>2048</v>
      </c>
      <c r="F1605" s="92" t="s">
        <v>92</v>
      </c>
      <c r="G1605" s="93">
        <v>1</v>
      </c>
      <c r="H1605" s="252"/>
      <c r="I1605" s="252"/>
    </row>
    <row r="1606" spans="1:9" ht="25.5">
      <c r="A1606" s="33">
        <f t="shared" si="29"/>
        <v>1362</v>
      </c>
      <c r="B1606" s="599" t="s">
        <v>1951</v>
      </c>
      <c r="C1606" s="31" t="s">
        <v>1200</v>
      </c>
      <c r="D1606" s="31" t="s">
        <v>1134</v>
      </c>
      <c r="E1606" s="722" t="s">
        <v>2048</v>
      </c>
      <c r="F1606" s="92" t="s">
        <v>92</v>
      </c>
      <c r="G1606" s="93">
        <v>2</v>
      </c>
      <c r="H1606" s="252"/>
      <c r="I1606" s="252"/>
    </row>
    <row r="1607" spans="1:9" ht="25.5">
      <c r="A1607" s="33">
        <f t="shared" si="29"/>
        <v>1363</v>
      </c>
      <c r="B1607" s="599" t="s">
        <v>1951</v>
      </c>
      <c r="C1607" s="31" t="s">
        <v>1201</v>
      </c>
      <c r="D1607" s="31" t="s">
        <v>1188</v>
      </c>
      <c r="E1607" s="722" t="s">
        <v>2048</v>
      </c>
      <c r="F1607" s="92" t="s">
        <v>92</v>
      </c>
      <c r="G1607" s="93">
        <v>2</v>
      </c>
      <c r="H1607" s="252"/>
      <c r="I1607" s="252"/>
    </row>
    <row r="1608" spans="1:9">
      <c r="A1608" s="33">
        <f t="shared" si="29"/>
        <v>1364</v>
      </c>
      <c r="B1608" s="599" t="s">
        <v>1951</v>
      </c>
      <c r="C1608" s="31" t="s">
        <v>1303</v>
      </c>
      <c r="D1608" s="31"/>
      <c r="E1608" s="722" t="s">
        <v>2048</v>
      </c>
      <c r="F1608" s="92" t="s">
        <v>104</v>
      </c>
      <c r="G1608" s="53">
        <v>85</v>
      </c>
      <c r="H1608" s="252"/>
      <c r="I1608" s="252"/>
    </row>
    <row r="1609" spans="1:9">
      <c r="A1609" s="33">
        <f t="shared" si="29"/>
        <v>1365</v>
      </c>
      <c r="B1609" s="599" t="s">
        <v>1951</v>
      </c>
      <c r="C1609" s="31" t="s">
        <v>1071</v>
      </c>
      <c r="D1609" s="31"/>
      <c r="E1609" s="722" t="s">
        <v>2048</v>
      </c>
      <c r="F1609" s="92" t="s">
        <v>104</v>
      </c>
      <c r="G1609" s="53">
        <v>100</v>
      </c>
      <c r="H1609" s="252"/>
      <c r="I1609" s="252"/>
    </row>
    <row r="1610" spans="1:9">
      <c r="A1610" s="33">
        <f t="shared" si="29"/>
        <v>1366</v>
      </c>
      <c r="B1610" s="599" t="s">
        <v>1951</v>
      </c>
      <c r="C1610" s="31" t="s">
        <v>1205</v>
      </c>
      <c r="D1610" s="31"/>
      <c r="E1610" s="722" t="s">
        <v>2048</v>
      </c>
      <c r="F1610" s="92" t="s">
        <v>104</v>
      </c>
      <c r="G1610" s="53">
        <v>180</v>
      </c>
      <c r="H1610" s="252"/>
      <c r="I1610" s="252"/>
    </row>
    <row r="1611" spans="1:9">
      <c r="A1611" s="33">
        <f t="shared" si="29"/>
        <v>1367</v>
      </c>
      <c r="B1611" s="599" t="s">
        <v>1951</v>
      </c>
      <c r="C1611" s="31" t="s">
        <v>1072</v>
      </c>
      <c r="D1611" s="31"/>
      <c r="E1611" s="722"/>
      <c r="F1611" s="92" t="s">
        <v>94</v>
      </c>
      <c r="G1611" s="93">
        <v>1</v>
      </c>
      <c r="H1611" s="252"/>
      <c r="I1611" s="252"/>
    </row>
    <row r="1612" spans="1:9">
      <c r="A1612" s="33">
        <f t="shared" si="29"/>
        <v>1368</v>
      </c>
      <c r="B1612" s="599" t="s">
        <v>1951</v>
      </c>
      <c r="C1612" s="31" t="s">
        <v>1073</v>
      </c>
      <c r="D1612" s="31"/>
      <c r="E1612" s="722"/>
      <c r="F1612" s="92" t="s">
        <v>94</v>
      </c>
      <c r="G1612" s="93">
        <v>1</v>
      </c>
      <c r="H1612" s="252"/>
      <c r="I1612" s="252"/>
    </row>
    <row r="1613" spans="1:9">
      <c r="A1613" s="33">
        <f t="shared" si="29"/>
        <v>1369</v>
      </c>
      <c r="B1613" s="599" t="s">
        <v>1951</v>
      </c>
      <c r="C1613" s="31" t="s">
        <v>1074</v>
      </c>
      <c r="D1613" s="31"/>
      <c r="E1613" s="722"/>
      <c r="F1613" s="92" t="s">
        <v>94</v>
      </c>
      <c r="G1613" s="93">
        <v>1</v>
      </c>
      <c r="H1613" s="252"/>
      <c r="I1613" s="252"/>
    </row>
    <row r="1614" spans="1:9">
      <c r="A1614" s="774"/>
      <c r="B1614" s="775"/>
      <c r="C1614" s="793"/>
      <c r="D1614" s="793"/>
      <c r="E1614" s="759"/>
      <c r="F1614" s="778"/>
      <c r="G1614" s="779"/>
      <c r="H1614" s="763"/>
      <c r="I1614" s="763"/>
    </row>
    <row r="1615" spans="1:9">
      <c r="A1615" s="33"/>
      <c r="B1615" s="599"/>
      <c r="C1615" s="792" t="s">
        <v>2186</v>
      </c>
      <c r="D1615" s="31"/>
      <c r="E1615" s="728"/>
      <c r="F1615" s="92"/>
      <c r="G1615" s="93"/>
      <c r="H1615" s="763"/>
      <c r="I1615" s="763"/>
    </row>
    <row r="1616" spans="1:9" ht="25.5">
      <c r="A1616" s="764">
        <v>1</v>
      </c>
      <c r="B1616" s="788" t="s">
        <v>1951</v>
      </c>
      <c r="C1616" s="746" t="s">
        <v>2187</v>
      </c>
      <c r="D1616" s="746" t="s">
        <v>2143</v>
      </c>
      <c r="E1616" s="742" t="s">
        <v>2048</v>
      </c>
      <c r="F1616" s="782" t="s">
        <v>92</v>
      </c>
      <c r="G1616" s="747">
        <v>1</v>
      </c>
      <c r="H1616" s="763"/>
      <c r="I1616" s="763"/>
    </row>
    <row r="1617" spans="1:9" ht="38.25">
      <c r="A1617" s="764">
        <f>1+A1616</f>
        <v>2</v>
      </c>
      <c r="B1617" s="788" t="s">
        <v>1951</v>
      </c>
      <c r="C1617" s="746" t="s">
        <v>2144</v>
      </c>
      <c r="D1617" s="790" t="s">
        <v>2173</v>
      </c>
      <c r="E1617" s="742" t="s">
        <v>2048</v>
      </c>
      <c r="F1617" s="782" t="s">
        <v>92</v>
      </c>
      <c r="G1617" s="791">
        <v>1</v>
      </c>
      <c r="H1617" s="763"/>
      <c r="I1617" s="763"/>
    </row>
    <row r="1618" spans="1:9">
      <c r="A1618" s="764">
        <f t="shared" ref="A1618:A1634" si="30">1+A1617</f>
        <v>3</v>
      </c>
      <c r="B1618" s="788" t="s">
        <v>1951</v>
      </c>
      <c r="C1618" s="746" t="s">
        <v>2146</v>
      </c>
      <c r="D1618" s="790" t="s">
        <v>146</v>
      </c>
      <c r="E1618" s="742" t="s">
        <v>2048</v>
      </c>
      <c r="F1618" s="782" t="s">
        <v>92</v>
      </c>
      <c r="G1618" s="791">
        <v>2</v>
      </c>
      <c r="H1618" s="763"/>
      <c r="I1618" s="763"/>
    </row>
    <row r="1619" spans="1:9">
      <c r="A1619" s="764">
        <f t="shared" si="30"/>
        <v>4</v>
      </c>
      <c r="B1619" s="788" t="s">
        <v>1951</v>
      </c>
      <c r="C1619" s="746" t="s">
        <v>2147</v>
      </c>
      <c r="D1619" s="790" t="s">
        <v>140</v>
      </c>
      <c r="E1619" s="742" t="s">
        <v>2048</v>
      </c>
      <c r="F1619" s="782" t="s">
        <v>92</v>
      </c>
      <c r="G1619" s="791">
        <v>1</v>
      </c>
      <c r="H1619" s="763"/>
      <c r="I1619" s="763"/>
    </row>
    <row r="1620" spans="1:9">
      <c r="A1620" s="764">
        <f t="shared" si="30"/>
        <v>5</v>
      </c>
      <c r="B1620" s="788" t="s">
        <v>1951</v>
      </c>
      <c r="C1620" s="746" t="s">
        <v>975</v>
      </c>
      <c r="D1620" s="790" t="s">
        <v>140</v>
      </c>
      <c r="E1620" s="742" t="s">
        <v>2048</v>
      </c>
      <c r="F1620" s="782" t="s">
        <v>92</v>
      </c>
      <c r="G1620" s="791">
        <v>5</v>
      </c>
      <c r="H1620" s="763"/>
      <c r="I1620" s="763"/>
    </row>
    <row r="1621" spans="1:9">
      <c r="A1621" s="764">
        <f t="shared" si="30"/>
        <v>6</v>
      </c>
      <c r="B1621" s="788" t="s">
        <v>1951</v>
      </c>
      <c r="C1621" s="746" t="s">
        <v>184</v>
      </c>
      <c r="D1621" s="790" t="s">
        <v>140</v>
      </c>
      <c r="E1621" s="742" t="s">
        <v>2048</v>
      </c>
      <c r="F1621" s="782" t="s">
        <v>92</v>
      </c>
      <c r="G1621" s="791">
        <v>1</v>
      </c>
      <c r="H1621" s="763"/>
      <c r="I1621" s="763"/>
    </row>
    <row r="1622" spans="1:9">
      <c r="A1622" s="764">
        <f t="shared" si="30"/>
        <v>7</v>
      </c>
      <c r="B1622" s="788" t="s">
        <v>1951</v>
      </c>
      <c r="C1622" s="746" t="s">
        <v>972</v>
      </c>
      <c r="D1622" s="790" t="s">
        <v>2148</v>
      </c>
      <c r="E1622" s="742" t="s">
        <v>2048</v>
      </c>
      <c r="F1622" s="782" t="s">
        <v>92</v>
      </c>
      <c r="G1622" s="791">
        <v>5</v>
      </c>
      <c r="H1622" s="763"/>
      <c r="I1622" s="763"/>
    </row>
    <row r="1623" spans="1:9">
      <c r="A1623" s="764">
        <f t="shared" si="30"/>
        <v>8</v>
      </c>
      <c r="B1623" s="788" t="s">
        <v>1951</v>
      </c>
      <c r="C1623" s="746" t="s">
        <v>2149</v>
      </c>
      <c r="D1623" s="790" t="s">
        <v>2150</v>
      </c>
      <c r="E1623" s="742" t="s">
        <v>2048</v>
      </c>
      <c r="F1623" s="782" t="s">
        <v>92</v>
      </c>
      <c r="G1623" s="791">
        <v>4</v>
      </c>
      <c r="H1623" s="763"/>
      <c r="I1623" s="763"/>
    </row>
    <row r="1624" spans="1:9">
      <c r="A1624" s="764">
        <f t="shared" si="30"/>
        <v>9</v>
      </c>
      <c r="B1624" s="788" t="s">
        <v>1951</v>
      </c>
      <c r="C1624" s="746" t="s">
        <v>985</v>
      </c>
      <c r="D1624" s="790" t="s">
        <v>146</v>
      </c>
      <c r="E1624" s="742" t="s">
        <v>2048</v>
      </c>
      <c r="F1624" s="782" t="s">
        <v>92</v>
      </c>
      <c r="G1624" s="791">
        <v>1</v>
      </c>
      <c r="H1624" s="763"/>
      <c r="I1624" s="763"/>
    </row>
    <row r="1625" spans="1:9">
      <c r="A1625" s="764">
        <f t="shared" si="30"/>
        <v>10</v>
      </c>
      <c r="B1625" s="788" t="s">
        <v>1951</v>
      </c>
      <c r="C1625" s="746" t="s">
        <v>2188</v>
      </c>
      <c r="D1625" s="790"/>
      <c r="E1625" s="742" t="s">
        <v>2048</v>
      </c>
      <c r="F1625" s="782" t="s">
        <v>92</v>
      </c>
      <c r="G1625" s="791">
        <v>1</v>
      </c>
      <c r="H1625" s="763"/>
      <c r="I1625" s="763"/>
    </row>
    <row r="1626" spans="1:9">
      <c r="A1626" s="764">
        <f t="shared" si="30"/>
        <v>11</v>
      </c>
      <c r="B1626" s="788" t="s">
        <v>1951</v>
      </c>
      <c r="C1626" s="746" t="s">
        <v>2152</v>
      </c>
      <c r="D1626" s="790" t="s">
        <v>2167</v>
      </c>
      <c r="E1626" s="742" t="s">
        <v>2048</v>
      </c>
      <c r="F1626" s="786" t="s">
        <v>95</v>
      </c>
      <c r="G1626" s="791">
        <v>5</v>
      </c>
      <c r="H1626" s="763"/>
      <c r="I1626" s="763"/>
    </row>
    <row r="1627" spans="1:9">
      <c r="A1627" s="764">
        <f t="shared" si="30"/>
        <v>12</v>
      </c>
      <c r="B1627" s="788" t="s">
        <v>1951</v>
      </c>
      <c r="C1627" s="746" t="s">
        <v>2154</v>
      </c>
      <c r="D1627" s="790" t="s">
        <v>2168</v>
      </c>
      <c r="E1627" s="742" t="s">
        <v>2048</v>
      </c>
      <c r="F1627" s="786" t="s">
        <v>95</v>
      </c>
      <c r="G1627" s="791">
        <v>5</v>
      </c>
      <c r="H1627" s="763"/>
      <c r="I1627" s="763"/>
    </row>
    <row r="1628" spans="1:9">
      <c r="A1628" s="764">
        <f t="shared" si="30"/>
        <v>13</v>
      </c>
      <c r="B1628" s="788" t="s">
        <v>1951</v>
      </c>
      <c r="C1628" s="746" t="s">
        <v>2156</v>
      </c>
      <c r="D1628" s="790"/>
      <c r="E1628" s="791"/>
      <c r="F1628" s="782" t="s">
        <v>94</v>
      </c>
      <c r="G1628" s="791">
        <v>1</v>
      </c>
      <c r="H1628" s="763"/>
      <c r="I1628" s="763"/>
    </row>
    <row r="1629" spans="1:9">
      <c r="A1629" s="764">
        <f t="shared" si="30"/>
        <v>14</v>
      </c>
      <c r="B1629" s="788" t="s">
        <v>1951</v>
      </c>
      <c r="C1629" s="746" t="s">
        <v>2157</v>
      </c>
      <c r="D1629" s="790"/>
      <c r="E1629" s="791"/>
      <c r="F1629" s="782" t="s">
        <v>94</v>
      </c>
      <c r="G1629" s="791">
        <v>1</v>
      </c>
      <c r="H1629" s="763"/>
      <c r="I1629" s="763"/>
    </row>
    <row r="1630" spans="1:9">
      <c r="A1630" s="764">
        <f t="shared" si="30"/>
        <v>15</v>
      </c>
      <c r="B1630" s="788" t="s">
        <v>1951</v>
      </c>
      <c r="C1630" s="746" t="s">
        <v>2158</v>
      </c>
      <c r="D1630" s="790"/>
      <c r="E1630" s="791"/>
      <c r="F1630" s="782" t="s">
        <v>94</v>
      </c>
      <c r="G1630" s="791">
        <v>1</v>
      </c>
      <c r="H1630" s="763"/>
      <c r="I1630" s="763"/>
    </row>
    <row r="1631" spans="1:9">
      <c r="A1631" s="764">
        <f t="shared" si="30"/>
        <v>16</v>
      </c>
      <c r="B1631" s="788" t="s">
        <v>1951</v>
      </c>
      <c r="C1631" s="746" t="s">
        <v>2159</v>
      </c>
      <c r="D1631" s="790"/>
      <c r="E1631" s="791"/>
      <c r="F1631" s="782" t="s">
        <v>94</v>
      </c>
      <c r="G1631" s="791">
        <v>1</v>
      </c>
      <c r="H1631" s="763"/>
      <c r="I1631" s="763"/>
    </row>
    <row r="1632" spans="1:9">
      <c r="A1632" s="764">
        <f t="shared" si="30"/>
        <v>17</v>
      </c>
      <c r="B1632" s="788" t="s">
        <v>1951</v>
      </c>
      <c r="C1632" s="746" t="s">
        <v>1034</v>
      </c>
      <c r="D1632" s="790"/>
      <c r="E1632" s="791"/>
      <c r="F1632" s="782" t="s">
        <v>94</v>
      </c>
      <c r="G1632" s="791">
        <v>1</v>
      </c>
      <c r="H1632" s="763"/>
      <c r="I1632" s="763"/>
    </row>
    <row r="1633" spans="1:9">
      <c r="A1633" s="764">
        <f t="shared" si="30"/>
        <v>18</v>
      </c>
      <c r="B1633" s="788" t="s">
        <v>1951</v>
      </c>
      <c r="C1633" s="746" t="s">
        <v>2160</v>
      </c>
      <c r="D1633" s="790"/>
      <c r="E1633" s="791"/>
      <c r="F1633" s="782" t="s">
        <v>94</v>
      </c>
      <c r="G1633" s="791">
        <v>1</v>
      </c>
      <c r="H1633" s="763"/>
      <c r="I1633" s="763"/>
    </row>
    <row r="1634" spans="1:9" ht="25.5">
      <c r="A1634" s="764">
        <f t="shared" si="30"/>
        <v>19</v>
      </c>
      <c r="B1634" s="788" t="s">
        <v>1951</v>
      </c>
      <c r="C1634" s="746" t="s">
        <v>2161</v>
      </c>
      <c r="D1634" s="790"/>
      <c r="E1634" s="791"/>
      <c r="F1634" s="782" t="s">
        <v>94</v>
      </c>
      <c r="G1634" s="791">
        <v>1</v>
      </c>
      <c r="H1634" s="763"/>
      <c r="I1634" s="763"/>
    </row>
    <row r="1635" spans="1:9">
      <c r="A1635" s="33"/>
      <c r="B1635" s="599"/>
      <c r="C1635" s="31"/>
      <c r="D1635" s="31"/>
      <c r="E1635" s="728"/>
      <c r="F1635" s="92"/>
      <c r="G1635" s="93"/>
      <c r="H1635" s="252"/>
      <c r="I1635" s="252"/>
    </row>
    <row r="1636" spans="1:9">
      <c r="A1636" s="764">
        <v>1</v>
      </c>
      <c r="B1636" s="788" t="s">
        <v>1951</v>
      </c>
      <c r="C1636" s="790" t="s">
        <v>2189</v>
      </c>
      <c r="D1636" s="791" t="s">
        <v>146</v>
      </c>
      <c r="E1636" s="742" t="s">
        <v>2048</v>
      </c>
      <c r="F1636" s="791" t="s">
        <v>95</v>
      </c>
      <c r="G1636" s="791">
        <v>3</v>
      </c>
      <c r="H1636" s="763"/>
      <c r="I1636" s="763"/>
    </row>
    <row r="1637" spans="1:9">
      <c r="A1637" s="764">
        <f>1+A1636</f>
        <v>2</v>
      </c>
      <c r="B1637" s="788" t="s">
        <v>1951</v>
      </c>
      <c r="C1637" s="790" t="s">
        <v>2189</v>
      </c>
      <c r="D1637" s="791" t="s">
        <v>140</v>
      </c>
      <c r="E1637" s="742" t="s">
        <v>2048</v>
      </c>
      <c r="F1637" s="791" t="s">
        <v>95</v>
      </c>
      <c r="G1637" s="791">
        <v>10</v>
      </c>
      <c r="H1637" s="763"/>
      <c r="I1637" s="763"/>
    </row>
    <row r="1638" spans="1:9">
      <c r="A1638" s="764">
        <f t="shared" ref="A1638:A1654" si="31">1+A1637</f>
        <v>3</v>
      </c>
      <c r="B1638" s="788" t="s">
        <v>1951</v>
      </c>
      <c r="C1638" s="790" t="s">
        <v>2189</v>
      </c>
      <c r="D1638" s="791" t="s">
        <v>141</v>
      </c>
      <c r="E1638" s="742" t="s">
        <v>2048</v>
      </c>
      <c r="F1638" s="791" t="s">
        <v>95</v>
      </c>
      <c r="G1638" s="791">
        <v>145</v>
      </c>
      <c r="H1638" s="763"/>
      <c r="I1638" s="763"/>
    </row>
    <row r="1639" spans="1:9">
      <c r="A1639" s="764">
        <f t="shared" si="31"/>
        <v>4</v>
      </c>
      <c r="B1639" s="788" t="s">
        <v>1951</v>
      </c>
      <c r="C1639" s="790" t="s">
        <v>2189</v>
      </c>
      <c r="D1639" s="791" t="s">
        <v>597</v>
      </c>
      <c r="E1639" s="742" t="s">
        <v>2048</v>
      </c>
      <c r="F1639" s="791" t="s">
        <v>95</v>
      </c>
      <c r="G1639" s="791">
        <v>5</v>
      </c>
      <c r="H1639" s="763"/>
      <c r="I1639" s="763"/>
    </row>
    <row r="1640" spans="1:9">
      <c r="A1640" s="764">
        <f t="shared" si="31"/>
        <v>5</v>
      </c>
      <c r="B1640" s="788" t="s">
        <v>1951</v>
      </c>
      <c r="C1640" s="790" t="s">
        <v>2189</v>
      </c>
      <c r="D1640" s="791" t="s">
        <v>601</v>
      </c>
      <c r="E1640" s="742" t="s">
        <v>2048</v>
      </c>
      <c r="F1640" s="791" t="s">
        <v>95</v>
      </c>
      <c r="G1640" s="791">
        <v>120</v>
      </c>
      <c r="H1640" s="763"/>
      <c r="I1640" s="763"/>
    </row>
    <row r="1641" spans="1:9">
      <c r="A1641" s="764">
        <f t="shared" si="31"/>
        <v>6</v>
      </c>
      <c r="B1641" s="788" t="s">
        <v>1951</v>
      </c>
      <c r="C1641" s="790" t="s">
        <v>2154</v>
      </c>
      <c r="D1641" s="791" t="s">
        <v>2190</v>
      </c>
      <c r="E1641" s="742" t="s">
        <v>2048</v>
      </c>
      <c r="F1641" s="791" t="s">
        <v>95</v>
      </c>
      <c r="G1641" s="791">
        <v>3</v>
      </c>
      <c r="H1641" s="763"/>
      <c r="I1641" s="763"/>
    </row>
    <row r="1642" spans="1:9">
      <c r="A1642" s="764">
        <f t="shared" si="31"/>
        <v>7</v>
      </c>
      <c r="B1642" s="788" t="s">
        <v>1951</v>
      </c>
      <c r="C1642" s="790" t="s">
        <v>2154</v>
      </c>
      <c r="D1642" s="791" t="s">
        <v>2191</v>
      </c>
      <c r="E1642" s="742" t="s">
        <v>2048</v>
      </c>
      <c r="F1642" s="791" t="s">
        <v>95</v>
      </c>
      <c r="G1642" s="791">
        <v>10</v>
      </c>
      <c r="H1642" s="763"/>
      <c r="I1642" s="763"/>
    </row>
    <row r="1643" spans="1:9">
      <c r="A1643" s="764">
        <f t="shared" si="31"/>
        <v>8</v>
      </c>
      <c r="B1643" s="788" t="s">
        <v>1951</v>
      </c>
      <c r="C1643" s="790" t="s">
        <v>2154</v>
      </c>
      <c r="D1643" s="791" t="s">
        <v>2192</v>
      </c>
      <c r="E1643" s="742" t="s">
        <v>2048</v>
      </c>
      <c r="F1643" s="791" t="s">
        <v>95</v>
      </c>
      <c r="G1643" s="791">
        <v>145</v>
      </c>
      <c r="H1643" s="763"/>
      <c r="I1643" s="763"/>
    </row>
    <row r="1644" spans="1:9">
      <c r="A1644" s="764">
        <f t="shared" si="31"/>
        <v>9</v>
      </c>
      <c r="B1644" s="788" t="s">
        <v>1951</v>
      </c>
      <c r="C1644" s="790" t="s">
        <v>2154</v>
      </c>
      <c r="D1644" s="791" t="s">
        <v>2193</v>
      </c>
      <c r="E1644" s="742" t="s">
        <v>2048</v>
      </c>
      <c r="F1644" s="791" t="s">
        <v>95</v>
      </c>
      <c r="G1644" s="791">
        <v>5</v>
      </c>
      <c r="H1644" s="763"/>
      <c r="I1644" s="763"/>
    </row>
    <row r="1645" spans="1:9">
      <c r="A1645" s="764">
        <f t="shared" si="31"/>
        <v>10</v>
      </c>
      <c r="B1645" s="788" t="s">
        <v>1951</v>
      </c>
      <c r="C1645" s="790" t="s">
        <v>2154</v>
      </c>
      <c r="D1645" s="791" t="s">
        <v>2194</v>
      </c>
      <c r="E1645" s="742" t="s">
        <v>2048</v>
      </c>
      <c r="F1645" s="791" t="s">
        <v>95</v>
      </c>
      <c r="G1645" s="791">
        <v>120</v>
      </c>
      <c r="H1645" s="763"/>
      <c r="I1645" s="763"/>
    </row>
    <row r="1646" spans="1:9">
      <c r="A1646" s="764">
        <f t="shared" si="31"/>
        <v>11</v>
      </c>
      <c r="B1646" s="788" t="s">
        <v>1951</v>
      </c>
      <c r="C1646" s="790" t="s">
        <v>2156</v>
      </c>
      <c r="D1646" s="790"/>
      <c r="E1646" s="742"/>
      <c r="F1646" s="794" t="s">
        <v>94</v>
      </c>
      <c r="G1646" s="791">
        <v>1</v>
      </c>
      <c r="H1646" s="763"/>
      <c r="I1646" s="763"/>
    </row>
    <row r="1647" spans="1:9">
      <c r="A1647" s="764">
        <f t="shared" si="31"/>
        <v>12</v>
      </c>
      <c r="B1647" s="788" t="s">
        <v>1951</v>
      </c>
      <c r="C1647" s="790" t="s">
        <v>2157</v>
      </c>
      <c r="D1647" s="790"/>
      <c r="E1647" s="742"/>
      <c r="F1647" s="794" t="s">
        <v>94</v>
      </c>
      <c r="G1647" s="791">
        <v>1</v>
      </c>
      <c r="H1647" s="763"/>
      <c r="I1647" s="763"/>
    </row>
    <row r="1648" spans="1:9">
      <c r="A1648" s="764">
        <f t="shared" si="31"/>
        <v>13</v>
      </c>
      <c r="B1648" s="788" t="s">
        <v>1951</v>
      </c>
      <c r="C1648" s="790" t="s">
        <v>2158</v>
      </c>
      <c r="D1648" s="790"/>
      <c r="E1648" s="791"/>
      <c r="F1648" s="794" t="s">
        <v>94</v>
      </c>
      <c r="G1648" s="791">
        <v>1</v>
      </c>
      <c r="H1648" s="763"/>
      <c r="I1648" s="763"/>
    </row>
    <row r="1649" spans="1:9">
      <c r="A1649" s="764">
        <f t="shared" si="31"/>
        <v>14</v>
      </c>
      <c r="B1649" s="788" t="s">
        <v>1951</v>
      </c>
      <c r="C1649" s="790" t="s">
        <v>985</v>
      </c>
      <c r="D1649" s="791" t="s">
        <v>146</v>
      </c>
      <c r="E1649" s="791"/>
      <c r="F1649" s="794" t="s">
        <v>92</v>
      </c>
      <c r="G1649" s="791">
        <v>6</v>
      </c>
      <c r="H1649" s="763"/>
      <c r="I1649" s="763"/>
    </row>
    <row r="1650" spans="1:9">
      <c r="A1650" s="764">
        <f t="shared" si="31"/>
        <v>15</v>
      </c>
      <c r="B1650" s="788" t="s">
        <v>1951</v>
      </c>
      <c r="C1650" s="790" t="s">
        <v>1564</v>
      </c>
      <c r="D1650" s="791" t="s">
        <v>146</v>
      </c>
      <c r="E1650" s="791"/>
      <c r="F1650" s="794" t="s">
        <v>92</v>
      </c>
      <c r="G1650" s="791">
        <v>4</v>
      </c>
      <c r="H1650" s="763"/>
      <c r="I1650" s="763"/>
    </row>
    <row r="1651" spans="1:9">
      <c r="A1651" s="764">
        <f t="shared" si="31"/>
        <v>16</v>
      </c>
      <c r="B1651" s="788" t="s">
        <v>1951</v>
      </c>
      <c r="C1651" s="790" t="s">
        <v>2159</v>
      </c>
      <c r="D1651" s="790"/>
      <c r="E1651" s="791"/>
      <c r="F1651" s="794" t="s">
        <v>94</v>
      </c>
      <c r="G1651" s="791">
        <v>1</v>
      </c>
      <c r="H1651" s="763"/>
      <c r="I1651" s="763"/>
    </row>
    <row r="1652" spans="1:9">
      <c r="A1652" s="764">
        <f t="shared" si="31"/>
        <v>17</v>
      </c>
      <c r="B1652" s="788" t="s">
        <v>1951</v>
      </c>
      <c r="C1652" s="790" t="s">
        <v>1034</v>
      </c>
      <c r="D1652" s="790"/>
      <c r="E1652" s="791"/>
      <c r="F1652" s="794" t="s">
        <v>94</v>
      </c>
      <c r="G1652" s="791">
        <v>1</v>
      </c>
      <c r="H1652" s="763"/>
      <c r="I1652" s="763"/>
    </row>
    <row r="1653" spans="1:9">
      <c r="A1653" s="764">
        <f t="shared" si="31"/>
        <v>18</v>
      </c>
      <c r="B1653" s="788" t="s">
        <v>1951</v>
      </c>
      <c r="C1653" s="790" t="s">
        <v>2160</v>
      </c>
      <c r="D1653" s="790"/>
      <c r="E1653" s="791"/>
      <c r="F1653" s="794" t="s">
        <v>94</v>
      </c>
      <c r="G1653" s="791">
        <v>1</v>
      </c>
      <c r="H1653" s="763"/>
      <c r="I1653" s="763"/>
    </row>
    <row r="1654" spans="1:9" ht="25.5">
      <c r="A1654" s="764">
        <f t="shared" si="31"/>
        <v>19</v>
      </c>
      <c r="B1654" s="788" t="s">
        <v>1951</v>
      </c>
      <c r="C1654" s="790" t="s">
        <v>2161</v>
      </c>
      <c r="D1654" s="790"/>
      <c r="E1654" s="791"/>
      <c r="F1654" s="794" t="s">
        <v>94</v>
      </c>
      <c r="G1654" s="791">
        <v>1</v>
      </c>
      <c r="H1654" s="763"/>
      <c r="I1654" s="763"/>
    </row>
    <row r="1655" spans="1:9">
      <c r="A1655" s="774"/>
      <c r="B1655" s="775"/>
      <c r="C1655" s="776"/>
      <c r="D1655" s="777"/>
      <c r="E1655" s="777"/>
      <c r="F1655" s="778"/>
      <c r="G1655" s="779"/>
      <c r="H1655" s="763"/>
      <c r="I1655" s="763"/>
    </row>
    <row r="1656" spans="1:9">
      <c r="A1656" s="33"/>
      <c r="B1656" s="599"/>
      <c r="C1656" s="1048" t="s">
        <v>1304</v>
      </c>
      <c r="D1656" s="1049"/>
      <c r="E1656" s="736"/>
      <c r="F1656" s="92"/>
      <c r="G1656" s="93"/>
      <c r="H1656" s="252"/>
      <c r="I1656" s="252"/>
    </row>
    <row r="1657" spans="1:9" ht="25.5">
      <c r="A1657" s="33">
        <f>A1613+1</f>
        <v>1370</v>
      </c>
      <c r="B1657" s="599" t="s">
        <v>1951</v>
      </c>
      <c r="C1657" s="31" t="s">
        <v>1055</v>
      </c>
      <c r="D1657" s="31"/>
      <c r="E1657" s="722" t="s">
        <v>2048</v>
      </c>
      <c r="F1657" s="92" t="s">
        <v>94</v>
      </c>
      <c r="G1657" s="93">
        <v>1</v>
      </c>
      <c r="H1657" s="252"/>
      <c r="I1657" s="252"/>
    </row>
    <row r="1658" spans="1:9" ht="25.5">
      <c r="A1658" s="33">
        <f t="shared" si="29"/>
        <v>1371</v>
      </c>
      <c r="B1658" s="599" t="s">
        <v>1951</v>
      </c>
      <c r="C1658" s="31" t="s">
        <v>1305</v>
      </c>
      <c r="D1658" s="31"/>
      <c r="E1658" s="722" t="s">
        <v>2048</v>
      </c>
      <c r="F1658" s="92" t="s">
        <v>94</v>
      </c>
      <c r="G1658" s="93">
        <v>1</v>
      </c>
      <c r="H1658" s="252"/>
      <c r="I1658" s="252"/>
    </row>
    <row r="1659" spans="1:9">
      <c r="A1659" s="33">
        <f t="shared" si="29"/>
        <v>1372</v>
      </c>
      <c r="B1659" s="599" t="s">
        <v>1951</v>
      </c>
      <c r="C1659" s="31" t="s">
        <v>1057</v>
      </c>
      <c r="D1659" s="31"/>
      <c r="E1659" s="722" t="s">
        <v>2048</v>
      </c>
      <c r="F1659" s="92" t="s">
        <v>94</v>
      </c>
      <c r="G1659" s="93">
        <v>1</v>
      </c>
      <c r="H1659" s="252"/>
      <c r="I1659" s="252"/>
    </row>
    <row r="1660" spans="1:9">
      <c r="A1660" s="33">
        <f t="shared" si="29"/>
        <v>1373</v>
      </c>
      <c r="B1660" s="599" t="s">
        <v>1951</v>
      </c>
      <c r="C1660" s="31" t="s">
        <v>1058</v>
      </c>
      <c r="D1660" s="31"/>
      <c r="E1660" s="722" t="s">
        <v>2048</v>
      </c>
      <c r="F1660" s="92" t="s">
        <v>94</v>
      </c>
      <c r="G1660" s="93">
        <v>4</v>
      </c>
      <c r="H1660" s="252"/>
      <c r="I1660" s="252"/>
    </row>
    <row r="1661" spans="1:9">
      <c r="A1661" s="33">
        <f t="shared" si="29"/>
        <v>1374</v>
      </c>
      <c r="B1661" s="599" t="s">
        <v>1951</v>
      </c>
      <c r="C1661" s="31" t="s">
        <v>1059</v>
      </c>
      <c r="D1661" s="31" t="s">
        <v>162</v>
      </c>
      <c r="E1661" s="722" t="s">
        <v>2048</v>
      </c>
      <c r="F1661" s="92" t="s">
        <v>95</v>
      </c>
      <c r="G1661" s="53">
        <v>7</v>
      </c>
      <c r="H1661" s="252"/>
      <c r="I1661" s="252"/>
    </row>
    <row r="1662" spans="1:9">
      <c r="A1662" s="33">
        <f t="shared" si="29"/>
        <v>1375</v>
      </c>
      <c r="B1662" s="599" t="s">
        <v>1951</v>
      </c>
      <c r="C1662" s="31" t="s">
        <v>1059</v>
      </c>
      <c r="D1662" s="31" t="s">
        <v>1159</v>
      </c>
      <c r="E1662" s="722" t="s">
        <v>2048</v>
      </c>
      <c r="F1662" s="92" t="s">
        <v>95</v>
      </c>
      <c r="G1662" s="53">
        <v>11</v>
      </c>
      <c r="H1662" s="252"/>
      <c r="I1662" s="252"/>
    </row>
    <row r="1663" spans="1:9">
      <c r="A1663" s="33">
        <f t="shared" si="29"/>
        <v>1376</v>
      </c>
      <c r="B1663" s="599" t="s">
        <v>1951</v>
      </c>
      <c r="C1663" s="31" t="s">
        <v>1059</v>
      </c>
      <c r="D1663" s="31" t="s">
        <v>634</v>
      </c>
      <c r="E1663" s="722" t="s">
        <v>2048</v>
      </c>
      <c r="F1663" s="92" t="s">
        <v>95</v>
      </c>
      <c r="G1663" s="53">
        <v>9</v>
      </c>
      <c r="H1663" s="252"/>
      <c r="I1663" s="252"/>
    </row>
    <row r="1664" spans="1:9">
      <c r="A1664" s="33">
        <f t="shared" si="29"/>
        <v>1377</v>
      </c>
      <c r="B1664" s="599" t="s">
        <v>1951</v>
      </c>
      <c r="C1664" s="31" t="s">
        <v>1060</v>
      </c>
      <c r="D1664" s="31" t="s">
        <v>1306</v>
      </c>
      <c r="E1664" s="722" t="s">
        <v>2048</v>
      </c>
      <c r="F1664" s="92" t="s">
        <v>95</v>
      </c>
      <c r="G1664" s="53">
        <v>1</v>
      </c>
      <c r="H1664" s="252"/>
      <c r="I1664" s="252"/>
    </row>
    <row r="1665" spans="1:9" ht="25.5">
      <c r="A1665" s="33">
        <f t="shared" si="29"/>
        <v>1378</v>
      </c>
      <c r="B1665" s="599" t="s">
        <v>1951</v>
      </c>
      <c r="C1665" s="31" t="s">
        <v>1065</v>
      </c>
      <c r="D1665" s="31"/>
      <c r="E1665" s="722" t="s">
        <v>2048</v>
      </c>
      <c r="F1665" s="92" t="s">
        <v>94</v>
      </c>
      <c r="G1665" s="93">
        <v>1</v>
      </c>
      <c r="H1665" s="252"/>
      <c r="I1665" s="252"/>
    </row>
    <row r="1666" spans="1:9" ht="25.5">
      <c r="A1666" s="33">
        <f t="shared" si="29"/>
        <v>1379</v>
      </c>
      <c r="B1666" s="599" t="s">
        <v>1951</v>
      </c>
      <c r="C1666" s="31" t="s">
        <v>1307</v>
      </c>
      <c r="D1666" s="31" t="s">
        <v>1159</v>
      </c>
      <c r="E1666" s="722" t="s">
        <v>2048</v>
      </c>
      <c r="F1666" s="92" t="s">
        <v>92</v>
      </c>
      <c r="G1666" s="93">
        <v>2</v>
      </c>
      <c r="H1666" s="252"/>
      <c r="I1666" s="252"/>
    </row>
    <row r="1667" spans="1:9">
      <c r="A1667" s="33">
        <f t="shared" si="29"/>
        <v>1380</v>
      </c>
      <c r="B1667" s="599" t="s">
        <v>1951</v>
      </c>
      <c r="C1667" s="31" t="s">
        <v>1136</v>
      </c>
      <c r="D1667" s="31" t="s">
        <v>162</v>
      </c>
      <c r="E1667" s="722" t="s">
        <v>2048</v>
      </c>
      <c r="F1667" s="92" t="s">
        <v>92</v>
      </c>
      <c r="G1667" s="93">
        <v>1</v>
      </c>
      <c r="H1667" s="252"/>
      <c r="I1667" s="252"/>
    </row>
    <row r="1668" spans="1:9" ht="25.5">
      <c r="A1668" s="33">
        <f t="shared" si="29"/>
        <v>1381</v>
      </c>
      <c r="B1668" s="599" t="s">
        <v>1951</v>
      </c>
      <c r="C1668" s="31" t="s">
        <v>1308</v>
      </c>
      <c r="D1668" s="31" t="s">
        <v>1159</v>
      </c>
      <c r="E1668" s="722" t="s">
        <v>2048</v>
      </c>
      <c r="F1668" s="92" t="s">
        <v>92</v>
      </c>
      <c r="G1668" s="93">
        <v>2</v>
      </c>
      <c r="H1668" s="252"/>
      <c r="I1668" s="252"/>
    </row>
    <row r="1669" spans="1:9">
      <c r="A1669" s="33">
        <f t="shared" si="29"/>
        <v>1382</v>
      </c>
      <c r="B1669" s="599" t="s">
        <v>1951</v>
      </c>
      <c r="C1669" s="31" t="s">
        <v>1138</v>
      </c>
      <c r="D1669" s="31" t="s">
        <v>162</v>
      </c>
      <c r="E1669" s="722" t="s">
        <v>2048</v>
      </c>
      <c r="F1669" s="92" t="s">
        <v>92</v>
      </c>
      <c r="G1669" s="93">
        <v>1</v>
      </c>
      <c r="H1669" s="252"/>
      <c r="I1669" s="252"/>
    </row>
    <row r="1670" spans="1:9">
      <c r="A1670" s="33">
        <f t="shared" si="29"/>
        <v>1383</v>
      </c>
      <c r="B1670" s="599" t="s">
        <v>1951</v>
      </c>
      <c r="C1670" s="31" t="s">
        <v>1309</v>
      </c>
      <c r="D1670" s="31" t="s">
        <v>1310</v>
      </c>
      <c r="E1670" s="722" t="s">
        <v>2048</v>
      </c>
      <c r="F1670" s="92" t="s">
        <v>92</v>
      </c>
      <c r="G1670" s="93">
        <v>1</v>
      </c>
      <c r="H1670" s="252"/>
      <c r="I1670" s="252"/>
    </row>
    <row r="1671" spans="1:9">
      <c r="A1671" s="33">
        <f t="shared" si="29"/>
        <v>1384</v>
      </c>
      <c r="B1671" s="599" t="s">
        <v>1951</v>
      </c>
      <c r="C1671" s="31" t="s">
        <v>1311</v>
      </c>
      <c r="D1671" s="31"/>
      <c r="E1671" s="722" t="s">
        <v>2048</v>
      </c>
      <c r="F1671" s="92" t="s">
        <v>92</v>
      </c>
      <c r="G1671" s="93">
        <v>1</v>
      </c>
      <c r="H1671" s="252"/>
      <c r="I1671" s="252"/>
    </row>
    <row r="1672" spans="1:9">
      <c r="A1672" s="33">
        <f t="shared" si="29"/>
        <v>1385</v>
      </c>
      <c r="B1672" s="599" t="s">
        <v>1951</v>
      </c>
      <c r="C1672" s="31" t="s">
        <v>1312</v>
      </c>
      <c r="D1672" s="31"/>
      <c r="E1672" s="722" t="s">
        <v>2048</v>
      </c>
      <c r="F1672" s="92" t="s">
        <v>92</v>
      </c>
      <c r="G1672" s="93">
        <v>1</v>
      </c>
      <c r="H1672" s="252"/>
      <c r="I1672" s="252"/>
    </row>
    <row r="1673" spans="1:9">
      <c r="A1673" s="33">
        <f t="shared" si="29"/>
        <v>1386</v>
      </c>
      <c r="B1673" s="599" t="s">
        <v>1951</v>
      </c>
      <c r="C1673" s="31" t="s">
        <v>1313</v>
      </c>
      <c r="D1673" s="31"/>
      <c r="E1673" s="722" t="s">
        <v>2048</v>
      </c>
      <c r="F1673" s="92" t="s">
        <v>92</v>
      </c>
      <c r="G1673" s="93">
        <v>1</v>
      </c>
      <c r="H1673" s="252"/>
      <c r="I1673" s="252"/>
    </row>
    <row r="1674" spans="1:9">
      <c r="A1674" s="33">
        <f t="shared" si="29"/>
        <v>1387</v>
      </c>
      <c r="B1674" s="599" t="s">
        <v>1951</v>
      </c>
      <c r="C1674" s="31" t="s">
        <v>1314</v>
      </c>
      <c r="D1674" s="31" t="s">
        <v>1306</v>
      </c>
      <c r="E1674" s="722" t="s">
        <v>2048</v>
      </c>
      <c r="F1674" s="92" t="s">
        <v>92</v>
      </c>
      <c r="G1674" s="93">
        <v>1</v>
      </c>
      <c r="H1674" s="252"/>
      <c r="I1674" s="252"/>
    </row>
    <row r="1675" spans="1:9">
      <c r="A1675" s="33">
        <f t="shared" si="29"/>
        <v>1388</v>
      </c>
      <c r="B1675" s="599" t="s">
        <v>1951</v>
      </c>
      <c r="C1675" s="31" t="s">
        <v>1315</v>
      </c>
      <c r="D1675" s="31" t="s">
        <v>634</v>
      </c>
      <c r="E1675" s="722" t="s">
        <v>2048</v>
      </c>
      <c r="F1675" s="92" t="s">
        <v>92</v>
      </c>
      <c r="G1675" s="93">
        <v>2</v>
      </c>
      <c r="H1675" s="252"/>
      <c r="I1675" s="252"/>
    </row>
    <row r="1676" spans="1:9">
      <c r="A1676" s="33">
        <f t="shared" si="29"/>
        <v>1389</v>
      </c>
      <c r="B1676" s="599" t="s">
        <v>1951</v>
      </c>
      <c r="C1676" s="31" t="s">
        <v>1316</v>
      </c>
      <c r="D1676" s="31" t="s">
        <v>162</v>
      </c>
      <c r="E1676" s="722" t="s">
        <v>2048</v>
      </c>
      <c r="F1676" s="92" t="s">
        <v>92</v>
      </c>
      <c r="G1676" s="93">
        <v>2</v>
      </c>
      <c r="H1676" s="252"/>
      <c r="I1676" s="252"/>
    </row>
    <row r="1677" spans="1:9">
      <c r="A1677" s="33">
        <f t="shared" si="29"/>
        <v>1390</v>
      </c>
      <c r="B1677" s="599" t="s">
        <v>1951</v>
      </c>
      <c r="C1677" s="31" t="s">
        <v>1317</v>
      </c>
      <c r="D1677" s="31" t="s">
        <v>634</v>
      </c>
      <c r="E1677" s="722" t="s">
        <v>2048</v>
      </c>
      <c r="F1677" s="92" t="s">
        <v>92</v>
      </c>
      <c r="G1677" s="93">
        <v>4</v>
      </c>
      <c r="H1677" s="252"/>
      <c r="I1677" s="252"/>
    </row>
    <row r="1678" spans="1:9">
      <c r="A1678" s="33">
        <f t="shared" si="29"/>
        <v>1391</v>
      </c>
      <c r="B1678" s="599" t="s">
        <v>1951</v>
      </c>
      <c r="C1678" s="31" t="s">
        <v>1071</v>
      </c>
      <c r="D1678" s="31"/>
      <c r="E1678" s="722" t="s">
        <v>2048</v>
      </c>
      <c r="F1678" s="92" t="s">
        <v>104</v>
      </c>
      <c r="G1678" s="53">
        <v>7</v>
      </c>
      <c r="H1678" s="252"/>
      <c r="I1678" s="252"/>
    </row>
    <row r="1679" spans="1:9">
      <c r="A1679" s="33">
        <f t="shared" si="29"/>
        <v>1392</v>
      </c>
      <c r="B1679" s="599" t="s">
        <v>1951</v>
      </c>
      <c r="C1679" s="31" t="s">
        <v>1072</v>
      </c>
      <c r="D1679" s="31"/>
      <c r="E1679" s="722"/>
      <c r="F1679" s="92" t="s">
        <v>94</v>
      </c>
      <c r="G1679" s="93">
        <v>1</v>
      </c>
      <c r="H1679" s="252"/>
      <c r="I1679" s="252"/>
    </row>
    <row r="1680" spans="1:9">
      <c r="A1680" s="33">
        <f t="shared" si="29"/>
        <v>1393</v>
      </c>
      <c r="B1680" s="599" t="s">
        <v>1951</v>
      </c>
      <c r="C1680" s="31" t="s">
        <v>1073</v>
      </c>
      <c r="D1680" s="31"/>
      <c r="E1680" s="722"/>
      <c r="F1680" s="92" t="s">
        <v>94</v>
      </c>
      <c r="G1680" s="93">
        <v>1</v>
      </c>
      <c r="H1680" s="252"/>
      <c r="I1680" s="252"/>
    </row>
    <row r="1681" spans="1:9">
      <c r="A1681" s="33">
        <f t="shared" si="29"/>
        <v>1394</v>
      </c>
      <c r="B1681" s="599" t="s">
        <v>1951</v>
      </c>
      <c r="C1681" s="31" t="s">
        <v>1074</v>
      </c>
      <c r="D1681" s="31"/>
      <c r="E1681" s="722"/>
      <c r="F1681" s="92" t="s">
        <v>94</v>
      </c>
      <c r="G1681" s="93">
        <v>1</v>
      </c>
      <c r="H1681" s="252"/>
      <c r="I1681" s="252"/>
    </row>
    <row r="1682" spans="1:9">
      <c r="A1682" s="33"/>
      <c r="B1682" s="599"/>
      <c r="C1682" s="31"/>
      <c r="D1682" s="31"/>
      <c r="E1682" s="728"/>
      <c r="F1682" s="92"/>
      <c r="G1682" s="93"/>
      <c r="H1682" s="252"/>
      <c r="I1682" s="252"/>
    </row>
    <row r="1683" spans="1:9">
      <c r="A1683" s="33"/>
      <c r="B1683" s="599"/>
      <c r="C1683" s="1048" t="s">
        <v>1318</v>
      </c>
      <c r="D1683" s="1049"/>
      <c r="E1683" s="736"/>
      <c r="F1683" s="92"/>
      <c r="G1683" s="93"/>
      <c r="H1683" s="252"/>
      <c r="I1683" s="252"/>
    </row>
    <row r="1684" spans="1:9" ht="25.5">
      <c r="A1684" s="33">
        <f>A1681+1</f>
        <v>1395</v>
      </c>
      <c r="B1684" s="599" t="s">
        <v>1951</v>
      </c>
      <c r="C1684" s="31" t="s">
        <v>1172</v>
      </c>
      <c r="D1684" s="31"/>
      <c r="E1684" s="722" t="s">
        <v>2048</v>
      </c>
      <c r="F1684" s="92" t="s">
        <v>94</v>
      </c>
      <c r="G1684" s="93">
        <v>1</v>
      </c>
      <c r="H1684" s="252"/>
      <c r="I1684" s="252"/>
    </row>
    <row r="1685" spans="1:9" ht="25.5">
      <c r="A1685" s="33">
        <f t="shared" ref="A1685:A1748" si="32">A1684+1</f>
        <v>1396</v>
      </c>
      <c r="B1685" s="599" t="s">
        <v>1951</v>
      </c>
      <c r="C1685" s="31" t="s">
        <v>1173</v>
      </c>
      <c r="D1685" s="31"/>
      <c r="E1685" s="722" t="s">
        <v>2048</v>
      </c>
      <c r="F1685" s="92" t="s">
        <v>94</v>
      </c>
      <c r="G1685" s="93">
        <v>1</v>
      </c>
      <c r="H1685" s="252"/>
      <c r="I1685" s="252"/>
    </row>
    <row r="1686" spans="1:9">
      <c r="A1686" s="33">
        <f t="shared" si="32"/>
        <v>1397</v>
      </c>
      <c r="B1686" s="599" t="s">
        <v>1951</v>
      </c>
      <c r="C1686" s="31" t="s">
        <v>1057</v>
      </c>
      <c r="D1686" s="31"/>
      <c r="E1686" s="722" t="s">
        <v>2048</v>
      </c>
      <c r="F1686" s="92" t="s">
        <v>94</v>
      </c>
      <c r="G1686" s="93">
        <v>1</v>
      </c>
      <c r="H1686" s="252"/>
      <c r="I1686" s="252"/>
    </row>
    <row r="1687" spans="1:9">
      <c r="A1687" s="33">
        <f t="shared" si="32"/>
        <v>1398</v>
      </c>
      <c r="B1687" s="599" t="s">
        <v>1951</v>
      </c>
      <c r="C1687" s="31" t="s">
        <v>1058</v>
      </c>
      <c r="D1687" s="31"/>
      <c r="E1687" s="722" t="s">
        <v>2048</v>
      </c>
      <c r="F1687" s="92" t="s">
        <v>94</v>
      </c>
      <c r="G1687" s="93">
        <v>4</v>
      </c>
      <c r="H1687" s="252"/>
      <c r="I1687" s="252"/>
    </row>
    <row r="1688" spans="1:9">
      <c r="A1688" s="33">
        <f t="shared" si="32"/>
        <v>1399</v>
      </c>
      <c r="B1688" s="599" t="s">
        <v>1951</v>
      </c>
      <c r="C1688" s="31" t="s">
        <v>1059</v>
      </c>
      <c r="D1688" s="31" t="s">
        <v>162</v>
      </c>
      <c r="E1688" s="722" t="s">
        <v>2048</v>
      </c>
      <c r="F1688" s="92" t="s">
        <v>95</v>
      </c>
      <c r="G1688" s="53">
        <v>13</v>
      </c>
      <c r="H1688" s="252"/>
      <c r="I1688" s="252"/>
    </row>
    <row r="1689" spans="1:9">
      <c r="A1689" s="33">
        <f t="shared" si="32"/>
        <v>1400</v>
      </c>
      <c r="B1689" s="599" t="s">
        <v>1951</v>
      </c>
      <c r="C1689" s="31" t="s">
        <v>1059</v>
      </c>
      <c r="D1689" s="31" t="s">
        <v>1159</v>
      </c>
      <c r="E1689" s="722" t="s">
        <v>2048</v>
      </c>
      <c r="F1689" s="92" t="s">
        <v>95</v>
      </c>
      <c r="G1689" s="53">
        <v>24</v>
      </c>
      <c r="H1689" s="252"/>
      <c r="I1689" s="252"/>
    </row>
    <row r="1690" spans="1:9">
      <c r="A1690" s="33">
        <f t="shared" si="32"/>
        <v>1401</v>
      </c>
      <c r="B1690" s="599" t="s">
        <v>1951</v>
      </c>
      <c r="C1690" s="31" t="s">
        <v>1059</v>
      </c>
      <c r="D1690" s="31" t="s">
        <v>143</v>
      </c>
      <c r="E1690" s="722" t="s">
        <v>2048</v>
      </c>
      <c r="F1690" s="92" t="s">
        <v>95</v>
      </c>
      <c r="G1690" s="53">
        <v>6</v>
      </c>
      <c r="H1690" s="252"/>
      <c r="I1690" s="252"/>
    </row>
    <row r="1691" spans="1:9">
      <c r="A1691" s="33">
        <f t="shared" si="32"/>
        <v>1402</v>
      </c>
      <c r="B1691" s="599" t="s">
        <v>1951</v>
      </c>
      <c r="C1691" s="31" t="s">
        <v>1059</v>
      </c>
      <c r="D1691" s="31" t="s">
        <v>634</v>
      </c>
      <c r="E1691" s="722" t="s">
        <v>2048</v>
      </c>
      <c r="F1691" s="92" t="s">
        <v>95</v>
      </c>
      <c r="G1691" s="53">
        <v>7</v>
      </c>
      <c r="H1691" s="252"/>
      <c r="I1691" s="252"/>
    </row>
    <row r="1692" spans="1:9">
      <c r="A1692" s="33">
        <f t="shared" si="32"/>
        <v>1403</v>
      </c>
      <c r="B1692" s="599" t="s">
        <v>1951</v>
      </c>
      <c r="C1692" s="31" t="s">
        <v>1059</v>
      </c>
      <c r="D1692" s="31" t="s">
        <v>658</v>
      </c>
      <c r="E1692" s="722" t="s">
        <v>2048</v>
      </c>
      <c r="F1692" s="92" t="s">
        <v>95</v>
      </c>
      <c r="G1692" s="53">
        <v>7</v>
      </c>
      <c r="H1692" s="252"/>
      <c r="I1692" s="252"/>
    </row>
    <row r="1693" spans="1:9">
      <c r="A1693" s="33">
        <f t="shared" si="32"/>
        <v>1404</v>
      </c>
      <c r="B1693" s="599" t="s">
        <v>1951</v>
      </c>
      <c r="C1693" s="31" t="s">
        <v>1059</v>
      </c>
      <c r="D1693" s="31" t="s">
        <v>659</v>
      </c>
      <c r="E1693" s="722" t="s">
        <v>2048</v>
      </c>
      <c r="F1693" s="92" t="s">
        <v>95</v>
      </c>
      <c r="G1693" s="53">
        <v>2</v>
      </c>
      <c r="H1693" s="252"/>
      <c r="I1693" s="252"/>
    </row>
    <row r="1694" spans="1:9">
      <c r="A1694" s="33">
        <f t="shared" si="32"/>
        <v>1405</v>
      </c>
      <c r="B1694" s="599" t="s">
        <v>1951</v>
      </c>
      <c r="C1694" s="31" t="s">
        <v>1060</v>
      </c>
      <c r="D1694" s="31" t="s">
        <v>1319</v>
      </c>
      <c r="E1694" s="722" t="s">
        <v>2048</v>
      </c>
      <c r="F1694" s="92" t="s">
        <v>95</v>
      </c>
      <c r="G1694" s="53">
        <v>0.5</v>
      </c>
      <c r="H1694" s="252"/>
      <c r="I1694" s="252"/>
    </row>
    <row r="1695" spans="1:9" ht="25.5">
      <c r="A1695" s="33">
        <f t="shared" si="32"/>
        <v>1406</v>
      </c>
      <c r="B1695" s="599" t="s">
        <v>1951</v>
      </c>
      <c r="C1695" s="31" t="s">
        <v>1065</v>
      </c>
      <c r="D1695" s="31"/>
      <c r="E1695" s="722" t="s">
        <v>2048</v>
      </c>
      <c r="F1695" s="92" t="s">
        <v>94</v>
      </c>
      <c r="G1695" s="93">
        <v>1</v>
      </c>
      <c r="H1695" s="252"/>
      <c r="I1695" s="252"/>
    </row>
    <row r="1696" spans="1:9">
      <c r="A1696" s="33">
        <f t="shared" si="32"/>
        <v>1407</v>
      </c>
      <c r="B1696" s="599" t="s">
        <v>1951</v>
      </c>
      <c r="C1696" s="31" t="s">
        <v>1136</v>
      </c>
      <c r="D1696" s="31" t="s">
        <v>162</v>
      </c>
      <c r="E1696" s="722" t="s">
        <v>2048</v>
      </c>
      <c r="F1696" s="92" t="s">
        <v>92</v>
      </c>
      <c r="G1696" s="93">
        <v>4</v>
      </c>
      <c r="H1696" s="252"/>
      <c r="I1696" s="252"/>
    </row>
    <row r="1697" spans="1:9">
      <c r="A1697" s="33">
        <f t="shared" si="32"/>
        <v>1408</v>
      </c>
      <c r="B1697" s="599" t="s">
        <v>1951</v>
      </c>
      <c r="C1697" s="31" t="s">
        <v>1261</v>
      </c>
      <c r="D1697" s="31" t="s">
        <v>143</v>
      </c>
      <c r="E1697" s="722" t="s">
        <v>2048</v>
      </c>
      <c r="F1697" s="92" t="s">
        <v>92</v>
      </c>
      <c r="G1697" s="93">
        <v>2</v>
      </c>
      <c r="H1697" s="252"/>
      <c r="I1697" s="252"/>
    </row>
    <row r="1698" spans="1:9">
      <c r="A1698" s="33">
        <f t="shared" si="32"/>
        <v>1409</v>
      </c>
      <c r="B1698" s="599" t="s">
        <v>1951</v>
      </c>
      <c r="C1698" s="31" t="s">
        <v>1138</v>
      </c>
      <c r="D1698" s="31" t="s">
        <v>162</v>
      </c>
      <c r="E1698" s="722" t="s">
        <v>2048</v>
      </c>
      <c r="F1698" s="92" t="s">
        <v>92</v>
      </c>
      <c r="G1698" s="93">
        <v>4</v>
      </c>
      <c r="H1698" s="252"/>
      <c r="I1698" s="252"/>
    </row>
    <row r="1699" spans="1:9">
      <c r="A1699" s="33">
        <f t="shared" si="32"/>
        <v>1410</v>
      </c>
      <c r="B1699" s="599" t="s">
        <v>1951</v>
      </c>
      <c r="C1699" s="31" t="s">
        <v>1163</v>
      </c>
      <c r="D1699" s="31" t="s">
        <v>1159</v>
      </c>
      <c r="E1699" s="722" t="s">
        <v>2048</v>
      </c>
      <c r="F1699" s="92" t="s">
        <v>92</v>
      </c>
      <c r="G1699" s="93">
        <v>3</v>
      </c>
      <c r="H1699" s="252"/>
      <c r="I1699" s="252"/>
    </row>
    <row r="1700" spans="1:9">
      <c r="A1700" s="33">
        <f t="shared" si="32"/>
        <v>1411</v>
      </c>
      <c r="B1700" s="599" t="s">
        <v>1951</v>
      </c>
      <c r="C1700" s="31" t="s">
        <v>1164</v>
      </c>
      <c r="D1700" s="31" t="s">
        <v>1165</v>
      </c>
      <c r="E1700" s="722" t="s">
        <v>2048</v>
      </c>
      <c r="F1700" s="92" t="s">
        <v>92</v>
      </c>
      <c r="G1700" s="93">
        <v>1</v>
      </c>
      <c r="H1700" s="252"/>
      <c r="I1700" s="252"/>
    </row>
    <row r="1701" spans="1:9">
      <c r="A1701" s="33">
        <f t="shared" si="32"/>
        <v>1412</v>
      </c>
      <c r="B1701" s="599" t="s">
        <v>1951</v>
      </c>
      <c r="C1701" s="31" t="s">
        <v>1157</v>
      </c>
      <c r="D1701" s="31"/>
      <c r="E1701" s="722" t="s">
        <v>2048</v>
      </c>
      <c r="F1701" s="92" t="s">
        <v>92</v>
      </c>
      <c r="G1701" s="93">
        <v>1</v>
      </c>
      <c r="H1701" s="252"/>
      <c r="I1701" s="252"/>
    </row>
    <row r="1702" spans="1:9">
      <c r="A1702" s="33">
        <f t="shared" si="32"/>
        <v>1413</v>
      </c>
      <c r="B1702" s="599" t="s">
        <v>1951</v>
      </c>
      <c r="C1702" s="31" t="s">
        <v>1166</v>
      </c>
      <c r="D1702" s="31"/>
      <c r="E1702" s="722" t="s">
        <v>2048</v>
      </c>
      <c r="F1702" s="92" t="s">
        <v>92</v>
      </c>
      <c r="G1702" s="93">
        <v>1</v>
      </c>
      <c r="H1702" s="252"/>
      <c r="I1702" s="252"/>
    </row>
    <row r="1703" spans="1:9">
      <c r="A1703" s="33">
        <f t="shared" si="32"/>
        <v>1414</v>
      </c>
      <c r="B1703" s="599" t="s">
        <v>1951</v>
      </c>
      <c r="C1703" s="31" t="s">
        <v>1167</v>
      </c>
      <c r="D1703" s="31"/>
      <c r="E1703" s="722" t="s">
        <v>2048</v>
      </c>
      <c r="F1703" s="92" t="s">
        <v>92</v>
      </c>
      <c r="G1703" s="93">
        <v>1</v>
      </c>
      <c r="H1703" s="252"/>
      <c r="I1703" s="252"/>
    </row>
    <row r="1704" spans="1:9">
      <c r="A1704" s="33">
        <f t="shared" si="32"/>
        <v>1415</v>
      </c>
      <c r="B1704" s="599" t="s">
        <v>1951</v>
      </c>
      <c r="C1704" s="31" t="s">
        <v>1168</v>
      </c>
      <c r="D1704" s="31" t="s">
        <v>1161</v>
      </c>
      <c r="E1704" s="722" t="s">
        <v>2048</v>
      </c>
      <c r="F1704" s="92" t="s">
        <v>92</v>
      </c>
      <c r="G1704" s="93">
        <v>1</v>
      </c>
      <c r="H1704" s="252"/>
      <c r="I1704" s="252"/>
    </row>
    <row r="1705" spans="1:9">
      <c r="A1705" s="33">
        <f t="shared" si="32"/>
        <v>1416</v>
      </c>
      <c r="B1705" s="599" t="s">
        <v>1951</v>
      </c>
      <c r="C1705" s="31" t="s">
        <v>1169</v>
      </c>
      <c r="D1705" s="31" t="s">
        <v>659</v>
      </c>
      <c r="E1705" s="722" t="s">
        <v>2048</v>
      </c>
      <c r="F1705" s="92" t="s">
        <v>92</v>
      </c>
      <c r="G1705" s="93">
        <v>2</v>
      </c>
      <c r="H1705" s="252"/>
      <c r="I1705" s="252"/>
    </row>
    <row r="1706" spans="1:9" ht="25.5">
      <c r="A1706" s="33">
        <f t="shared" si="32"/>
        <v>1417</v>
      </c>
      <c r="B1706" s="599" t="s">
        <v>1951</v>
      </c>
      <c r="C1706" s="31" t="s">
        <v>1320</v>
      </c>
      <c r="D1706" s="31" t="s">
        <v>143</v>
      </c>
      <c r="E1706" s="722" t="s">
        <v>2048</v>
      </c>
      <c r="F1706" s="92" t="s">
        <v>92</v>
      </c>
      <c r="G1706" s="93">
        <v>2</v>
      </c>
      <c r="H1706" s="252"/>
      <c r="I1706" s="252"/>
    </row>
    <row r="1707" spans="1:9">
      <c r="A1707" s="33">
        <f t="shared" si="32"/>
        <v>1418</v>
      </c>
      <c r="B1707" s="599" t="s">
        <v>1951</v>
      </c>
      <c r="C1707" s="31" t="s">
        <v>1321</v>
      </c>
      <c r="D1707" s="31" t="s">
        <v>658</v>
      </c>
      <c r="E1707" s="722" t="s">
        <v>2048</v>
      </c>
      <c r="F1707" s="92" t="s">
        <v>92</v>
      </c>
      <c r="G1707" s="93">
        <v>2</v>
      </c>
      <c r="H1707" s="252"/>
      <c r="I1707" s="252"/>
    </row>
    <row r="1708" spans="1:9">
      <c r="A1708" s="33">
        <f t="shared" si="32"/>
        <v>1419</v>
      </c>
      <c r="B1708" s="599" t="s">
        <v>1951</v>
      </c>
      <c r="C1708" s="31" t="s">
        <v>1070</v>
      </c>
      <c r="D1708" s="31" t="s">
        <v>659</v>
      </c>
      <c r="E1708" s="722" t="s">
        <v>2048</v>
      </c>
      <c r="F1708" s="92" t="s">
        <v>92</v>
      </c>
      <c r="G1708" s="93">
        <v>2</v>
      </c>
      <c r="H1708" s="252"/>
      <c r="I1708" s="252"/>
    </row>
    <row r="1709" spans="1:9">
      <c r="A1709" s="33">
        <f t="shared" si="32"/>
        <v>1420</v>
      </c>
      <c r="B1709" s="599" t="s">
        <v>1951</v>
      </c>
      <c r="C1709" s="31" t="s">
        <v>1181</v>
      </c>
      <c r="D1709" s="31" t="s">
        <v>1159</v>
      </c>
      <c r="E1709" s="722" t="s">
        <v>2048</v>
      </c>
      <c r="F1709" s="92" t="s">
        <v>92</v>
      </c>
      <c r="G1709" s="93">
        <v>2</v>
      </c>
      <c r="H1709" s="252"/>
      <c r="I1709" s="252"/>
    </row>
    <row r="1710" spans="1:9">
      <c r="A1710" s="33">
        <f t="shared" si="32"/>
        <v>1421</v>
      </c>
      <c r="B1710" s="599" t="s">
        <v>1951</v>
      </c>
      <c r="C1710" s="31" t="s">
        <v>1247</v>
      </c>
      <c r="D1710" s="31" t="s">
        <v>143</v>
      </c>
      <c r="E1710" s="722" t="s">
        <v>2048</v>
      </c>
      <c r="F1710" s="92" t="s">
        <v>92</v>
      </c>
      <c r="G1710" s="93">
        <v>1</v>
      </c>
      <c r="H1710" s="252"/>
      <c r="I1710" s="252"/>
    </row>
    <row r="1711" spans="1:9">
      <c r="A1711" s="33">
        <f t="shared" si="32"/>
        <v>1422</v>
      </c>
      <c r="B1711" s="599" t="s">
        <v>1951</v>
      </c>
      <c r="C1711" s="31" t="s">
        <v>1322</v>
      </c>
      <c r="D1711" s="31"/>
      <c r="E1711" s="722" t="s">
        <v>2048</v>
      </c>
      <c r="F1711" s="92" t="s">
        <v>104</v>
      </c>
      <c r="G1711" s="53">
        <v>5</v>
      </c>
      <c r="H1711" s="252"/>
      <c r="I1711" s="252"/>
    </row>
    <row r="1712" spans="1:9">
      <c r="A1712" s="33">
        <f t="shared" si="32"/>
        <v>1423</v>
      </c>
      <c r="B1712" s="599" t="s">
        <v>1951</v>
      </c>
      <c r="C1712" s="31" t="s">
        <v>1071</v>
      </c>
      <c r="D1712" s="31"/>
      <c r="E1712" s="722" t="s">
        <v>2048</v>
      </c>
      <c r="F1712" s="92" t="s">
        <v>104</v>
      </c>
      <c r="G1712" s="53">
        <v>6</v>
      </c>
      <c r="H1712" s="252"/>
      <c r="I1712" s="252"/>
    </row>
    <row r="1713" spans="1:9">
      <c r="A1713" s="33">
        <f t="shared" si="32"/>
        <v>1424</v>
      </c>
      <c r="B1713" s="599" t="s">
        <v>1951</v>
      </c>
      <c r="C1713" s="31" t="s">
        <v>1072</v>
      </c>
      <c r="D1713" s="31"/>
      <c r="E1713" s="722"/>
      <c r="F1713" s="92" t="s">
        <v>94</v>
      </c>
      <c r="G1713" s="93">
        <v>1</v>
      </c>
      <c r="H1713" s="252"/>
      <c r="I1713" s="252"/>
    </row>
    <row r="1714" spans="1:9">
      <c r="A1714" s="33">
        <f t="shared" si="32"/>
        <v>1425</v>
      </c>
      <c r="B1714" s="599" t="s">
        <v>1951</v>
      </c>
      <c r="C1714" s="31" t="s">
        <v>1073</v>
      </c>
      <c r="D1714" s="31"/>
      <c r="E1714" s="722"/>
      <c r="F1714" s="92" t="s">
        <v>94</v>
      </c>
      <c r="G1714" s="93">
        <v>1</v>
      </c>
      <c r="H1714" s="252"/>
      <c r="I1714" s="252"/>
    </row>
    <row r="1715" spans="1:9">
      <c r="A1715" s="33">
        <f t="shared" si="32"/>
        <v>1426</v>
      </c>
      <c r="B1715" s="599" t="s">
        <v>1951</v>
      </c>
      <c r="C1715" s="31" t="s">
        <v>1074</v>
      </c>
      <c r="D1715" s="31"/>
      <c r="E1715" s="722"/>
      <c r="F1715" s="92" t="s">
        <v>94</v>
      </c>
      <c r="G1715" s="93">
        <v>1</v>
      </c>
      <c r="H1715" s="252"/>
      <c r="I1715" s="252"/>
    </row>
    <row r="1716" spans="1:9">
      <c r="A1716" s="33"/>
      <c r="B1716" s="599"/>
      <c r="C1716" s="31"/>
      <c r="D1716" s="31"/>
      <c r="E1716" s="728"/>
      <c r="F1716" s="92"/>
      <c r="G1716" s="93"/>
      <c r="H1716" s="252"/>
      <c r="I1716" s="252"/>
    </row>
    <row r="1717" spans="1:9">
      <c r="A1717" s="33"/>
      <c r="B1717" s="599"/>
      <c r="C1717" s="1048" t="s">
        <v>1323</v>
      </c>
      <c r="D1717" s="1049"/>
      <c r="E1717" s="736"/>
      <c r="F1717" s="92"/>
      <c r="G1717" s="93"/>
      <c r="H1717" s="252"/>
      <c r="I1717" s="252"/>
    </row>
    <row r="1718" spans="1:9" ht="25.5">
      <c r="A1718" s="33">
        <f>A1715+1</f>
        <v>1427</v>
      </c>
      <c r="B1718" s="599" t="s">
        <v>1951</v>
      </c>
      <c r="C1718" s="31" t="s">
        <v>1055</v>
      </c>
      <c r="D1718" s="31"/>
      <c r="E1718" s="722" t="s">
        <v>2048</v>
      </c>
      <c r="F1718" s="92" t="s">
        <v>94</v>
      </c>
      <c r="G1718" s="93">
        <v>1</v>
      </c>
      <c r="H1718" s="252"/>
      <c r="I1718" s="252"/>
    </row>
    <row r="1719" spans="1:9" ht="25.5">
      <c r="A1719" s="33">
        <f t="shared" si="32"/>
        <v>1428</v>
      </c>
      <c r="B1719" s="599" t="s">
        <v>1951</v>
      </c>
      <c r="C1719" s="31" t="s">
        <v>1305</v>
      </c>
      <c r="D1719" s="31"/>
      <c r="E1719" s="722" t="s">
        <v>2048</v>
      </c>
      <c r="F1719" s="92" t="s">
        <v>94</v>
      </c>
      <c r="G1719" s="93">
        <v>1</v>
      </c>
      <c r="H1719" s="252"/>
      <c r="I1719" s="252"/>
    </row>
    <row r="1720" spans="1:9">
      <c r="A1720" s="33">
        <f t="shared" si="32"/>
        <v>1429</v>
      </c>
      <c r="B1720" s="599" t="s">
        <v>1951</v>
      </c>
      <c r="C1720" s="31" t="s">
        <v>1057</v>
      </c>
      <c r="D1720" s="31"/>
      <c r="E1720" s="722" t="s">
        <v>2048</v>
      </c>
      <c r="F1720" s="92" t="s">
        <v>94</v>
      </c>
      <c r="G1720" s="93">
        <v>1</v>
      </c>
      <c r="H1720" s="252"/>
      <c r="I1720" s="252"/>
    </row>
    <row r="1721" spans="1:9">
      <c r="A1721" s="33">
        <f t="shared" si="32"/>
        <v>1430</v>
      </c>
      <c r="B1721" s="599" t="s">
        <v>1951</v>
      </c>
      <c r="C1721" s="31" t="s">
        <v>1058</v>
      </c>
      <c r="D1721" s="31"/>
      <c r="E1721" s="722" t="s">
        <v>2048</v>
      </c>
      <c r="F1721" s="92" t="s">
        <v>94</v>
      </c>
      <c r="G1721" s="93">
        <v>4</v>
      </c>
      <c r="H1721" s="252"/>
      <c r="I1721" s="252"/>
    </row>
    <row r="1722" spans="1:9">
      <c r="A1722" s="33">
        <f t="shared" si="32"/>
        <v>1431</v>
      </c>
      <c r="B1722" s="599" t="s">
        <v>1951</v>
      </c>
      <c r="C1722" s="31" t="s">
        <v>1059</v>
      </c>
      <c r="D1722" s="31" t="s">
        <v>1159</v>
      </c>
      <c r="E1722" s="722" t="s">
        <v>2048</v>
      </c>
      <c r="F1722" s="92" t="s">
        <v>95</v>
      </c>
      <c r="G1722" s="53">
        <v>9</v>
      </c>
      <c r="H1722" s="252"/>
      <c r="I1722" s="252"/>
    </row>
    <row r="1723" spans="1:9">
      <c r="A1723" s="33">
        <f t="shared" si="32"/>
        <v>1432</v>
      </c>
      <c r="B1723" s="599" t="s">
        <v>1951</v>
      </c>
      <c r="C1723" s="31" t="s">
        <v>1059</v>
      </c>
      <c r="D1723" s="31" t="s">
        <v>143</v>
      </c>
      <c r="E1723" s="722" t="s">
        <v>2048</v>
      </c>
      <c r="F1723" s="92" t="s">
        <v>95</v>
      </c>
      <c r="G1723" s="53">
        <v>12</v>
      </c>
      <c r="H1723" s="252"/>
      <c r="I1723" s="252"/>
    </row>
    <row r="1724" spans="1:9">
      <c r="A1724" s="33">
        <f t="shared" si="32"/>
        <v>1433</v>
      </c>
      <c r="B1724" s="599" t="s">
        <v>1951</v>
      </c>
      <c r="C1724" s="31" t="s">
        <v>1059</v>
      </c>
      <c r="D1724" s="31" t="s">
        <v>634</v>
      </c>
      <c r="E1724" s="722" t="s">
        <v>2048</v>
      </c>
      <c r="F1724" s="92" t="s">
        <v>95</v>
      </c>
      <c r="G1724" s="53">
        <v>14</v>
      </c>
      <c r="H1724" s="252"/>
      <c r="I1724" s="252"/>
    </row>
    <row r="1725" spans="1:9">
      <c r="A1725" s="33">
        <f t="shared" si="32"/>
        <v>1434</v>
      </c>
      <c r="B1725" s="599" t="s">
        <v>1951</v>
      </c>
      <c r="C1725" s="31" t="s">
        <v>1059</v>
      </c>
      <c r="D1725" s="31" t="s">
        <v>658</v>
      </c>
      <c r="E1725" s="722" t="s">
        <v>2048</v>
      </c>
      <c r="F1725" s="92" t="s">
        <v>95</v>
      </c>
      <c r="G1725" s="53">
        <v>22</v>
      </c>
      <c r="H1725" s="252"/>
      <c r="I1725" s="252"/>
    </row>
    <row r="1726" spans="1:9">
      <c r="A1726" s="33">
        <f t="shared" si="32"/>
        <v>1435</v>
      </c>
      <c r="B1726" s="599" t="s">
        <v>1951</v>
      </c>
      <c r="C1726" s="31" t="s">
        <v>1059</v>
      </c>
      <c r="D1726" s="31" t="s">
        <v>659</v>
      </c>
      <c r="E1726" s="722" t="s">
        <v>2048</v>
      </c>
      <c r="F1726" s="92" t="s">
        <v>95</v>
      </c>
      <c r="G1726" s="53">
        <v>38</v>
      </c>
      <c r="H1726" s="252"/>
      <c r="I1726" s="252"/>
    </row>
    <row r="1727" spans="1:9">
      <c r="A1727" s="33">
        <f t="shared" si="32"/>
        <v>1436</v>
      </c>
      <c r="B1727" s="599" t="s">
        <v>1951</v>
      </c>
      <c r="C1727" s="31" t="s">
        <v>1059</v>
      </c>
      <c r="D1727" s="31" t="s">
        <v>661</v>
      </c>
      <c r="E1727" s="722" t="s">
        <v>2048</v>
      </c>
      <c r="F1727" s="92" t="s">
        <v>95</v>
      </c>
      <c r="G1727" s="53">
        <v>1</v>
      </c>
      <c r="H1727" s="252"/>
      <c r="I1727" s="252"/>
    </row>
    <row r="1728" spans="1:9" ht="25.5">
      <c r="A1728" s="33">
        <f t="shared" si="32"/>
        <v>1437</v>
      </c>
      <c r="B1728" s="599" t="s">
        <v>1951</v>
      </c>
      <c r="C1728" s="31" t="s">
        <v>1065</v>
      </c>
      <c r="D1728" s="31"/>
      <c r="E1728" s="722" t="s">
        <v>2048</v>
      </c>
      <c r="F1728" s="92" t="s">
        <v>94</v>
      </c>
      <c r="G1728" s="93">
        <v>1</v>
      </c>
      <c r="H1728" s="252"/>
      <c r="I1728" s="252"/>
    </row>
    <row r="1729" spans="1:9" ht="25.5">
      <c r="A1729" s="33">
        <f t="shared" si="32"/>
        <v>1438</v>
      </c>
      <c r="B1729" s="599" t="s">
        <v>1951</v>
      </c>
      <c r="C1729" s="31" t="s">
        <v>1135</v>
      </c>
      <c r="D1729" s="31" t="s">
        <v>634</v>
      </c>
      <c r="E1729" s="722" t="s">
        <v>2048</v>
      </c>
      <c r="F1729" s="92" t="s">
        <v>92</v>
      </c>
      <c r="G1729" s="93">
        <v>6</v>
      </c>
      <c r="H1729" s="252"/>
      <c r="I1729" s="252"/>
    </row>
    <row r="1730" spans="1:9">
      <c r="A1730" s="33">
        <f t="shared" si="32"/>
        <v>1439</v>
      </c>
      <c r="B1730" s="599" t="s">
        <v>1951</v>
      </c>
      <c r="C1730" s="31" t="s">
        <v>1163</v>
      </c>
      <c r="D1730" s="31" t="s">
        <v>1159</v>
      </c>
      <c r="E1730" s="722" t="s">
        <v>2048</v>
      </c>
      <c r="F1730" s="92" t="s">
        <v>92</v>
      </c>
      <c r="G1730" s="93">
        <v>11</v>
      </c>
      <c r="H1730" s="252"/>
      <c r="I1730" s="252"/>
    </row>
    <row r="1731" spans="1:9">
      <c r="A1731" s="33">
        <f t="shared" si="32"/>
        <v>1440</v>
      </c>
      <c r="B1731" s="599" t="s">
        <v>1951</v>
      </c>
      <c r="C1731" s="31" t="s">
        <v>1281</v>
      </c>
      <c r="D1731" s="31" t="s">
        <v>143</v>
      </c>
      <c r="E1731" s="722" t="s">
        <v>2048</v>
      </c>
      <c r="F1731" s="92" t="s">
        <v>92</v>
      </c>
      <c r="G1731" s="93">
        <v>4</v>
      </c>
      <c r="H1731" s="252"/>
      <c r="I1731" s="252"/>
    </row>
    <row r="1732" spans="1:9">
      <c r="A1732" s="33">
        <f t="shared" si="32"/>
        <v>1441</v>
      </c>
      <c r="B1732" s="599" t="s">
        <v>1951</v>
      </c>
      <c r="C1732" s="31" t="s">
        <v>1324</v>
      </c>
      <c r="D1732" s="31" t="s">
        <v>1325</v>
      </c>
      <c r="E1732" s="722" t="s">
        <v>2048</v>
      </c>
      <c r="F1732" s="92" t="s">
        <v>92</v>
      </c>
      <c r="G1732" s="93">
        <v>1</v>
      </c>
      <c r="H1732" s="252"/>
      <c r="I1732" s="252"/>
    </row>
    <row r="1733" spans="1:9">
      <c r="A1733" s="33">
        <f t="shared" si="32"/>
        <v>1442</v>
      </c>
      <c r="B1733" s="599" t="s">
        <v>1951</v>
      </c>
      <c r="C1733" s="31" t="s">
        <v>1169</v>
      </c>
      <c r="D1733" s="31" t="s">
        <v>659</v>
      </c>
      <c r="E1733" s="722" t="s">
        <v>2048</v>
      </c>
      <c r="F1733" s="92" t="s">
        <v>92</v>
      </c>
      <c r="G1733" s="93">
        <v>2</v>
      </c>
      <c r="H1733" s="252"/>
      <c r="I1733" s="252"/>
    </row>
    <row r="1734" spans="1:9">
      <c r="A1734" s="33">
        <f t="shared" si="32"/>
        <v>1443</v>
      </c>
      <c r="B1734" s="599" t="s">
        <v>1951</v>
      </c>
      <c r="C1734" s="31" t="s">
        <v>1070</v>
      </c>
      <c r="D1734" s="31" t="s">
        <v>659</v>
      </c>
      <c r="E1734" s="722" t="s">
        <v>2048</v>
      </c>
      <c r="F1734" s="92" t="s">
        <v>92</v>
      </c>
      <c r="G1734" s="93">
        <v>4</v>
      </c>
      <c r="H1734" s="252"/>
      <c r="I1734" s="252"/>
    </row>
    <row r="1735" spans="1:9">
      <c r="A1735" s="33">
        <f t="shared" si="32"/>
        <v>1444</v>
      </c>
      <c r="B1735" s="599" t="s">
        <v>1951</v>
      </c>
      <c r="C1735" s="31" t="s">
        <v>1181</v>
      </c>
      <c r="D1735" s="31" t="s">
        <v>1159</v>
      </c>
      <c r="E1735" s="722" t="s">
        <v>2048</v>
      </c>
      <c r="F1735" s="92" t="s">
        <v>92</v>
      </c>
      <c r="G1735" s="93">
        <v>1</v>
      </c>
      <c r="H1735" s="252"/>
      <c r="I1735" s="252"/>
    </row>
    <row r="1736" spans="1:9">
      <c r="A1736" s="33">
        <f t="shared" si="32"/>
        <v>1445</v>
      </c>
      <c r="B1736" s="599" t="s">
        <v>1951</v>
      </c>
      <c r="C1736" s="31" t="s">
        <v>1154</v>
      </c>
      <c r="D1736" s="31" t="s">
        <v>658</v>
      </c>
      <c r="E1736" s="722" t="s">
        <v>2048</v>
      </c>
      <c r="F1736" s="92" t="s">
        <v>92</v>
      </c>
      <c r="G1736" s="93">
        <v>1</v>
      </c>
      <c r="H1736" s="252"/>
      <c r="I1736" s="252"/>
    </row>
    <row r="1737" spans="1:9">
      <c r="A1737" s="33">
        <f t="shared" si="32"/>
        <v>1446</v>
      </c>
      <c r="B1737" s="599" t="s">
        <v>1951</v>
      </c>
      <c r="C1737" s="31" t="s">
        <v>1182</v>
      </c>
      <c r="D1737" s="31" t="s">
        <v>659</v>
      </c>
      <c r="E1737" s="722" t="s">
        <v>2048</v>
      </c>
      <c r="F1737" s="92" t="s">
        <v>92</v>
      </c>
      <c r="G1737" s="93">
        <v>1</v>
      </c>
      <c r="H1737" s="252"/>
      <c r="I1737" s="252"/>
    </row>
    <row r="1738" spans="1:9">
      <c r="A1738" s="33">
        <f t="shared" si="32"/>
        <v>1447</v>
      </c>
      <c r="B1738" s="599" t="s">
        <v>1951</v>
      </c>
      <c r="C1738" s="31" t="s">
        <v>1071</v>
      </c>
      <c r="D1738" s="31"/>
      <c r="E1738" s="722" t="s">
        <v>2048</v>
      </c>
      <c r="F1738" s="92" t="s">
        <v>104</v>
      </c>
      <c r="G1738" s="53">
        <v>22</v>
      </c>
      <c r="H1738" s="252"/>
      <c r="I1738" s="252"/>
    </row>
    <row r="1739" spans="1:9">
      <c r="A1739" s="33">
        <f t="shared" si="32"/>
        <v>1448</v>
      </c>
      <c r="B1739" s="599" t="s">
        <v>1951</v>
      </c>
      <c r="C1739" s="31" t="s">
        <v>1072</v>
      </c>
      <c r="D1739" s="31"/>
      <c r="E1739" s="722"/>
      <c r="F1739" s="92" t="s">
        <v>94</v>
      </c>
      <c r="G1739" s="93">
        <v>1</v>
      </c>
      <c r="H1739" s="252"/>
      <c r="I1739" s="252"/>
    </row>
    <row r="1740" spans="1:9">
      <c r="A1740" s="33">
        <f t="shared" si="32"/>
        <v>1449</v>
      </c>
      <c r="B1740" s="599" t="s">
        <v>1951</v>
      </c>
      <c r="C1740" s="31" t="s">
        <v>1073</v>
      </c>
      <c r="D1740" s="31"/>
      <c r="E1740" s="722"/>
      <c r="F1740" s="92" t="s">
        <v>94</v>
      </c>
      <c r="G1740" s="93">
        <v>1</v>
      </c>
      <c r="H1740" s="252"/>
      <c r="I1740" s="252"/>
    </row>
    <row r="1741" spans="1:9">
      <c r="A1741" s="33">
        <f t="shared" si="32"/>
        <v>1450</v>
      </c>
      <c r="B1741" s="599" t="s">
        <v>1951</v>
      </c>
      <c r="C1741" s="31" t="s">
        <v>1074</v>
      </c>
      <c r="D1741" s="31"/>
      <c r="E1741" s="722"/>
      <c r="F1741" s="92" t="s">
        <v>94</v>
      </c>
      <c r="G1741" s="93">
        <v>1</v>
      </c>
      <c r="H1741" s="252"/>
      <c r="I1741" s="252"/>
    </row>
    <row r="1742" spans="1:9">
      <c r="A1742" s="33"/>
      <c r="B1742" s="599"/>
      <c r="C1742" s="31"/>
      <c r="D1742" s="31"/>
      <c r="E1742" s="728"/>
      <c r="F1742" s="92"/>
      <c r="G1742" s="93"/>
      <c r="H1742" s="252"/>
      <c r="I1742" s="252"/>
    </row>
    <row r="1743" spans="1:9">
      <c r="A1743" s="33"/>
      <c r="B1743" s="599"/>
      <c r="C1743" s="1048" t="s">
        <v>1326</v>
      </c>
      <c r="D1743" s="1049"/>
      <c r="E1743" s="736"/>
      <c r="F1743" s="92"/>
      <c r="G1743" s="93"/>
      <c r="H1743" s="252"/>
      <c r="I1743" s="252"/>
    </row>
    <row r="1744" spans="1:9" ht="25.5">
      <c r="A1744" s="33">
        <f>A1741+1</f>
        <v>1451</v>
      </c>
      <c r="B1744" s="599" t="s">
        <v>1951</v>
      </c>
      <c r="C1744" s="31" t="s">
        <v>1172</v>
      </c>
      <c r="D1744" s="31"/>
      <c r="E1744" s="722" t="s">
        <v>2048</v>
      </c>
      <c r="F1744" s="92" t="s">
        <v>94</v>
      </c>
      <c r="G1744" s="93">
        <v>1</v>
      </c>
      <c r="H1744" s="252"/>
      <c r="I1744" s="252"/>
    </row>
    <row r="1745" spans="1:9" ht="25.5">
      <c r="A1745" s="33">
        <f t="shared" si="32"/>
        <v>1452</v>
      </c>
      <c r="B1745" s="599" t="s">
        <v>1951</v>
      </c>
      <c r="C1745" s="31" t="s">
        <v>1173</v>
      </c>
      <c r="D1745" s="31"/>
      <c r="E1745" s="722" t="s">
        <v>2048</v>
      </c>
      <c r="F1745" s="92" t="s">
        <v>94</v>
      </c>
      <c r="G1745" s="93">
        <v>1</v>
      </c>
      <c r="H1745" s="252"/>
      <c r="I1745" s="252"/>
    </row>
    <row r="1746" spans="1:9">
      <c r="A1746" s="33">
        <f t="shared" si="32"/>
        <v>1453</v>
      </c>
      <c r="B1746" s="599" t="s">
        <v>1951</v>
      </c>
      <c r="C1746" s="31" t="s">
        <v>1057</v>
      </c>
      <c r="D1746" s="31"/>
      <c r="E1746" s="722" t="s">
        <v>2048</v>
      </c>
      <c r="F1746" s="92" t="s">
        <v>94</v>
      </c>
      <c r="G1746" s="93">
        <v>1</v>
      </c>
      <c r="H1746" s="252"/>
      <c r="I1746" s="252"/>
    </row>
    <row r="1747" spans="1:9">
      <c r="A1747" s="33">
        <f t="shared" si="32"/>
        <v>1454</v>
      </c>
      <c r="B1747" s="599" t="s">
        <v>1951</v>
      </c>
      <c r="C1747" s="31" t="s">
        <v>1058</v>
      </c>
      <c r="D1747" s="31"/>
      <c r="E1747" s="722" t="s">
        <v>2048</v>
      </c>
      <c r="F1747" s="92" t="s">
        <v>94</v>
      </c>
      <c r="G1747" s="93">
        <v>4</v>
      </c>
      <c r="H1747" s="252"/>
      <c r="I1747" s="252"/>
    </row>
    <row r="1748" spans="1:9">
      <c r="A1748" s="33">
        <f t="shared" si="32"/>
        <v>1455</v>
      </c>
      <c r="B1748" s="599" t="s">
        <v>1951</v>
      </c>
      <c r="C1748" s="31" t="s">
        <v>1059</v>
      </c>
      <c r="D1748" s="31" t="s">
        <v>162</v>
      </c>
      <c r="E1748" s="722" t="s">
        <v>2048</v>
      </c>
      <c r="F1748" s="92" t="s">
        <v>95</v>
      </c>
      <c r="G1748" s="53">
        <v>24</v>
      </c>
      <c r="H1748" s="252"/>
      <c r="I1748" s="252"/>
    </row>
    <row r="1749" spans="1:9">
      <c r="A1749" s="33">
        <f t="shared" ref="A1749:A1812" si="33">A1748+1</f>
        <v>1456</v>
      </c>
      <c r="B1749" s="599" t="s">
        <v>1951</v>
      </c>
      <c r="C1749" s="31" t="s">
        <v>1059</v>
      </c>
      <c r="D1749" s="31" t="s">
        <v>1159</v>
      </c>
      <c r="E1749" s="722" t="s">
        <v>2048</v>
      </c>
      <c r="F1749" s="92" t="s">
        <v>95</v>
      </c>
      <c r="G1749" s="53">
        <v>17</v>
      </c>
      <c r="H1749" s="252"/>
      <c r="I1749" s="252"/>
    </row>
    <row r="1750" spans="1:9">
      <c r="A1750" s="33">
        <f t="shared" si="33"/>
        <v>1457</v>
      </c>
      <c r="B1750" s="599" t="s">
        <v>1951</v>
      </c>
      <c r="C1750" s="31" t="s">
        <v>1059</v>
      </c>
      <c r="D1750" s="31" t="s">
        <v>143</v>
      </c>
      <c r="E1750" s="722" t="s">
        <v>2048</v>
      </c>
      <c r="F1750" s="92" t="s">
        <v>95</v>
      </c>
      <c r="G1750" s="53">
        <v>8</v>
      </c>
      <c r="H1750" s="252"/>
      <c r="I1750" s="252"/>
    </row>
    <row r="1751" spans="1:9">
      <c r="A1751" s="33">
        <f t="shared" si="33"/>
        <v>1458</v>
      </c>
      <c r="B1751" s="599" t="s">
        <v>1951</v>
      </c>
      <c r="C1751" s="31" t="s">
        <v>1059</v>
      </c>
      <c r="D1751" s="31" t="s">
        <v>634</v>
      </c>
      <c r="E1751" s="722" t="s">
        <v>2048</v>
      </c>
      <c r="F1751" s="92" t="s">
        <v>95</v>
      </c>
      <c r="G1751" s="53">
        <v>26</v>
      </c>
      <c r="H1751" s="252"/>
      <c r="I1751" s="252"/>
    </row>
    <row r="1752" spans="1:9">
      <c r="A1752" s="33">
        <f t="shared" si="33"/>
        <v>1459</v>
      </c>
      <c r="B1752" s="599" t="s">
        <v>1951</v>
      </c>
      <c r="C1752" s="31" t="s">
        <v>1059</v>
      </c>
      <c r="D1752" s="31" t="s">
        <v>658</v>
      </c>
      <c r="E1752" s="722" t="s">
        <v>2048</v>
      </c>
      <c r="F1752" s="92" t="s">
        <v>95</v>
      </c>
      <c r="G1752" s="53">
        <v>4</v>
      </c>
      <c r="H1752" s="252"/>
      <c r="I1752" s="252"/>
    </row>
    <row r="1753" spans="1:9">
      <c r="A1753" s="33">
        <f t="shared" si="33"/>
        <v>1460</v>
      </c>
      <c r="B1753" s="599" t="s">
        <v>1951</v>
      </c>
      <c r="C1753" s="31" t="s">
        <v>1059</v>
      </c>
      <c r="D1753" s="31" t="s">
        <v>659</v>
      </c>
      <c r="E1753" s="722" t="s">
        <v>2048</v>
      </c>
      <c r="F1753" s="92" t="s">
        <v>95</v>
      </c>
      <c r="G1753" s="53">
        <v>14</v>
      </c>
      <c r="H1753" s="252"/>
      <c r="I1753" s="252"/>
    </row>
    <row r="1754" spans="1:9">
      <c r="A1754" s="33">
        <f t="shared" si="33"/>
        <v>1461</v>
      </c>
      <c r="B1754" s="599" t="s">
        <v>1951</v>
      </c>
      <c r="C1754" s="31" t="s">
        <v>1060</v>
      </c>
      <c r="D1754" s="31" t="s">
        <v>1306</v>
      </c>
      <c r="E1754" s="722" t="s">
        <v>2048</v>
      </c>
      <c r="F1754" s="92" t="s">
        <v>95</v>
      </c>
      <c r="G1754" s="53">
        <v>1</v>
      </c>
      <c r="H1754" s="252"/>
      <c r="I1754" s="252"/>
    </row>
    <row r="1755" spans="1:9" ht="25.5">
      <c r="A1755" s="33">
        <f t="shared" si="33"/>
        <v>1462</v>
      </c>
      <c r="B1755" s="599" t="s">
        <v>1951</v>
      </c>
      <c r="C1755" s="31" t="s">
        <v>1065</v>
      </c>
      <c r="D1755" s="31"/>
      <c r="E1755" s="722" t="s">
        <v>2048</v>
      </c>
      <c r="F1755" s="92" t="s">
        <v>94</v>
      </c>
      <c r="G1755" s="93">
        <v>1</v>
      </c>
      <c r="H1755" s="252"/>
      <c r="I1755" s="252"/>
    </row>
    <row r="1756" spans="1:9">
      <c r="A1756" s="33">
        <f t="shared" si="33"/>
        <v>1463</v>
      </c>
      <c r="B1756" s="599" t="s">
        <v>1951</v>
      </c>
      <c r="C1756" s="31" t="s">
        <v>1212</v>
      </c>
      <c r="D1756" s="31" t="s">
        <v>1213</v>
      </c>
      <c r="E1756" s="722" t="s">
        <v>2048</v>
      </c>
      <c r="F1756" s="92" t="s">
        <v>92</v>
      </c>
      <c r="G1756" s="93">
        <v>4</v>
      </c>
      <c r="H1756" s="252"/>
      <c r="I1756" s="252"/>
    </row>
    <row r="1757" spans="1:9">
      <c r="A1757" s="33">
        <f t="shared" si="33"/>
        <v>1464</v>
      </c>
      <c r="B1757" s="599" t="s">
        <v>1951</v>
      </c>
      <c r="C1757" s="31" t="s">
        <v>1136</v>
      </c>
      <c r="D1757" s="31" t="s">
        <v>162</v>
      </c>
      <c r="E1757" s="722" t="s">
        <v>2048</v>
      </c>
      <c r="F1757" s="92" t="s">
        <v>92</v>
      </c>
      <c r="G1757" s="93">
        <v>10</v>
      </c>
      <c r="H1757" s="252"/>
      <c r="I1757" s="252"/>
    </row>
    <row r="1758" spans="1:9">
      <c r="A1758" s="33">
        <f t="shared" si="33"/>
        <v>1465</v>
      </c>
      <c r="B1758" s="599" t="s">
        <v>1951</v>
      </c>
      <c r="C1758" s="31" t="s">
        <v>1138</v>
      </c>
      <c r="D1758" s="31" t="s">
        <v>162</v>
      </c>
      <c r="E1758" s="722" t="s">
        <v>2048</v>
      </c>
      <c r="F1758" s="92" t="s">
        <v>92</v>
      </c>
      <c r="G1758" s="93">
        <v>14</v>
      </c>
      <c r="H1758" s="252"/>
      <c r="I1758" s="252"/>
    </row>
    <row r="1759" spans="1:9">
      <c r="A1759" s="33">
        <f t="shared" si="33"/>
        <v>1466</v>
      </c>
      <c r="B1759" s="599" t="s">
        <v>1951</v>
      </c>
      <c r="C1759" s="31" t="s">
        <v>1164</v>
      </c>
      <c r="D1759" s="31" t="s">
        <v>1165</v>
      </c>
      <c r="E1759" s="722" t="s">
        <v>2048</v>
      </c>
      <c r="F1759" s="92" t="s">
        <v>92</v>
      </c>
      <c r="G1759" s="93">
        <v>1</v>
      </c>
      <c r="H1759" s="252"/>
      <c r="I1759" s="252"/>
    </row>
    <row r="1760" spans="1:9">
      <c r="A1760" s="33">
        <f t="shared" si="33"/>
        <v>1467</v>
      </c>
      <c r="B1760" s="599" t="s">
        <v>1951</v>
      </c>
      <c r="C1760" s="31" t="s">
        <v>1157</v>
      </c>
      <c r="D1760" s="31"/>
      <c r="E1760" s="722" t="s">
        <v>2048</v>
      </c>
      <c r="F1760" s="92" t="s">
        <v>92</v>
      </c>
      <c r="G1760" s="93">
        <v>1</v>
      </c>
      <c r="H1760" s="252"/>
      <c r="I1760" s="252"/>
    </row>
    <row r="1761" spans="1:9">
      <c r="A1761" s="33">
        <f t="shared" si="33"/>
        <v>1468</v>
      </c>
      <c r="B1761" s="599" t="s">
        <v>1951</v>
      </c>
      <c r="C1761" s="31" t="s">
        <v>1166</v>
      </c>
      <c r="D1761" s="31"/>
      <c r="E1761" s="722" t="s">
        <v>2048</v>
      </c>
      <c r="F1761" s="92" t="s">
        <v>92</v>
      </c>
      <c r="G1761" s="93">
        <v>1</v>
      </c>
      <c r="H1761" s="252"/>
      <c r="I1761" s="252"/>
    </row>
    <row r="1762" spans="1:9">
      <c r="A1762" s="33">
        <f t="shared" si="33"/>
        <v>1469</v>
      </c>
      <c r="B1762" s="599" t="s">
        <v>1951</v>
      </c>
      <c r="C1762" s="31" t="s">
        <v>1167</v>
      </c>
      <c r="D1762" s="31"/>
      <c r="E1762" s="722" t="s">
        <v>2048</v>
      </c>
      <c r="F1762" s="92" t="s">
        <v>92</v>
      </c>
      <c r="G1762" s="93">
        <v>1</v>
      </c>
      <c r="H1762" s="252"/>
      <c r="I1762" s="252"/>
    </row>
    <row r="1763" spans="1:9">
      <c r="A1763" s="33">
        <f t="shared" si="33"/>
        <v>1470</v>
      </c>
      <c r="B1763" s="599" t="s">
        <v>1951</v>
      </c>
      <c r="C1763" s="31" t="s">
        <v>1314</v>
      </c>
      <c r="D1763" s="31" t="s">
        <v>1306</v>
      </c>
      <c r="E1763" s="722" t="s">
        <v>2048</v>
      </c>
      <c r="F1763" s="92" t="s">
        <v>92</v>
      </c>
      <c r="G1763" s="93">
        <v>1</v>
      </c>
      <c r="H1763" s="252"/>
      <c r="I1763" s="252"/>
    </row>
    <row r="1764" spans="1:9">
      <c r="A1764" s="33">
        <f t="shared" si="33"/>
        <v>1471</v>
      </c>
      <c r="B1764" s="599" t="s">
        <v>1951</v>
      </c>
      <c r="C1764" s="31" t="s">
        <v>1169</v>
      </c>
      <c r="D1764" s="31" t="s">
        <v>659</v>
      </c>
      <c r="E1764" s="722" t="s">
        <v>2048</v>
      </c>
      <c r="F1764" s="92" t="s">
        <v>92</v>
      </c>
      <c r="G1764" s="93">
        <v>2</v>
      </c>
      <c r="H1764" s="252"/>
      <c r="I1764" s="252"/>
    </row>
    <row r="1765" spans="1:9">
      <c r="A1765" s="33">
        <f t="shared" si="33"/>
        <v>1472</v>
      </c>
      <c r="B1765" s="599" t="s">
        <v>1951</v>
      </c>
      <c r="C1765" s="31" t="s">
        <v>1070</v>
      </c>
      <c r="D1765" s="31" t="s">
        <v>659</v>
      </c>
      <c r="E1765" s="722" t="s">
        <v>2048</v>
      </c>
      <c r="F1765" s="92" t="s">
        <v>92</v>
      </c>
      <c r="G1765" s="93">
        <v>4</v>
      </c>
      <c r="H1765" s="252"/>
      <c r="I1765" s="252"/>
    </row>
    <row r="1766" spans="1:9">
      <c r="A1766" s="33">
        <f t="shared" si="33"/>
        <v>1473</v>
      </c>
      <c r="B1766" s="599" t="s">
        <v>1951</v>
      </c>
      <c r="C1766" s="31" t="s">
        <v>1078</v>
      </c>
      <c r="D1766" s="31" t="s">
        <v>162</v>
      </c>
      <c r="E1766" s="722" t="s">
        <v>2048</v>
      </c>
      <c r="F1766" s="92" t="s">
        <v>92</v>
      </c>
      <c r="G1766" s="93">
        <v>2</v>
      </c>
      <c r="H1766" s="252"/>
      <c r="I1766" s="252"/>
    </row>
    <row r="1767" spans="1:9">
      <c r="A1767" s="33">
        <f t="shared" si="33"/>
        <v>1474</v>
      </c>
      <c r="B1767" s="599" t="s">
        <v>1951</v>
      </c>
      <c r="C1767" s="31" t="s">
        <v>1247</v>
      </c>
      <c r="D1767" s="31" t="s">
        <v>143</v>
      </c>
      <c r="E1767" s="722" t="s">
        <v>2048</v>
      </c>
      <c r="F1767" s="92" t="s">
        <v>92</v>
      </c>
      <c r="G1767" s="93">
        <v>2</v>
      </c>
      <c r="H1767" s="252"/>
      <c r="I1767" s="252"/>
    </row>
    <row r="1768" spans="1:9">
      <c r="A1768" s="33">
        <f t="shared" si="33"/>
        <v>1475</v>
      </c>
      <c r="B1768" s="599" t="s">
        <v>1951</v>
      </c>
      <c r="C1768" s="31" t="s">
        <v>1327</v>
      </c>
      <c r="D1768" s="31" t="s">
        <v>634</v>
      </c>
      <c r="E1768" s="722" t="s">
        <v>2048</v>
      </c>
      <c r="F1768" s="92" t="s">
        <v>92</v>
      </c>
      <c r="G1768" s="93">
        <v>1</v>
      </c>
      <c r="H1768" s="252"/>
      <c r="I1768" s="252"/>
    </row>
    <row r="1769" spans="1:9">
      <c r="A1769" s="33">
        <f t="shared" si="33"/>
        <v>1476</v>
      </c>
      <c r="B1769" s="599" t="s">
        <v>1951</v>
      </c>
      <c r="C1769" s="31" t="s">
        <v>1071</v>
      </c>
      <c r="D1769" s="31"/>
      <c r="E1769" s="722" t="s">
        <v>2048</v>
      </c>
      <c r="F1769" s="92" t="s">
        <v>104</v>
      </c>
      <c r="G1769" s="53">
        <v>8</v>
      </c>
      <c r="H1769" s="252"/>
      <c r="I1769" s="252"/>
    </row>
    <row r="1770" spans="1:9">
      <c r="A1770" s="33">
        <f t="shared" si="33"/>
        <v>1477</v>
      </c>
      <c r="B1770" s="599" t="s">
        <v>1951</v>
      </c>
      <c r="C1770" s="31" t="s">
        <v>1072</v>
      </c>
      <c r="D1770" s="31"/>
      <c r="E1770" s="722"/>
      <c r="F1770" s="92" t="s">
        <v>94</v>
      </c>
      <c r="G1770" s="93">
        <v>1</v>
      </c>
      <c r="H1770" s="252"/>
      <c r="I1770" s="252"/>
    </row>
    <row r="1771" spans="1:9">
      <c r="A1771" s="33">
        <f t="shared" si="33"/>
        <v>1478</v>
      </c>
      <c r="B1771" s="599" t="s">
        <v>1951</v>
      </c>
      <c r="C1771" s="31" t="s">
        <v>1073</v>
      </c>
      <c r="D1771" s="31"/>
      <c r="E1771" s="722"/>
      <c r="F1771" s="92" t="s">
        <v>94</v>
      </c>
      <c r="G1771" s="93">
        <v>1</v>
      </c>
      <c r="H1771" s="252"/>
      <c r="I1771" s="252"/>
    </row>
    <row r="1772" spans="1:9">
      <c r="A1772" s="33">
        <f t="shared" si="33"/>
        <v>1479</v>
      </c>
      <c r="B1772" s="599" t="s">
        <v>1951</v>
      </c>
      <c r="C1772" s="31" t="s">
        <v>1074</v>
      </c>
      <c r="D1772" s="31"/>
      <c r="E1772" s="722"/>
      <c r="F1772" s="92" t="s">
        <v>94</v>
      </c>
      <c r="G1772" s="93">
        <v>1</v>
      </c>
      <c r="H1772" s="252"/>
      <c r="I1772" s="252"/>
    </row>
    <row r="1773" spans="1:9">
      <c r="A1773" s="33"/>
      <c r="B1773" s="599" t="s">
        <v>1951</v>
      </c>
      <c r="C1773" s="31"/>
      <c r="D1773" s="31"/>
      <c r="E1773" s="728"/>
      <c r="F1773" s="92"/>
      <c r="G1773" s="93"/>
      <c r="H1773" s="252"/>
      <c r="I1773" s="252"/>
    </row>
    <row r="1774" spans="1:9">
      <c r="A1774" s="33"/>
      <c r="B1774" s="599" t="s">
        <v>1951</v>
      </c>
      <c r="C1774" s="253" t="s">
        <v>1328</v>
      </c>
      <c r="D1774" s="31"/>
      <c r="E1774" s="728"/>
      <c r="F1774" s="92"/>
      <c r="G1774" s="93"/>
      <c r="H1774" s="252"/>
      <c r="I1774" s="252"/>
    </row>
    <row r="1775" spans="1:9" ht="25.5">
      <c r="A1775" s="33">
        <f>A1772+1</f>
        <v>1480</v>
      </c>
      <c r="B1775" s="599" t="s">
        <v>1951</v>
      </c>
      <c r="C1775" s="31" t="s">
        <v>1055</v>
      </c>
      <c r="D1775" s="31"/>
      <c r="E1775" s="722" t="s">
        <v>2048</v>
      </c>
      <c r="F1775" s="92" t="s">
        <v>94</v>
      </c>
      <c r="G1775" s="93">
        <v>1</v>
      </c>
      <c r="H1775" s="252"/>
      <c r="I1775" s="252"/>
    </row>
    <row r="1776" spans="1:9" ht="25.5">
      <c r="A1776" s="33">
        <f t="shared" si="33"/>
        <v>1481</v>
      </c>
      <c r="B1776" s="599" t="s">
        <v>1951</v>
      </c>
      <c r="C1776" s="31" t="s">
        <v>1305</v>
      </c>
      <c r="D1776" s="31"/>
      <c r="E1776" s="722" t="s">
        <v>2048</v>
      </c>
      <c r="F1776" s="92" t="s">
        <v>94</v>
      </c>
      <c r="G1776" s="93">
        <v>1</v>
      </c>
      <c r="H1776" s="252"/>
      <c r="I1776" s="252"/>
    </row>
    <row r="1777" spans="1:9">
      <c r="A1777" s="33">
        <f t="shared" si="33"/>
        <v>1482</v>
      </c>
      <c r="B1777" s="599" t="s">
        <v>1951</v>
      </c>
      <c r="C1777" s="31" t="s">
        <v>1057</v>
      </c>
      <c r="D1777" s="31"/>
      <c r="E1777" s="722" t="s">
        <v>2048</v>
      </c>
      <c r="F1777" s="92" t="s">
        <v>94</v>
      </c>
      <c r="G1777" s="93">
        <v>1</v>
      </c>
      <c r="H1777" s="252"/>
      <c r="I1777" s="252"/>
    </row>
    <row r="1778" spans="1:9">
      <c r="A1778" s="33">
        <f t="shared" si="33"/>
        <v>1483</v>
      </c>
      <c r="B1778" s="599" t="s">
        <v>1951</v>
      </c>
      <c r="C1778" s="31" t="s">
        <v>1058</v>
      </c>
      <c r="D1778" s="31"/>
      <c r="E1778" s="722" t="s">
        <v>2048</v>
      </c>
      <c r="F1778" s="92" t="s">
        <v>94</v>
      </c>
      <c r="G1778" s="93">
        <v>4</v>
      </c>
      <c r="H1778" s="252"/>
      <c r="I1778" s="252"/>
    </row>
    <row r="1779" spans="1:9">
      <c r="A1779" s="33">
        <f t="shared" si="33"/>
        <v>1484</v>
      </c>
      <c r="B1779" s="599" t="s">
        <v>1951</v>
      </c>
      <c r="C1779" s="31" t="s">
        <v>1059</v>
      </c>
      <c r="D1779" s="31" t="s">
        <v>1159</v>
      </c>
      <c r="E1779" s="722" t="s">
        <v>2048</v>
      </c>
      <c r="F1779" s="92" t="s">
        <v>95</v>
      </c>
      <c r="G1779" s="53">
        <v>9</v>
      </c>
      <c r="H1779" s="252"/>
      <c r="I1779" s="252"/>
    </row>
    <row r="1780" spans="1:9">
      <c r="A1780" s="33">
        <f t="shared" si="33"/>
        <v>1485</v>
      </c>
      <c r="B1780" s="599" t="s">
        <v>1951</v>
      </c>
      <c r="C1780" s="31" t="s">
        <v>1059</v>
      </c>
      <c r="D1780" s="31" t="s">
        <v>143</v>
      </c>
      <c r="E1780" s="722" t="s">
        <v>2048</v>
      </c>
      <c r="F1780" s="92" t="s">
        <v>95</v>
      </c>
      <c r="G1780" s="53">
        <v>12</v>
      </c>
      <c r="H1780" s="252"/>
      <c r="I1780" s="252"/>
    </row>
    <row r="1781" spans="1:9">
      <c r="A1781" s="33">
        <f t="shared" si="33"/>
        <v>1486</v>
      </c>
      <c r="B1781" s="599" t="s">
        <v>1951</v>
      </c>
      <c r="C1781" s="31" t="s">
        <v>1059</v>
      </c>
      <c r="D1781" s="31" t="s">
        <v>634</v>
      </c>
      <c r="E1781" s="722" t="s">
        <v>2048</v>
      </c>
      <c r="F1781" s="92" t="s">
        <v>95</v>
      </c>
      <c r="G1781" s="53">
        <v>14</v>
      </c>
      <c r="H1781" s="252"/>
      <c r="I1781" s="252"/>
    </row>
    <row r="1782" spans="1:9">
      <c r="A1782" s="33">
        <f t="shared" si="33"/>
        <v>1487</v>
      </c>
      <c r="B1782" s="599" t="s">
        <v>1951</v>
      </c>
      <c r="C1782" s="31" t="s">
        <v>1059</v>
      </c>
      <c r="D1782" s="31" t="s">
        <v>658</v>
      </c>
      <c r="E1782" s="722" t="s">
        <v>2048</v>
      </c>
      <c r="F1782" s="92" t="s">
        <v>95</v>
      </c>
      <c r="G1782" s="53">
        <v>22</v>
      </c>
      <c r="H1782" s="252"/>
      <c r="I1782" s="252"/>
    </row>
    <row r="1783" spans="1:9">
      <c r="A1783" s="33">
        <f t="shared" si="33"/>
        <v>1488</v>
      </c>
      <c r="B1783" s="599" t="s">
        <v>1951</v>
      </c>
      <c r="C1783" s="31" t="s">
        <v>1059</v>
      </c>
      <c r="D1783" s="31" t="s">
        <v>659</v>
      </c>
      <c r="E1783" s="722" t="s">
        <v>2048</v>
      </c>
      <c r="F1783" s="92" t="s">
        <v>95</v>
      </c>
      <c r="G1783" s="53">
        <v>38</v>
      </c>
      <c r="H1783" s="252"/>
      <c r="I1783" s="252"/>
    </row>
    <row r="1784" spans="1:9">
      <c r="A1784" s="33">
        <f t="shared" si="33"/>
        <v>1489</v>
      </c>
      <c r="B1784" s="599" t="s">
        <v>1951</v>
      </c>
      <c r="C1784" s="31" t="s">
        <v>1059</v>
      </c>
      <c r="D1784" s="31" t="s">
        <v>661</v>
      </c>
      <c r="E1784" s="722" t="s">
        <v>2048</v>
      </c>
      <c r="F1784" s="92" t="s">
        <v>95</v>
      </c>
      <c r="G1784" s="53">
        <v>1</v>
      </c>
      <c r="H1784" s="252"/>
      <c r="I1784" s="252"/>
    </row>
    <row r="1785" spans="1:9">
      <c r="A1785" s="33">
        <f t="shared" si="33"/>
        <v>1490</v>
      </c>
      <c r="B1785" s="599" t="s">
        <v>1951</v>
      </c>
      <c r="C1785" s="31" t="s">
        <v>1060</v>
      </c>
      <c r="D1785" s="31" t="s">
        <v>1095</v>
      </c>
      <c r="E1785" s="722" t="s">
        <v>2048</v>
      </c>
      <c r="F1785" s="92" t="s">
        <v>95</v>
      </c>
      <c r="G1785" s="53">
        <v>2</v>
      </c>
      <c r="H1785" s="252"/>
      <c r="I1785" s="252"/>
    </row>
    <row r="1786" spans="1:9" ht="25.5">
      <c r="A1786" s="33">
        <f t="shared" si="33"/>
        <v>1491</v>
      </c>
      <c r="B1786" s="599" t="s">
        <v>1951</v>
      </c>
      <c r="C1786" s="31" t="s">
        <v>1065</v>
      </c>
      <c r="D1786" s="31"/>
      <c r="E1786" s="722" t="s">
        <v>2048</v>
      </c>
      <c r="F1786" s="92" t="s">
        <v>94</v>
      </c>
      <c r="G1786" s="93">
        <v>1</v>
      </c>
      <c r="H1786" s="252"/>
      <c r="I1786" s="252"/>
    </row>
    <row r="1787" spans="1:9" ht="25.5">
      <c r="A1787" s="33">
        <f t="shared" si="33"/>
        <v>1492</v>
      </c>
      <c r="B1787" s="599" t="s">
        <v>1951</v>
      </c>
      <c r="C1787" s="31" t="s">
        <v>1135</v>
      </c>
      <c r="D1787" s="31" t="s">
        <v>634</v>
      </c>
      <c r="E1787" s="722" t="s">
        <v>2048</v>
      </c>
      <c r="F1787" s="92" t="s">
        <v>92</v>
      </c>
      <c r="G1787" s="93">
        <v>6</v>
      </c>
      <c r="H1787" s="252"/>
      <c r="I1787" s="252"/>
    </row>
    <row r="1788" spans="1:9">
      <c r="A1788" s="33">
        <f t="shared" si="33"/>
        <v>1493</v>
      </c>
      <c r="B1788" s="599" t="s">
        <v>1951</v>
      </c>
      <c r="C1788" s="31" t="s">
        <v>1163</v>
      </c>
      <c r="D1788" s="31" t="s">
        <v>1159</v>
      </c>
      <c r="E1788" s="722" t="s">
        <v>2048</v>
      </c>
      <c r="F1788" s="92" t="s">
        <v>92</v>
      </c>
      <c r="G1788" s="93">
        <v>11</v>
      </c>
      <c r="H1788" s="252"/>
      <c r="I1788" s="252"/>
    </row>
    <row r="1789" spans="1:9">
      <c r="A1789" s="33">
        <f t="shared" si="33"/>
        <v>1494</v>
      </c>
      <c r="B1789" s="599" t="s">
        <v>1951</v>
      </c>
      <c r="C1789" s="31" t="s">
        <v>1281</v>
      </c>
      <c r="D1789" s="31" t="s">
        <v>143</v>
      </c>
      <c r="E1789" s="722" t="s">
        <v>2048</v>
      </c>
      <c r="F1789" s="92" t="s">
        <v>92</v>
      </c>
      <c r="G1789" s="93">
        <v>4</v>
      </c>
      <c r="H1789" s="252"/>
      <c r="I1789" s="252"/>
    </row>
    <row r="1790" spans="1:9">
      <c r="A1790" s="33">
        <f t="shared" si="33"/>
        <v>1495</v>
      </c>
      <c r="B1790" s="599" t="s">
        <v>1951</v>
      </c>
      <c r="C1790" s="31" t="s">
        <v>1096</v>
      </c>
      <c r="D1790" s="31" t="s">
        <v>1095</v>
      </c>
      <c r="E1790" s="722" t="s">
        <v>2048</v>
      </c>
      <c r="F1790" s="92" t="s">
        <v>92</v>
      </c>
      <c r="G1790" s="93">
        <v>1</v>
      </c>
      <c r="H1790" s="252"/>
      <c r="I1790" s="252"/>
    </row>
    <row r="1791" spans="1:9">
      <c r="A1791" s="33">
        <f t="shared" si="33"/>
        <v>1496</v>
      </c>
      <c r="B1791" s="599" t="s">
        <v>1951</v>
      </c>
      <c r="C1791" s="31" t="s">
        <v>1097</v>
      </c>
      <c r="D1791" s="31"/>
      <c r="E1791" s="722" t="s">
        <v>2048</v>
      </c>
      <c r="F1791" s="92" t="s">
        <v>92</v>
      </c>
      <c r="G1791" s="93">
        <v>1</v>
      </c>
      <c r="H1791" s="252"/>
      <c r="I1791" s="252"/>
    </row>
    <row r="1792" spans="1:9">
      <c r="A1792" s="33">
        <f t="shared" si="33"/>
        <v>1497</v>
      </c>
      <c r="B1792" s="599" t="s">
        <v>1951</v>
      </c>
      <c r="C1792" s="31" t="s">
        <v>1098</v>
      </c>
      <c r="D1792" s="31"/>
      <c r="E1792" s="722" t="s">
        <v>2048</v>
      </c>
      <c r="F1792" s="92" t="s">
        <v>92</v>
      </c>
      <c r="G1792" s="93">
        <v>1</v>
      </c>
      <c r="H1792" s="252"/>
      <c r="I1792" s="252"/>
    </row>
    <row r="1793" spans="1:9">
      <c r="A1793" s="33">
        <f t="shared" si="33"/>
        <v>1498</v>
      </c>
      <c r="B1793" s="599" t="s">
        <v>1951</v>
      </c>
      <c r="C1793" s="31" t="s">
        <v>1324</v>
      </c>
      <c r="D1793" s="31" t="s">
        <v>1325</v>
      </c>
      <c r="E1793" s="722" t="s">
        <v>2048</v>
      </c>
      <c r="F1793" s="92" t="s">
        <v>92</v>
      </c>
      <c r="G1793" s="93">
        <v>1</v>
      </c>
      <c r="H1793" s="252"/>
      <c r="I1793" s="252"/>
    </row>
    <row r="1794" spans="1:9">
      <c r="A1794" s="33">
        <f t="shared" si="33"/>
        <v>1499</v>
      </c>
      <c r="B1794" s="599" t="s">
        <v>1951</v>
      </c>
      <c r="C1794" s="31" t="s">
        <v>1169</v>
      </c>
      <c r="D1794" s="31" t="s">
        <v>659</v>
      </c>
      <c r="E1794" s="722" t="s">
        <v>2048</v>
      </c>
      <c r="F1794" s="92" t="s">
        <v>92</v>
      </c>
      <c r="G1794" s="93">
        <v>2</v>
      </c>
      <c r="H1794" s="252"/>
      <c r="I1794" s="252"/>
    </row>
    <row r="1795" spans="1:9">
      <c r="A1795" s="33">
        <f t="shared" si="33"/>
        <v>1500</v>
      </c>
      <c r="B1795" s="599" t="s">
        <v>1951</v>
      </c>
      <c r="C1795" s="31" t="s">
        <v>1070</v>
      </c>
      <c r="D1795" s="31" t="s">
        <v>659</v>
      </c>
      <c r="E1795" s="722" t="s">
        <v>2048</v>
      </c>
      <c r="F1795" s="92" t="s">
        <v>92</v>
      </c>
      <c r="G1795" s="93">
        <v>4</v>
      </c>
      <c r="H1795" s="252"/>
      <c r="I1795" s="252"/>
    </row>
    <row r="1796" spans="1:9">
      <c r="A1796" s="33">
        <f t="shared" si="33"/>
        <v>1501</v>
      </c>
      <c r="B1796" s="599" t="s">
        <v>1951</v>
      </c>
      <c r="C1796" s="31" t="s">
        <v>1181</v>
      </c>
      <c r="D1796" s="31" t="s">
        <v>1159</v>
      </c>
      <c r="E1796" s="722" t="s">
        <v>2048</v>
      </c>
      <c r="F1796" s="92" t="s">
        <v>92</v>
      </c>
      <c r="G1796" s="93">
        <v>1</v>
      </c>
      <c r="H1796" s="252"/>
      <c r="I1796" s="252"/>
    </row>
    <row r="1797" spans="1:9">
      <c r="A1797" s="33">
        <f t="shared" si="33"/>
        <v>1502</v>
      </c>
      <c r="B1797" s="599" t="s">
        <v>1951</v>
      </c>
      <c r="C1797" s="31" t="s">
        <v>1154</v>
      </c>
      <c r="D1797" s="31" t="s">
        <v>658</v>
      </c>
      <c r="E1797" s="722" t="s">
        <v>2048</v>
      </c>
      <c r="F1797" s="92" t="s">
        <v>92</v>
      </c>
      <c r="G1797" s="93">
        <v>1</v>
      </c>
      <c r="H1797" s="252"/>
      <c r="I1797" s="252"/>
    </row>
    <row r="1798" spans="1:9">
      <c r="A1798" s="33">
        <f t="shared" si="33"/>
        <v>1503</v>
      </c>
      <c r="B1798" s="599" t="s">
        <v>1951</v>
      </c>
      <c r="C1798" s="31" t="s">
        <v>1182</v>
      </c>
      <c r="D1798" s="31" t="s">
        <v>659</v>
      </c>
      <c r="E1798" s="722" t="s">
        <v>2048</v>
      </c>
      <c r="F1798" s="92" t="s">
        <v>92</v>
      </c>
      <c r="G1798" s="93">
        <v>1</v>
      </c>
      <c r="H1798" s="252"/>
      <c r="I1798" s="252"/>
    </row>
    <row r="1799" spans="1:9">
      <c r="A1799" s="33">
        <f t="shared" si="33"/>
        <v>1504</v>
      </c>
      <c r="B1799" s="599" t="s">
        <v>1951</v>
      </c>
      <c r="C1799" s="31" t="s">
        <v>1071</v>
      </c>
      <c r="D1799" s="31"/>
      <c r="E1799" s="722" t="s">
        <v>2048</v>
      </c>
      <c r="F1799" s="92" t="s">
        <v>104</v>
      </c>
      <c r="G1799" s="53">
        <v>25</v>
      </c>
      <c r="H1799" s="252"/>
      <c r="I1799" s="252"/>
    </row>
    <row r="1800" spans="1:9">
      <c r="A1800" s="33">
        <f t="shared" si="33"/>
        <v>1505</v>
      </c>
      <c r="B1800" s="599" t="s">
        <v>1951</v>
      </c>
      <c r="C1800" s="31" t="s">
        <v>1072</v>
      </c>
      <c r="D1800" s="31"/>
      <c r="E1800" s="722"/>
      <c r="F1800" s="92" t="s">
        <v>94</v>
      </c>
      <c r="G1800" s="93">
        <v>1</v>
      </c>
      <c r="H1800" s="252"/>
      <c r="I1800" s="252"/>
    </row>
    <row r="1801" spans="1:9">
      <c r="A1801" s="33">
        <f t="shared" si="33"/>
        <v>1506</v>
      </c>
      <c r="B1801" s="599" t="s">
        <v>1951</v>
      </c>
      <c r="C1801" s="31" t="s">
        <v>1073</v>
      </c>
      <c r="D1801" s="31"/>
      <c r="E1801" s="722"/>
      <c r="F1801" s="92" t="s">
        <v>94</v>
      </c>
      <c r="G1801" s="93">
        <v>1</v>
      </c>
      <c r="H1801" s="252"/>
      <c r="I1801" s="252"/>
    </row>
    <row r="1802" spans="1:9">
      <c r="A1802" s="33">
        <f t="shared" si="33"/>
        <v>1507</v>
      </c>
      <c r="B1802" s="599" t="s">
        <v>1951</v>
      </c>
      <c r="C1802" s="31" t="s">
        <v>1074</v>
      </c>
      <c r="D1802" s="31"/>
      <c r="E1802" s="722"/>
      <c r="F1802" s="92" t="s">
        <v>94</v>
      </c>
      <c r="G1802" s="93">
        <v>1</v>
      </c>
      <c r="H1802" s="252"/>
      <c r="I1802" s="252"/>
    </row>
    <row r="1803" spans="1:9">
      <c r="A1803" s="33"/>
      <c r="B1803" s="599"/>
      <c r="C1803" s="31"/>
      <c r="D1803" s="31"/>
      <c r="E1803" s="728"/>
      <c r="F1803" s="92"/>
      <c r="G1803" s="93"/>
      <c r="H1803" s="252"/>
      <c r="I1803" s="252"/>
    </row>
    <row r="1804" spans="1:9">
      <c r="A1804" s="33"/>
      <c r="B1804" s="599"/>
      <c r="C1804" s="1048" t="s">
        <v>1329</v>
      </c>
      <c r="D1804" s="1049"/>
      <c r="E1804" s="736"/>
      <c r="F1804" s="92"/>
      <c r="G1804" s="93"/>
      <c r="H1804" s="252"/>
      <c r="I1804" s="252"/>
    </row>
    <row r="1805" spans="1:9">
      <c r="A1805" s="33">
        <f>A1802+1</f>
        <v>1508</v>
      </c>
      <c r="B1805" s="599" t="s">
        <v>1951</v>
      </c>
      <c r="C1805" s="31" t="s">
        <v>1330</v>
      </c>
      <c r="D1805" s="31"/>
      <c r="E1805" s="722" t="s">
        <v>2048</v>
      </c>
      <c r="F1805" s="92" t="s">
        <v>94</v>
      </c>
      <c r="G1805" s="93">
        <v>1</v>
      </c>
      <c r="H1805" s="252"/>
      <c r="I1805" s="252"/>
    </row>
    <row r="1806" spans="1:9" ht="25.5">
      <c r="A1806" s="33">
        <f t="shared" si="33"/>
        <v>1509</v>
      </c>
      <c r="B1806" s="599" t="s">
        <v>1951</v>
      </c>
      <c r="C1806" s="31" t="s">
        <v>1331</v>
      </c>
      <c r="D1806" s="31"/>
      <c r="E1806" s="722" t="s">
        <v>2048</v>
      </c>
      <c r="F1806" s="92" t="s">
        <v>94</v>
      </c>
      <c r="G1806" s="93">
        <v>1</v>
      </c>
      <c r="H1806" s="252"/>
      <c r="I1806" s="252"/>
    </row>
    <row r="1807" spans="1:9">
      <c r="A1807" s="33">
        <f t="shared" si="33"/>
        <v>1510</v>
      </c>
      <c r="B1807" s="599" t="s">
        <v>1951</v>
      </c>
      <c r="C1807" s="31" t="s">
        <v>1059</v>
      </c>
      <c r="D1807" s="31" t="s">
        <v>162</v>
      </c>
      <c r="E1807" s="722" t="s">
        <v>2048</v>
      </c>
      <c r="F1807" s="92" t="s">
        <v>95</v>
      </c>
      <c r="G1807" s="53">
        <v>10</v>
      </c>
      <c r="H1807" s="252"/>
      <c r="I1807" s="252"/>
    </row>
    <row r="1808" spans="1:9">
      <c r="A1808" s="33">
        <f t="shared" si="33"/>
        <v>1511</v>
      </c>
      <c r="B1808" s="599" t="s">
        <v>1951</v>
      </c>
      <c r="C1808" s="31" t="s">
        <v>1059</v>
      </c>
      <c r="D1808" s="31" t="s">
        <v>143</v>
      </c>
      <c r="E1808" s="722" t="s">
        <v>2048</v>
      </c>
      <c r="F1808" s="92" t="s">
        <v>95</v>
      </c>
      <c r="G1808" s="53">
        <v>3</v>
      </c>
      <c r="H1808" s="252"/>
      <c r="I1808" s="252"/>
    </row>
    <row r="1809" spans="1:9" ht="25.5">
      <c r="A1809" s="33">
        <f t="shared" si="33"/>
        <v>1512</v>
      </c>
      <c r="B1809" s="599" t="s">
        <v>1951</v>
      </c>
      <c r="C1809" s="31" t="s">
        <v>1065</v>
      </c>
      <c r="D1809" s="31"/>
      <c r="E1809" s="722" t="s">
        <v>2048</v>
      </c>
      <c r="F1809" s="92" t="s">
        <v>94</v>
      </c>
      <c r="G1809" s="93">
        <v>1</v>
      </c>
      <c r="H1809" s="252"/>
      <c r="I1809" s="252"/>
    </row>
    <row r="1810" spans="1:9">
      <c r="A1810" s="33">
        <f t="shared" si="33"/>
        <v>1513</v>
      </c>
      <c r="B1810" s="599" t="s">
        <v>1951</v>
      </c>
      <c r="C1810" s="31" t="s">
        <v>1163</v>
      </c>
      <c r="D1810" s="31" t="s">
        <v>1159</v>
      </c>
      <c r="E1810" s="722" t="s">
        <v>2048</v>
      </c>
      <c r="F1810" s="92" t="s">
        <v>92</v>
      </c>
      <c r="G1810" s="93">
        <v>3</v>
      </c>
      <c r="H1810" s="252"/>
      <c r="I1810" s="252"/>
    </row>
    <row r="1811" spans="1:9">
      <c r="A1811" s="33">
        <f t="shared" si="33"/>
        <v>1514</v>
      </c>
      <c r="B1811" s="599" t="s">
        <v>1951</v>
      </c>
      <c r="C1811" s="31" t="s">
        <v>1281</v>
      </c>
      <c r="D1811" s="31" t="s">
        <v>143</v>
      </c>
      <c r="E1811" s="722" t="s">
        <v>2048</v>
      </c>
      <c r="F1811" s="92" t="s">
        <v>92</v>
      </c>
      <c r="G1811" s="93">
        <v>1</v>
      </c>
      <c r="H1811" s="252"/>
      <c r="I1811" s="252"/>
    </row>
    <row r="1812" spans="1:9">
      <c r="A1812" s="33">
        <f t="shared" si="33"/>
        <v>1515</v>
      </c>
      <c r="B1812" s="599" t="s">
        <v>1951</v>
      </c>
      <c r="C1812" s="31" t="s">
        <v>1332</v>
      </c>
      <c r="D1812" s="31" t="s">
        <v>143</v>
      </c>
      <c r="E1812" s="722" t="s">
        <v>2048</v>
      </c>
      <c r="F1812" s="92" t="s">
        <v>92</v>
      </c>
      <c r="G1812" s="93">
        <v>1</v>
      </c>
      <c r="H1812" s="252"/>
      <c r="I1812" s="252"/>
    </row>
    <row r="1813" spans="1:9">
      <c r="A1813" s="33">
        <f t="shared" ref="A1813:A1840" si="34">A1812+1</f>
        <v>1516</v>
      </c>
      <c r="B1813" s="599" t="s">
        <v>1951</v>
      </c>
      <c r="C1813" s="31" t="s">
        <v>1072</v>
      </c>
      <c r="D1813" s="31"/>
      <c r="E1813" s="722"/>
      <c r="F1813" s="92" t="s">
        <v>94</v>
      </c>
      <c r="G1813" s="93">
        <v>1</v>
      </c>
      <c r="H1813" s="252"/>
      <c r="I1813" s="252"/>
    </row>
    <row r="1814" spans="1:9">
      <c r="A1814" s="33">
        <f t="shared" si="34"/>
        <v>1517</v>
      </c>
      <c r="B1814" s="599" t="s">
        <v>1951</v>
      </c>
      <c r="C1814" s="31" t="s">
        <v>1073</v>
      </c>
      <c r="D1814" s="31"/>
      <c r="E1814" s="722"/>
      <c r="F1814" s="92" t="s">
        <v>94</v>
      </c>
      <c r="G1814" s="93">
        <v>1</v>
      </c>
      <c r="H1814" s="252"/>
      <c r="I1814" s="252"/>
    </row>
    <row r="1815" spans="1:9">
      <c r="A1815" s="33">
        <f t="shared" si="34"/>
        <v>1518</v>
      </c>
      <c r="B1815" s="599" t="s">
        <v>1951</v>
      </c>
      <c r="C1815" s="31" t="s">
        <v>1074</v>
      </c>
      <c r="D1815" s="31"/>
      <c r="E1815" s="722"/>
      <c r="F1815" s="92" t="s">
        <v>94</v>
      </c>
      <c r="G1815" s="93">
        <v>1</v>
      </c>
      <c r="H1815" s="252"/>
      <c r="I1815" s="252"/>
    </row>
    <row r="1816" spans="1:9">
      <c r="A1816" s="33"/>
      <c r="B1816" s="599"/>
      <c r="C1816" s="31"/>
      <c r="D1816" s="31"/>
      <c r="E1816" s="728"/>
      <c r="F1816" s="92"/>
      <c r="G1816" s="93"/>
      <c r="H1816" s="252"/>
      <c r="I1816" s="252"/>
    </row>
    <row r="1817" spans="1:9">
      <c r="A1817" s="33"/>
      <c r="B1817" s="599"/>
      <c r="C1817" s="1048" t="s">
        <v>1333</v>
      </c>
      <c r="D1817" s="1049"/>
      <c r="E1817" s="736"/>
      <c r="F1817" s="92"/>
      <c r="G1817" s="93"/>
      <c r="H1817" s="252"/>
      <c r="I1817" s="252"/>
    </row>
    <row r="1818" spans="1:9">
      <c r="A1818" s="33">
        <f>A1815+1</f>
        <v>1519</v>
      </c>
      <c r="B1818" s="599" t="s">
        <v>1951</v>
      </c>
      <c r="C1818" s="31" t="s">
        <v>1334</v>
      </c>
      <c r="D1818" s="31"/>
      <c r="E1818" s="722" t="s">
        <v>2048</v>
      </c>
      <c r="F1818" s="92" t="s">
        <v>94</v>
      </c>
      <c r="G1818" s="93">
        <v>2</v>
      </c>
      <c r="H1818" s="252"/>
      <c r="I1818" s="252"/>
    </row>
    <row r="1819" spans="1:9" ht="25.5">
      <c r="A1819" s="33">
        <f t="shared" si="34"/>
        <v>1520</v>
      </c>
      <c r="B1819" s="599" t="s">
        <v>1951</v>
      </c>
      <c r="C1819" s="31" t="s">
        <v>1335</v>
      </c>
      <c r="D1819" s="31"/>
      <c r="E1819" s="722" t="s">
        <v>2048</v>
      </c>
      <c r="F1819" s="92" t="s">
        <v>94</v>
      </c>
      <c r="G1819" s="93">
        <v>2</v>
      </c>
      <c r="H1819" s="252"/>
      <c r="I1819" s="252"/>
    </row>
    <row r="1820" spans="1:9">
      <c r="A1820" s="33">
        <f t="shared" si="34"/>
        <v>1521</v>
      </c>
      <c r="B1820" s="599" t="s">
        <v>1951</v>
      </c>
      <c r="C1820" s="31" t="s">
        <v>1059</v>
      </c>
      <c r="D1820" s="31" t="s">
        <v>162</v>
      </c>
      <c r="E1820" s="722" t="s">
        <v>2048</v>
      </c>
      <c r="F1820" s="92" t="s">
        <v>95</v>
      </c>
      <c r="G1820" s="53">
        <v>4</v>
      </c>
      <c r="H1820" s="252"/>
      <c r="I1820" s="252"/>
    </row>
    <row r="1821" spans="1:9">
      <c r="A1821" s="33">
        <f t="shared" si="34"/>
        <v>1522</v>
      </c>
      <c r="B1821" s="599" t="s">
        <v>1951</v>
      </c>
      <c r="C1821" s="31" t="s">
        <v>1059</v>
      </c>
      <c r="D1821" s="31" t="s">
        <v>143</v>
      </c>
      <c r="E1821" s="722" t="s">
        <v>2048</v>
      </c>
      <c r="F1821" s="92" t="s">
        <v>95</v>
      </c>
      <c r="G1821" s="53">
        <v>3</v>
      </c>
      <c r="H1821" s="252"/>
      <c r="I1821" s="252"/>
    </row>
    <row r="1822" spans="1:9" ht="25.5">
      <c r="A1822" s="33">
        <f t="shared" si="34"/>
        <v>1523</v>
      </c>
      <c r="B1822" s="599" t="s">
        <v>1951</v>
      </c>
      <c r="C1822" s="31" t="s">
        <v>1065</v>
      </c>
      <c r="D1822" s="31"/>
      <c r="E1822" s="722" t="s">
        <v>2048</v>
      </c>
      <c r="F1822" s="92" t="s">
        <v>94</v>
      </c>
      <c r="G1822" s="93">
        <v>1</v>
      </c>
      <c r="H1822" s="252"/>
      <c r="I1822" s="252"/>
    </row>
    <row r="1823" spans="1:9">
      <c r="A1823" s="33">
        <f t="shared" si="34"/>
        <v>1524</v>
      </c>
      <c r="B1823" s="599" t="s">
        <v>1951</v>
      </c>
      <c r="C1823" s="31" t="s">
        <v>1336</v>
      </c>
      <c r="D1823" s="31" t="s">
        <v>143</v>
      </c>
      <c r="E1823" s="722" t="s">
        <v>2048</v>
      </c>
      <c r="F1823" s="92" t="s">
        <v>92</v>
      </c>
      <c r="G1823" s="93">
        <v>1</v>
      </c>
      <c r="H1823" s="252"/>
      <c r="I1823" s="252"/>
    </row>
    <row r="1824" spans="1:9">
      <c r="A1824" s="33">
        <f t="shared" si="34"/>
        <v>1525</v>
      </c>
      <c r="B1824" s="599" t="s">
        <v>1951</v>
      </c>
      <c r="C1824" s="31" t="s">
        <v>1205</v>
      </c>
      <c r="D1824" s="31"/>
      <c r="E1824" s="722" t="s">
        <v>2048</v>
      </c>
      <c r="F1824" s="92" t="s">
        <v>104</v>
      </c>
      <c r="G1824" s="93">
        <v>4</v>
      </c>
      <c r="H1824" s="252"/>
      <c r="I1824" s="252"/>
    </row>
    <row r="1825" spans="1:9">
      <c r="A1825" s="33">
        <f t="shared" si="34"/>
        <v>1526</v>
      </c>
      <c r="B1825" s="599" t="s">
        <v>1951</v>
      </c>
      <c r="C1825" s="31" t="s">
        <v>1072</v>
      </c>
      <c r="D1825" s="31"/>
      <c r="E1825" s="722"/>
      <c r="F1825" s="92" t="s">
        <v>94</v>
      </c>
      <c r="G1825" s="93">
        <v>1</v>
      </c>
      <c r="H1825" s="252"/>
      <c r="I1825" s="252"/>
    </row>
    <row r="1826" spans="1:9">
      <c r="A1826" s="33">
        <f t="shared" si="34"/>
        <v>1527</v>
      </c>
      <c r="B1826" s="599" t="s">
        <v>1951</v>
      </c>
      <c r="C1826" s="31" t="s">
        <v>1073</v>
      </c>
      <c r="D1826" s="31"/>
      <c r="E1826" s="722"/>
      <c r="F1826" s="92" t="s">
        <v>94</v>
      </c>
      <c r="G1826" s="93">
        <v>1</v>
      </c>
      <c r="H1826" s="252"/>
      <c r="I1826" s="252"/>
    </row>
    <row r="1827" spans="1:9">
      <c r="A1827" s="33">
        <f t="shared" si="34"/>
        <v>1528</v>
      </c>
      <c r="B1827" s="599" t="s">
        <v>1951</v>
      </c>
      <c r="C1827" s="31" t="s">
        <v>1074</v>
      </c>
      <c r="D1827" s="31"/>
      <c r="E1827" s="722"/>
      <c r="F1827" s="92" t="s">
        <v>94</v>
      </c>
      <c r="G1827" s="93">
        <v>1</v>
      </c>
      <c r="H1827" s="252"/>
      <c r="I1827" s="252"/>
    </row>
    <row r="1828" spans="1:9">
      <c r="A1828" s="33"/>
      <c r="B1828" s="599"/>
      <c r="C1828" s="1054"/>
      <c r="D1828" s="1055"/>
      <c r="E1828" s="737"/>
      <c r="F1828" s="92"/>
      <c r="G1828" s="93"/>
      <c r="H1828" s="252"/>
      <c r="I1828" s="252"/>
    </row>
    <row r="1829" spans="1:9">
      <c r="A1829" s="33"/>
      <c r="B1829" s="599"/>
      <c r="C1829" s="1048" t="s">
        <v>1337</v>
      </c>
      <c r="D1829" s="1049"/>
      <c r="E1829" s="736"/>
      <c r="F1829" s="92"/>
      <c r="G1829" s="93"/>
      <c r="H1829" s="252"/>
      <c r="I1829" s="252"/>
    </row>
    <row r="1830" spans="1:9">
      <c r="A1830" s="33">
        <f>A1827+1</f>
        <v>1529</v>
      </c>
      <c r="B1830" s="599" t="s">
        <v>1951</v>
      </c>
      <c r="C1830" s="31" t="s">
        <v>1338</v>
      </c>
      <c r="D1830" s="31"/>
      <c r="E1830" s="728"/>
      <c r="F1830" s="92" t="s">
        <v>94</v>
      </c>
      <c r="G1830" s="93">
        <v>1</v>
      </c>
      <c r="H1830" s="252"/>
      <c r="I1830" s="252"/>
    </row>
    <row r="1831" spans="1:9" ht="25.5">
      <c r="A1831" s="33">
        <f t="shared" si="34"/>
        <v>1530</v>
      </c>
      <c r="B1831" s="599" t="s">
        <v>1951</v>
      </c>
      <c r="C1831" s="31" t="s">
        <v>1339</v>
      </c>
      <c r="D1831" s="31"/>
      <c r="E1831" s="722" t="s">
        <v>2048</v>
      </c>
      <c r="F1831" s="92" t="s">
        <v>94</v>
      </c>
      <c r="G1831" s="93">
        <v>1</v>
      </c>
      <c r="H1831" s="252"/>
      <c r="I1831" s="252"/>
    </row>
    <row r="1832" spans="1:9">
      <c r="A1832" s="33">
        <f t="shared" si="34"/>
        <v>1531</v>
      </c>
      <c r="B1832" s="599" t="s">
        <v>1951</v>
      </c>
      <c r="C1832" s="31" t="s">
        <v>1059</v>
      </c>
      <c r="D1832" s="31" t="s">
        <v>143</v>
      </c>
      <c r="E1832" s="722" t="s">
        <v>2048</v>
      </c>
      <c r="F1832" s="92" t="s">
        <v>95</v>
      </c>
      <c r="G1832" s="53">
        <v>0.5</v>
      </c>
      <c r="H1832" s="252"/>
      <c r="I1832" s="252"/>
    </row>
    <row r="1833" spans="1:9">
      <c r="A1833" s="33">
        <f t="shared" si="34"/>
        <v>1532</v>
      </c>
      <c r="B1833" s="599" t="s">
        <v>1951</v>
      </c>
      <c r="C1833" s="31" t="s">
        <v>1059</v>
      </c>
      <c r="D1833" s="31" t="s">
        <v>634</v>
      </c>
      <c r="E1833" s="722" t="s">
        <v>2048</v>
      </c>
      <c r="F1833" s="92" t="s">
        <v>95</v>
      </c>
      <c r="G1833" s="53">
        <v>0.5</v>
      </c>
      <c r="H1833" s="252"/>
      <c r="I1833" s="252"/>
    </row>
    <row r="1834" spans="1:9">
      <c r="A1834" s="33">
        <f t="shared" si="34"/>
        <v>1533</v>
      </c>
      <c r="B1834" s="599" t="s">
        <v>1951</v>
      </c>
      <c r="C1834" s="31" t="s">
        <v>1336</v>
      </c>
      <c r="D1834" s="31" t="s">
        <v>143</v>
      </c>
      <c r="E1834" s="722" t="s">
        <v>2048</v>
      </c>
      <c r="F1834" s="92" t="s">
        <v>92</v>
      </c>
      <c r="G1834" s="93">
        <v>1</v>
      </c>
      <c r="H1834" s="252"/>
      <c r="I1834" s="252"/>
    </row>
    <row r="1835" spans="1:9">
      <c r="A1835" s="33">
        <f t="shared" si="34"/>
        <v>1534</v>
      </c>
      <c r="B1835" s="599" t="s">
        <v>1951</v>
      </c>
      <c r="C1835" s="31" t="s">
        <v>1340</v>
      </c>
      <c r="D1835" s="31" t="s">
        <v>634</v>
      </c>
      <c r="E1835" s="722" t="s">
        <v>2048</v>
      </c>
      <c r="F1835" s="92" t="s">
        <v>92</v>
      </c>
      <c r="G1835" s="93">
        <v>1</v>
      </c>
      <c r="H1835" s="252"/>
      <c r="I1835" s="252"/>
    </row>
    <row r="1836" spans="1:9">
      <c r="A1836" s="33">
        <f t="shared" si="34"/>
        <v>1535</v>
      </c>
      <c r="B1836" s="599" t="s">
        <v>1951</v>
      </c>
      <c r="C1836" s="31" t="s">
        <v>1341</v>
      </c>
      <c r="D1836" s="31" t="s">
        <v>143</v>
      </c>
      <c r="E1836" s="722" t="s">
        <v>2048</v>
      </c>
      <c r="F1836" s="92" t="s">
        <v>92</v>
      </c>
      <c r="G1836" s="93">
        <v>1</v>
      </c>
      <c r="H1836" s="252"/>
      <c r="I1836" s="252"/>
    </row>
    <row r="1837" spans="1:9">
      <c r="A1837" s="33">
        <f t="shared" si="34"/>
        <v>1536</v>
      </c>
      <c r="B1837" s="599" t="s">
        <v>1951</v>
      </c>
      <c r="C1837" s="31" t="s">
        <v>1342</v>
      </c>
      <c r="D1837" s="31" t="s">
        <v>634</v>
      </c>
      <c r="E1837" s="722" t="s">
        <v>2048</v>
      </c>
      <c r="F1837" s="92" t="s">
        <v>92</v>
      </c>
      <c r="G1837" s="93">
        <v>1</v>
      </c>
      <c r="H1837" s="252"/>
      <c r="I1837" s="252"/>
    </row>
    <row r="1838" spans="1:9">
      <c r="A1838" s="33">
        <f t="shared" si="34"/>
        <v>1537</v>
      </c>
      <c r="B1838" s="599" t="s">
        <v>1951</v>
      </c>
      <c r="C1838" s="31" t="s">
        <v>1072</v>
      </c>
      <c r="D1838" s="31"/>
      <c r="E1838" s="722"/>
      <c r="F1838" s="92" t="s">
        <v>94</v>
      </c>
      <c r="G1838" s="93">
        <v>1</v>
      </c>
      <c r="H1838" s="252"/>
      <c r="I1838" s="252"/>
    </row>
    <row r="1839" spans="1:9">
      <c r="A1839" s="33">
        <f t="shared" si="34"/>
        <v>1538</v>
      </c>
      <c r="B1839" s="599" t="s">
        <v>1951</v>
      </c>
      <c r="C1839" s="31" t="s">
        <v>1073</v>
      </c>
      <c r="D1839" s="31"/>
      <c r="E1839" s="722"/>
      <c r="F1839" s="92" t="s">
        <v>94</v>
      </c>
      <c r="G1839" s="93">
        <v>1</v>
      </c>
      <c r="H1839" s="252"/>
      <c r="I1839" s="252"/>
    </row>
    <row r="1840" spans="1:9">
      <c r="A1840" s="33">
        <f t="shared" si="34"/>
        <v>1539</v>
      </c>
      <c r="B1840" s="599" t="s">
        <v>1951</v>
      </c>
      <c r="C1840" s="31" t="s">
        <v>1074</v>
      </c>
      <c r="D1840" s="31"/>
      <c r="E1840" s="722"/>
      <c r="F1840" s="92" t="s">
        <v>94</v>
      </c>
      <c r="G1840" s="93">
        <v>1</v>
      </c>
      <c r="H1840" s="252"/>
      <c r="I1840" s="252"/>
    </row>
    <row r="1841" spans="1:9" ht="15.75" thickBot="1">
      <c r="A1841" s="35"/>
      <c r="B1841" s="1"/>
      <c r="C1841" s="1040"/>
      <c r="D1841" s="1041"/>
      <c r="E1841" s="729"/>
      <c r="F1841" s="92"/>
      <c r="G1841" s="93"/>
      <c r="H1841" s="34"/>
      <c r="I1841" s="34"/>
    </row>
    <row r="1842" spans="1:9" ht="15.75" thickTop="1">
      <c r="A1842" s="77"/>
      <c r="B1842" s="77"/>
      <c r="C1842" s="1042"/>
      <c r="D1842" s="1043"/>
      <c r="E1842" s="664"/>
      <c r="F1842" s="79"/>
      <c r="G1842" s="80"/>
      <c r="H1842" s="82"/>
      <c r="I1842" s="82"/>
    </row>
    <row r="1843" spans="1:9">
      <c r="A1843" s="1038" t="s">
        <v>1924</v>
      </c>
      <c r="B1843" s="1039"/>
      <c r="C1843" s="1039"/>
      <c r="D1843" s="1039"/>
      <c r="E1843" s="1035"/>
      <c r="F1843" s="1039"/>
      <c r="G1843" s="1039"/>
      <c r="H1843" s="1039"/>
      <c r="I1843" s="59">
        <f>SUM(I19:I1842)</f>
        <v>0</v>
      </c>
    </row>
    <row r="1844" spans="1:9" outlineLevel="1">
      <c r="A1844" s="14"/>
      <c r="B1844" s="14"/>
      <c r="C1844" s="14"/>
      <c r="D1844" s="14"/>
      <c r="E1844" s="14"/>
      <c r="F1844" s="771"/>
      <c r="G1844" s="771"/>
      <c r="H1844" s="14"/>
      <c r="I1844" s="14"/>
    </row>
    <row r="1845" spans="1:9" outlineLevel="1">
      <c r="F1845" s="771"/>
      <c r="G1845" s="771"/>
      <c r="I1845" s="86"/>
    </row>
    <row r="1846" spans="1:9" outlineLevel="1">
      <c r="A1846" s="44" t="str">
        <f>"Sastādīja: "&amp;KOPS1!$B$71</f>
        <v>Sastādīja: _________________ Olga  Jasāne /29.09.2017./</v>
      </c>
      <c r="D1846" s="638"/>
      <c r="E1846" s="662"/>
      <c r="F1846" s="528"/>
      <c r="G1846" s="85"/>
    </row>
    <row r="1847" spans="1:9" outlineLevel="1">
      <c r="B1847" s="1021" t="s">
        <v>13</v>
      </c>
      <c r="C1847" s="1021"/>
      <c r="D1847" s="14"/>
      <c r="E1847" s="14"/>
      <c r="F1847" s="770"/>
      <c r="G1847" s="770"/>
    </row>
    <row r="1848" spans="1:9" outlineLevel="1">
      <c r="A1848" s="14"/>
      <c r="B1848" s="87"/>
      <c r="C1848" s="637"/>
      <c r="D1848" s="14"/>
      <c r="E1848" s="14"/>
      <c r="F1848" s="771"/>
    </row>
    <row r="1849" spans="1:9">
      <c r="A1849" s="638" t="str">
        <f>"Pārbaudīja: "&amp;KOPS1!$F$71</f>
        <v>Pārbaudīja: _________________ Aleksejs Providenko /29.09.2017./</v>
      </c>
      <c r="B1849" s="528"/>
      <c r="C1849" s="88"/>
      <c r="D1849" s="88"/>
      <c r="E1849" s="88"/>
      <c r="F1849" s="771"/>
      <c r="G1849" s="771"/>
      <c r="H1849" s="14"/>
      <c r="I1849" s="14"/>
    </row>
    <row r="1850" spans="1:9">
      <c r="A1850" s="14"/>
      <c r="B1850" s="637" t="s">
        <v>13</v>
      </c>
      <c r="C1850" s="640"/>
      <c r="D1850" s="640"/>
      <c r="E1850" s="663"/>
      <c r="F1850" s="771"/>
      <c r="G1850" s="771"/>
      <c r="H1850" s="14"/>
      <c r="I1850" s="14"/>
    </row>
    <row r="1851" spans="1:9">
      <c r="A1851" s="14" t="str">
        <f>"Sertifikāta Nr.: "&amp;KOPS1!$F$73</f>
        <v>Sertifikāta Nr.: 5-00770</v>
      </c>
      <c r="B1851" s="37"/>
      <c r="D1851" s="14"/>
      <c r="E1851" s="14"/>
      <c r="F1851" s="771"/>
      <c r="G1851" s="771"/>
      <c r="H1851" s="14"/>
      <c r="I1851" s="14"/>
    </row>
    <row r="1852" spans="1:9">
      <c r="A1852" s="14"/>
      <c r="B1852" s="14"/>
      <c r="C1852" s="14"/>
      <c r="D1852" s="14"/>
      <c r="E1852" s="14"/>
      <c r="F1852" s="771"/>
      <c r="G1852" s="771"/>
      <c r="H1852" s="14"/>
      <c r="I1852" s="14"/>
    </row>
    <row r="1853" spans="1:9">
      <c r="A1853" s="14"/>
      <c r="B1853" s="14"/>
      <c r="C1853" s="14"/>
      <c r="D1853" s="14"/>
      <c r="E1853" s="14"/>
      <c r="F1853" s="771"/>
      <c r="G1853" s="771"/>
      <c r="H1853" s="14"/>
      <c r="I1853" s="14"/>
    </row>
    <row r="1854" spans="1:9">
      <c r="A1854" s="14"/>
      <c r="B1854" s="14"/>
      <c r="C1854" s="14"/>
      <c r="D1854" s="14"/>
      <c r="E1854" s="14"/>
      <c r="F1854" s="771"/>
      <c r="G1854" s="771"/>
      <c r="H1854" s="14"/>
      <c r="I1854" s="14"/>
    </row>
    <row r="1855" spans="1:9">
      <c r="A1855" s="14"/>
      <c r="B1855" s="14"/>
      <c r="C1855" s="14"/>
      <c r="D1855" s="14"/>
      <c r="E1855" s="14"/>
      <c r="F1855" s="771"/>
      <c r="G1855" s="771"/>
      <c r="H1855" s="14"/>
      <c r="I1855" s="14"/>
    </row>
    <row r="1856" spans="1:9">
      <c r="A1856" s="14"/>
      <c r="B1856" s="14"/>
      <c r="C1856" s="14"/>
      <c r="D1856" s="14"/>
      <c r="E1856" s="14"/>
      <c r="F1856" s="771"/>
      <c r="G1856" s="771"/>
      <c r="H1856" s="14"/>
      <c r="I1856" s="14"/>
    </row>
    <row r="1857" spans="1:9">
      <c r="A1857" s="14"/>
      <c r="B1857" s="14"/>
      <c r="C1857" s="14"/>
      <c r="D1857" s="14"/>
      <c r="E1857" s="14"/>
      <c r="F1857" s="771"/>
      <c r="G1857" s="771"/>
      <c r="H1857" s="14"/>
      <c r="I1857" s="14"/>
    </row>
    <row r="1858" spans="1:9">
      <c r="A1858" s="14"/>
      <c r="B1858" s="14"/>
      <c r="C1858" s="14"/>
      <c r="D1858" s="14"/>
      <c r="E1858" s="14"/>
      <c r="F1858" s="771"/>
      <c r="G1858" s="771"/>
      <c r="H1858" s="14"/>
      <c r="I1858" s="14"/>
    </row>
    <row r="1859" spans="1:9">
      <c r="A1859" s="14"/>
      <c r="B1859" s="14"/>
      <c r="C1859" s="14"/>
      <c r="D1859" s="14"/>
      <c r="E1859" s="14"/>
      <c r="F1859" s="771"/>
      <c r="G1859" s="771"/>
      <c r="H1859" s="14"/>
      <c r="I1859" s="14"/>
    </row>
    <row r="1860" spans="1:9">
      <c r="A1860" s="14"/>
      <c r="B1860" s="14"/>
      <c r="C1860" s="14"/>
      <c r="D1860" s="14"/>
      <c r="E1860" s="14"/>
      <c r="F1860" s="771"/>
      <c r="G1860" s="771"/>
      <c r="H1860" s="14"/>
      <c r="I1860" s="14"/>
    </row>
    <row r="1861" spans="1:9">
      <c r="A1861" s="14"/>
      <c r="B1861" s="14"/>
      <c r="C1861" s="14"/>
      <c r="D1861" s="14"/>
      <c r="E1861" s="14"/>
      <c r="F1861" s="771"/>
      <c r="G1861" s="771"/>
      <c r="H1861" s="14"/>
      <c r="I1861" s="14"/>
    </row>
    <row r="1862" spans="1:9">
      <c r="A1862" s="14"/>
      <c r="B1862" s="14"/>
      <c r="C1862" s="14"/>
      <c r="D1862" s="14"/>
      <c r="E1862" s="14"/>
      <c r="F1862" s="771"/>
      <c r="G1862" s="771"/>
      <c r="H1862" s="14"/>
      <c r="I1862" s="14"/>
    </row>
    <row r="1863" spans="1:9">
      <c r="A1863" s="14"/>
      <c r="B1863" s="14"/>
      <c r="C1863" s="14"/>
      <c r="D1863" s="14"/>
      <c r="E1863" s="14"/>
      <c r="F1863" s="771"/>
      <c r="G1863" s="771"/>
      <c r="H1863" s="14"/>
      <c r="I1863" s="14"/>
    </row>
    <row r="1864" spans="1:9">
      <c r="A1864" s="14"/>
      <c r="B1864" s="14"/>
      <c r="C1864" s="14"/>
      <c r="D1864" s="14"/>
      <c r="E1864" s="14"/>
      <c r="F1864" s="771"/>
      <c r="G1864" s="771"/>
      <c r="H1864" s="14"/>
      <c r="I1864" s="14"/>
    </row>
    <row r="1865" spans="1:9">
      <c r="A1865" s="14"/>
      <c r="B1865" s="14"/>
      <c r="C1865" s="14"/>
      <c r="D1865" s="14"/>
      <c r="E1865" s="14"/>
      <c r="F1865" s="771"/>
      <c r="G1865" s="771"/>
      <c r="H1865" s="14"/>
      <c r="I1865" s="14"/>
    </row>
    <row r="1866" spans="1:9">
      <c r="A1866" s="14"/>
      <c r="B1866" s="14"/>
      <c r="C1866" s="14"/>
      <c r="D1866" s="14"/>
      <c r="E1866" s="14"/>
      <c r="F1866" s="771"/>
      <c r="G1866" s="771"/>
      <c r="H1866" s="14"/>
      <c r="I1866" s="14"/>
    </row>
    <row r="1867" spans="1:9">
      <c r="A1867" s="14"/>
      <c r="B1867" s="14"/>
      <c r="C1867" s="14"/>
      <c r="D1867" s="14"/>
      <c r="E1867" s="14"/>
      <c r="F1867" s="771"/>
      <c r="G1867" s="771"/>
      <c r="H1867" s="14"/>
      <c r="I1867" s="14"/>
    </row>
    <row r="1868" spans="1:9">
      <c r="A1868" s="14"/>
      <c r="B1868" s="14"/>
      <c r="C1868" s="14"/>
      <c r="D1868" s="14"/>
      <c r="E1868" s="14"/>
      <c r="F1868" s="771"/>
      <c r="G1868" s="771"/>
      <c r="H1868" s="14"/>
      <c r="I1868" s="14"/>
    </row>
    <row r="1869" spans="1:9">
      <c r="A1869" s="14"/>
      <c r="B1869" s="14"/>
      <c r="C1869" s="14"/>
      <c r="D1869" s="14"/>
      <c r="E1869" s="14"/>
      <c r="F1869" s="771"/>
      <c r="G1869" s="771"/>
      <c r="H1869" s="14"/>
      <c r="I1869" s="14"/>
    </row>
    <row r="1870" spans="1:9">
      <c r="A1870" s="14"/>
      <c r="B1870" s="14"/>
      <c r="C1870" s="14"/>
      <c r="D1870" s="14"/>
      <c r="E1870" s="14"/>
      <c r="F1870" s="771"/>
      <c r="G1870" s="771"/>
      <c r="H1870" s="14"/>
      <c r="I1870" s="14"/>
    </row>
    <row r="1871" spans="1:9">
      <c r="A1871" s="14"/>
      <c r="B1871" s="14"/>
      <c r="C1871" s="14"/>
      <c r="D1871" s="14"/>
      <c r="E1871" s="14"/>
      <c r="F1871" s="771"/>
      <c r="G1871" s="771"/>
      <c r="H1871" s="14"/>
      <c r="I1871" s="14"/>
    </row>
    <row r="1872" spans="1:9">
      <c r="A1872" s="14"/>
      <c r="B1872" s="14"/>
      <c r="C1872" s="14"/>
      <c r="D1872" s="14"/>
      <c r="E1872" s="14"/>
      <c r="F1872" s="771"/>
      <c r="G1872" s="771"/>
      <c r="H1872" s="14"/>
      <c r="I1872" s="14"/>
    </row>
    <row r="1873" spans="1:9">
      <c r="A1873" s="14"/>
      <c r="B1873" s="14"/>
      <c r="C1873" s="14"/>
      <c r="D1873" s="14"/>
      <c r="E1873" s="14"/>
      <c r="F1873" s="771"/>
      <c r="G1873" s="771"/>
      <c r="H1873" s="14"/>
      <c r="I1873" s="14"/>
    </row>
    <row r="1874" spans="1:9">
      <c r="A1874" s="14"/>
      <c r="B1874" s="14"/>
      <c r="C1874" s="14"/>
      <c r="D1874" s="14"/>
      <c r="E1874" s="14"/>
      <c r="F1874" s="771"/>
      <c r="G1874" s="771"/>
      <c r="H1874" s="14"/>
      <c r="I1874" s="14"/>
    </row>
    <row r="1875" spans="1:9">
      <c r="A1875" s="14"/>
      <c r="B1875" s="14"/>
      <c r="C1875" s="14"/>
      <c r="D1875" s="14"/>
      <c r="E1875" s="14"/>
      <c r="F1875" s="771"/>
      <c r="G1875" s="771"/>
      <c r="H1875" s="14"/>
      <c r="I1875" s="14"/>
    </row>
    <row r="1876" spans="1:9">
      <c r="A1876" s="14"/>
      <c r="B1876" s="14"/>
      <c r="C1876" s="14"/>
      <c r="D1876" s="14"/>
      <c r="E1876" s="14"/>
      <c r="F1876" s="771"/>
      <c r="G1876" s="771"/>
      <c r="H1876" s="14"/>
      <c r="I1876" s="14"/>
    </row>
    <row r="1877" spans="1:9">
      <c r="A1877" s="14"/>
      <c r="B1877" s="14"/>
      <c r="C1877" s="14"/>
      <c r="D1877" s="14"/>
      <c r="E1877" s="14"/>
      <c r="F1877" s="771"/>
      <c r="G1877" s="771"/>
      <c r="H1877" s="14"/>
      <c r="I1877" s="14"/>
    </row>
    <row r="1878" spans="1:9">
      <c r="A1878" s="14"/>
      <c r="B1878" s="14"/>
      <c r="C1878" s="14"/>
      <c r="D1878" s="14"/>
      <c r="E1878" s="14"/>
      <c r="F1878" s="771"/>
      <c r="G1878" s="771"/>
      <c r="H1878" s="14"/>
      <c r="I1878" s="14"/>
    </row>
    <row r="1879" spans="1:9">
      <c r="A1879" s="14"/>
      <c r="B1879" s="14"/>
      <c r="C1879" s="14"/>
      <c r="D1879" s="14"/>
      <c r="E1879" s="14"/>
      <c r="F1879" s="771"/>
      <c r="G1879" s="771"/>
      <c r="H1879" s="14"/>
      <c r="I1879" s="14"/>
    </row>
    <row r="1880" spans="1:9">
      <c r="A1880" s="14"/>
      <c r="B1880" s="14"/>
      <c r="C1880" s="14"/>
      <c r="D1880" s="14"/>
      <c r="E1880" s="14"/>
      <c r="F1880" s="771"/>
      <c r="G1880" s="771"/>
      <c r="H1880" s="14"/>
      <c r="I1880" s="14"/>
    </row>
    <row r="1881" spans="1:9">
      <c r="A1881" s="14"/>
      <c r="B1881" s="14"/>
      <c r="C1881" s="14"/>
      <c r="D1881" s="14"/>
      <c r="E1881" s="14"/>
      <c r="F1881" s="771"/>
      <c r="G1881" s="771"/>
      <c r="H1881" s="14"/>
      <c r="I1881" s="14"/>
    </row>
    <row r="1882" spans="1:9">
      <c r="A1882" s="14"/>
      <c r="B1882" s="14"/>
      <c r="C1882" s="14"/>
      <c r="D1882" s="14"/>
      <c r="E1882" s="14"/>
      <c r="F1882" s="771"/>
      <c r="G1882" s="771"/>
      <c r="H1882" s="14"/>
      <c r="I1882" s="14"/>
    </row>
    <row r="1883" spans="1:9">
      <c r="A1883" s="14"/>
      <c r="B1883" s="14"/>
      <c r="C1883" s="14"/>
      <c r="D1883" s="14"/>
      <c r="E1883" s="14"/>
      <c r="F1883" s="771"/>
      <c r="G1883" s="771"/>
      <c r="H1883" s="14"/>
      <c r="I1883" s="14"/>
    </row>
    <row r="1884" spans="1:9">
      <c r="A1884" s="14"/>
      <c r="B1884" s="14"/>
      <c r="C1884" s="14"/>
      <c r="D1884" s="14"/>
      <c r="E1884" s="14"/>
      <c r="F1884" s="771"/>
      <c r="G1884" s="771"/>
      <c r="H1884" s="14"/>
      <c r="I1884" s="14"/>
    </row>
    <row r="1885" spans="1:9">
      <c r="A1885" s="14"/>
      <c r="B1885" s="14"/>
      <c r="C1885" s="14"/>
      <c r="D1885" s="14"/>
      <c r="E1885" s="14"/>
      <c r="F1885" s="771"/>
      <c r="G1885" s="771"/>
      <c r="H1885" s="14"/>
      <c r="I1885" s="14"/>
    </row>
    <row r="1886" spans="1:9">
      <c r="A1886" s="14"/>
      <c r="B1886" s="14"/>
      <c r="C1886" s="14"/>
      <c r="D1886" s="14"/>
      <c r="E1886" s="14"/>
      <c r="F1886" s="771"/>
      <c r="G1886" s="771"/>
      <c r="H1886" s="14"/>
      <c r="I1886" s="14"/>
    </row>
    <row r="1887" spans="1:9">
      <c r="A1887" s="14"/>
      <c r="B1887" s="14"/>
      <c r="C1887" s="14"/>
      <c r="D1887" s="14"/>
      <c r="E1887" s="14"/>
      <c r="F1887" s="771"/>
      <c r="G1887" s="771"/>
      <c r="H1887" s="14"/>
      <c r="I1887" s="14"/>
    </row>
    <row r="1888" spans="1:9">
      <c r="A1888" s="14"/>
      <c r="B1888" s="14"/>
      <c r="C1888" s="14"/>
      <c r="D1888" s="14"/>
      <c r="E1888" s="14"/>
      <c r="F1888" s="771"/>
      <c r="G1888" s="771"/>
      <c r="H1888" s="14"/>
      <c r="I1888" s="14"/>
    </row>
    <row r="1889" spans="1:9">
      <c r="A1889" s="14"/>
      <c r="B1889" s="14"/>
      <c r="C1889" s="14"/>
      <c r="D1889" s="14"/>
      <c r="E1889" s="14"/>
      <c r="F1889" s="771"/>
      <c r="G1889" s="771"/>
      <c r="H1889" s="14"/>
      <c r="I1889" s="14"/>
    </row>
    <row r="1890" spans="1:9">
      <c r="A1890" s="14"/>
      <c r="B1890" s="14"/>
      <c r="C1890" s="14"/>
      <c r="D1890" s="14"/>
      <c r="E1890" s="14"/>
      <c r="F1890" s="771"/>
      <c r="G1890" s="771"/>
      <c r="H1890" s="14"/>
      <c r="I1890" s="14"/>
    </row>
    <row r="1891" spans="1:9">
      <c r="A1891" s="14"/>
      <c r="B1891" s="14"/>
      <c r="C1891" s="14"/>
      <c r="D1891" s="14"/>
      <c r="E1891" s="14"/>
      <c r="F1891" s="771"/>
      <c r="G1891" s="771"/>
      <c r="H1891" s="14"/>
      <c r="I1891" s="14"/>
    </row>
    <row r="1892" spans="1:9">
      <c r="A1892" s="14"/>
      <c r="B1892" s="14"/>
      <c r="C1892" s="14"/>
      <c r="D1892" s="14"/>
      <c r="E1892" s="14"/>
      <c r="F1892" s="771"/>
      <c r="G1892" s="771"/>
      <c r="H1892" s="14"/>
      <c r="I1892" s="14"/>
    </row>
    <row r="1893" spans="1:9">
      <c r="A1893" s="14"/>
      <c r="B1893" s="14"/>
      <c r="C1893" s="14"/>
      <c r="D1893" s="14"/>
      <c r="E1893" s="14"/>
      <c r="F1893" s="771"/>
      <c r="G1893" s="771"/>
      <c r="H1893" s="14"/>
      <c r="I1893" s="14"/>
    </row>
    <row r="1894" spans="1:9">
      <c r="A1894" s="14"/>
      <c r="B1894" s="14"/>
      <c r="C1894" s="14"/>
      <c r="D1894" s="14"/>
      <c r="E1894" s="14"/>
      <c r="F1894" s="771"/>
      <c r="G1894" s="771"/>
      <c r="H1894" s="14"/>
      <c r="I1894" s="14"/>
    </row>
    <row r="1895" spans="1:9">
      <c r="A1895" s="14"/>
      <c r="B1895" s="14"/>
      <c r="C1895" s="14"/>
      <c r="D1895" s="14"/>
      <c r="E1895" s="14"/>
      <c r="F1895" s="771"/>
      <c r="G1895" s="771"/>
      <c r="H1895" s="14"/>
      <c r="I1895" s="14"/>
    </row>
    <row r="1896" spans="1:9">
      <c r="A1896" s="14"/>
      <c r="B1896" s="14"/>
      <c r="C1896" s="14"/>
      <c r="D1896" s="14"/>
      <c r="E1896" s="14"/>
      <c r="F1896" s="771"/>
      <c r="G1896" s="771"/>
      <c r="H1896" s="14"/>
      <c r="I1896" s="14"/>
    </row>
    <row r="1897" spans="1:9">
      <c r="A1897" s="14"/>
      <c r="B1897" s="14"/>
      <c r="C1897" s="14"/>
      <c r="D1897" s="14"/>
      <c r="E1897" s="14"/>
      <c r="F1897" s="771"/>
      <c r="G1897" s="771"/>
      <c r="H1897" s="14"/>
      <c r="I1897" s="14"/>
    </row>
    <row r="1898" spans="1:9">
      <c r="A1898" s="14"/>
      <c r="B1898" s="14"/>
      <c r="C1898" s="14"/>
      <c r="D1898" s="14"/>
      <c r="E1898" s="14"/>
      <c r="F1898" s="771"/>
      <c r="G1898" s="771"/>
      <c r="H1898" s="14"/>
      <c r="I1898" s="14"/>
    </row>
    <row r="1899" spans="1:9">
      <c r="A1899" s="14"/>
      <c r="B1899" s="14"/>
      <c r="C1899" s="14"/>
      <c r="D1899" s="14"/>
      <c r="E1899" s="14"/>
      <c r="F1899" s="771"/>
      <c r="G1899" s="771"/>
      <c r="H1899" s="14"/>
      <c r="I1899" s="14"/>
    </row>
    <row r="1900" spans="1:9">
      <c r="A1900" s="14"/>
      <c r="B1900" s="14"/>
      <c r="C1900" s="14"/>
      <c r="D1900" s="14"/>
      <c r="E1900" s="14"/>
      <c r="F1900" s="771"/>
      <c r="G1900" s="771"/>
      <c r="H1900" s="14"/>
      <c r="I1900" s="14"/>
    </row>
    <row r="1901" spans="1:9">
      <c r="A1901" s="14"/>
      <c r="B1901" s="14"/>
      <c r="C1901" s="14"/>
      <c r="D1901" s="14"/>
      <c r="E1901" s="14"/>
      <c r="F1901" s="771"/>
      <c r="G1901" s="771"/>
      <c r="H1901" s="14"/>
      <c r="I1901" s="14"/>
    </row>
    <row r="1902" spans="1:9">
      <c r="A1902" s="14"/>
      <c r="B1902" s="14"/>
      <c r="C1902" s="14"/>
      <c r="D1902" s="14"/>
      <c r="E1902" s="14"/>
      <c r="F1902" s="771"/>
      <c r="G1902" s="771"/>
      <c r="H1902" s="14"/>
      <c r="I1902" s="14"/>
    </row>
    <row r="1903" spans="1:9">
      <c r="A1903" s="14"/>
      <c r="B1903" s="14"/>
      <c r="C1903" s="14"/>
      <c r="D1903" s="14"/>
      <c r="E1903" s="14"/>
      <c r="F1903" s="771"/>
      <c r="G1903" s="771"/>
      <c r="H1903" s="14"/>
      <c r="I1903" s="14"/>
    </row>
    <row r="1904" spans="1:9">
      <c r="A1904" s="14"/>
      <c r="B1904" s="14"/>
      <c r="C1904" s="14"/>
      <c r="D1904" s="14"/>
      <c r="E1904" s="14"/>
      <c r="F1904" s="771"/>
      <c r="G1904" s="771"/>
      <c r="H1904" s="14"/>
      <c r="I1904" s="14"/>
    </row>
    <row r="1905" spans="1:9">
      <c r="A1905" s="14"/>
      <c r="B1905" s="14"/>
      <c r="C1905" s="14"/>
      <c r="D1905" s="14"/>
      <c r="E1905" s="14"/>
      <c r="F1905" s="771"/>
      <c r="G1905" s="771"/>
      <c r="H1905" s="14"/>
      <c r="I1905" s="14"/>
    </row>
    <row r="1906" spans="1:9">
      <c r="A1906" s="14"/>
      <c r="B1906" s="14"/>
      <c r="C1906" s="14"/>
      <c r="D1906" s="14"/>
      <c r="E1906" s="14"/>
      <c r="F1906" s="771"/>
      <c r="G1906" s="771"/>
      <c r="H1906" s="14"/>
      <c r="I1906" s="14"/>
    </row>
    <row r="1907" spans="1:9">
      <c r="A1907" s="14"/>
      <c r="B1907" s="14"/>
      <c r="C1907" s="14"/>
      <c r="D1907" s="14"/>
      <c r="E1907" s="14"/>
      <c r="F1907" s="771"/>
      <c r="G1907" s="771"/>
      <c r="H1907" s="14"/>
      <c r="I1907" s="14"/>
    </row>
    <row r="1908" spans="1:9">
      <c r="A1908" s="14"/>
      <c r="B1908" s="14"/>
      <c r="C1908" s="14"/>
      <c r="D1908" s="14"/>
      <c r="E1908" s="14"/>
      <c r="F1908" s="771"/>
      <c r="G1908" s="771"/>
      <c r="H1908" s="14"/>
      <c r="I1908" s="14"/>
    </row>
    <row r="1909" spans="1:9">
      <c r="A1909" s="14"/>
      <c r="B1909" s="14"/>
      <c r="C1909" s="14"/>
      <c r="D1909" s="14"/>
      <c r="E1909" s="14"/>
      <c r="F1909" s="771"/>
      <c r="G1909" s="771"/>
      <c r="H1909" s="14"/>
      <c r="I1909" s="14"/>
    </row>
    <row r="1910" spans="1:9">
      <c r="A1910" s="14"/>
      <c r="B1910" s="14"/>
      <c r="C1910" s="14"/>
      <c r="D1910" s="14"/>
      <c r="E1910" s="14"/>
      <c r="F1910" s="771"/>
      <c r="G1910" s="771"/>
      <c r="H1910" s="14"/>
      <c r="I1910" s="14"/>
    </row>
    <row r="1911" spans="1:9">
      <c r="A1911" s="14"/>
      <c r="B1911" s="14"/>
      <c r="C1911" s="14"/>
      <c r="D1911" s="14"/>
      <c r="E1911" s="14"/>
      <c r="F1911" s="771"/>
      <c r="G1911" s="771"/>
      <c r="H1911" s="14"/>
      <c r="I1911" s="14"/>
    </row>
    <row r="1912" spans="1:9">
      <c r="A1912" s="14"/>
      <c r="B1912" s="14"/>
      <c r="C1912" s="14"/>
      <c r="D1912" s="14"/>
      <c r="E1912" s="14"/>
      <c r="F1912" s="771"/>
      <c r="G1912" s="771"/>
      <c r="H1912" s="14"/>
      <c r="I1912" s="14"/>
    </row>
    <row r="1913" spans="1:9">
      <c r="A1913" s="14"/>
      <c r="B1913" s="14"/>
      <c r="C1913" s="14"/>
      <c r="D1913" s="14"/>
      <c r="E1913" s="14"/>
      <c r="F1913" s="771"/>
      <c r="G1913" s="771"/>
      <c r="H1913" s="14"/>
      <c r="I1913" s="14"/>
    </row>
    <row r="1914" spans="1:9">
      <c r="A1914" s="14"/>
      <c r="B1914" s="14"/>
      <c r="C1914" s="14"/>
      <c r="D1914" s="14"/>
      <c r="E1914" s="14"/>
      <c r="F1914" s="771"/>
      <c r="G1914" s="771"/>
      <c r="H1914" s="14"/>
      <c r="I1914" s="14"/>
    </row>
    <row r="1915" spans="1:9">
      <c r="A1915" s="14"/>
      <c r="B1915" s="14"/>
      <c r="C1915" s="14"/>
      <c r="D1915" s="14"/>
      <c r="E1915" s="14"/>
      <c r="F1915" s="771"/>
      <c r="G1915" s="771"/>
      <c r="H1915" s="14"/>
      <c r="I1915" s="14"/>
    </row>
    <row r="1916" spans="1:9">
      <c r="A1916" s="14"/>
      <c r="B1916" s="14"/>
      <c r="C1916" s="14"/>
      <c r="D1916" s="14"/>
      <c r="E1916" s="14"/>
      <c r="F1916" s="771"/>
      <c r="G1916" s="771"/>
      <c r="H1916" s="14"/>
      <c r="I1916" s="14"/>
    </row>
    <row r="1917" spans="1:9">
      <c r="A1917" s="14"/>
      <c r="B1917" s="14"/>
      <c r="C1917" s="14"/>
      <c r="D1917" s="14"/>
      <c r="E1917" s="14"/>
      <c r="F1917" s="771"/>
      <c r="G1917" s="771"/>
      <c r="H1917" s="14"/>
      <c r="I1917" s="14"/>
    </row>
    <row r="1918" spans="1:9">
      <c r="A1918" s="14"/>
      <c r="B1918" s="14"/>
      <c r="C1918" s="14"/>
      <c r="D1918" s="14"/>
      <c r="E1918" s="14"/>
      <c r="F1918" s="771"/>
      <c r="G1918" s="771"/>
      <c r="H1918" s="14"/>
      <c r="I1918" s="14"/>
    </row>
    <row r="1919" spans="1:9">
      <c r="A1919" s="14"/>
      <c r="B1919" s="14"/>
      <c r="C1919" s="14"/>
      <c r="D1919" s="14"/>
      <c r="E1919" s="14"/>
      <c r="F1919" s="771"/>
      <c r="G1919" s="771"/>
      <c r="H1919" s="14"/>
      <c r="I1919" s="14"/>
    </row>
    <row r="1920" spans="1:9">
      <c r="A1920" s="14"/>
      <c r="B1920" s="14"/>
      <c r="C1920" s="14"/>
      <c r="D1920" s="14"/>
      <c r="E1920" s="14"/>
      <c r="F1920" s="771"/>
      <c r="G1920" s="771"/>
      <c r="H1920" s="14"/>
      <c r="I1920" s="14"/>
    </row>
    <row r="1921" spans="1:9">
      <c r="A1921" s="14"/>
      <c r="B1921" s="14"/>
      <c r="C1921" s="14"/>
      <c r="D1921" s="14"/>
      <c r="E1921" s="14"/>
      <c r="F1921" s="771"/>
      <c r="G1921" s="771"/>
      <c r="H1921" s="14"/>
      <c r="I1921" s="14"/>
    </row>
    <row r="1922" spans="1:9">
      <c r="A1922" s="14"/>
      <c r="B1922" s="14"/>
      <c r="C1922" s="14"/>
      <c r="D1922" s="14"/>
      <c r="E1922" s="14"/>
      <c r="F1922" s="771"/>
      <c r="G1922" s="771"/>
      <c r="H1922" s="14"/>
      <c r="I1922" s="14"/>
    </row>
    <row r="1923" spans="1:9">
      <c r="A1923" s="14"/>
      <c r="B1923" s="14"/>
      <c r="C1923" s="14"/>
      <c r="D1923" s="14"/>
      <c r="E1923" s="14"/>
      <c r="F1923" s="771"/>
      <c r="G1923" s="771"/>
      <c r="H1923" s="14"/>
      <c r="I1923" s="14"/>
    </row>
    <row r="1924" spans="1:9">
      <c r="A1924" s="14"/>
      <c r="B1924" s="14"/>
      <c r="C1924" s="14"/>
      <c r="D1924" s="14"/>
      <c r="E1924" s="14"/>
      <c r="F1924" s="771"/>
      <c r="G1924" s="771"/>
      <c r="H1924" s="14"/>
      <c r="I1924" s="14"/>
    </row>
    <row r="1925" spans="1:9">
      <c r="A1925" s="14"/>
      <c r="B1925" s="14"/>
      <c r="C1925" s="14"/>
      <c r="D1925" s="14"/>
      <c r="E1925" s="14"/>
      <c r="F1925" s="771"/>
      <c r="G1925" s="771"/>
      <c r="H1925" s="14"/>
      <c r="I1925" s="14"/>
    </row>
    <row r="1926" spans="1:9">
      <c r="A1926" s="14"/>
      <c r="B1926" s="14"/>
      <c r="C1926" s="14"/>
      <c r="D1926" s="14"/>
      <c r="E1926" s="14"/>
      <c r="F1926" s="771"/>
      <c r="G1926" s="771"/>
      <c r="H1926" s="14"/>
      <c r="I1926" s="14"/>
    </row>
    <row r="1927" spans="1:9">
      <c r="A1927" s="14"/>
      <c r="B1927" s="14"/>
      <c r="C1927" s="14"/>
      <c r="D1927" s="14"/>
      <c r="E1927" s="14"/>
      <c r="F1927" s="771"/>
      <c r="G1927" s="771"/>
      <c r="H1927" s="14"/>
      <c r="I1927" s="14"/>
    </row>
    <row r="1928" spans="1:9">
      <c r="A1928" s="14"/>
      <c r="B1928" s="14"/>
      <c r="C1928" s="14"/>
      <c r="D1928" s="14"/>
      <c r="E1928" s="14"/>
      <c r="F1928" s="771"/>
      <c r="G1928" s="771"/>
      <c r="H1928" s="14"/>
      <c r="I1928" s="14"/>
    </row>
    <row r="1929" spans="1:9">
      <c r="A1929" s="14"/>
      <c r="B1929" s="14"/>
      <c r="C1929" s="14"/>
      <c r="D1929" s="14"/>
      <c r="E1929" s="14"/>
      <c r="F1929" s="771"/>
      <c r="G1929" s="771"/>
      <c r="H1929" s="14"/>
      <c r="I1929" s="14"/>
    </row>
    <row r="1930" spans="1:9">
      <c r="A1930" s="14"/>
      <c r="B1930" s="14"/>
      <c r="C1930" s="14"/>
      <c r="D1930" s="14"/>
      <c r="E1930" s="14"/>
      <c r="F1930" s="771"/>
      <c r="G1930" s="771"/>
      <c r="H1930" s="14"/>
      <c r="I1930" s="14"/>
    </row>
    <row r="1931" spans="1:9">
      <c r="A1931" s="14"/>
      <c r="B1931" s="14"/>
      <c r="C1931" s="14"/>
      <c r="D1931" s="14"/>
      <c r="E1931" s="14"/>
      <c r="F1931" s="771"/>
      <c r="G1931" s="771"/>
      <c r="H1931" s="14"/>
      <c r="I1931" s="14"/>
    </row>
    <row r="1932" spans="1:9">
      <c r="A1932" s="14"/>
      <c r="B1932" s="14"/>
      <c r="C1932" s="14"/>
      <c r="D1932" s="14"/>
      <c r="E1932" s="14"/>
      <c r="F1932" s="771"/>
      <c r="G1932" s="771"/>
      <c r="H1932" s="14"/>
      <c r="I1932" s="14"/>
    </row>
    <row r="1933" spans="1:9">
      <c r="A1933" s="14"/>
      <c r="B1933" s="14"/>
      <c r="C1933" s="14"/>
      <c r="D1933" s="14"/>
      <c r="E1933" s="14"/>
      <c r="F1933" s="771"/>
      <c r="G1933" s="771"/>
      <c r="H1933" s="14"/>
      <c r="I1933" s="14"/>
    </row>
    <row r="1934" spans="1:9">
      <c r="A1934" s="14"/>
      <c r="B1934" s="14"/>
      <c r="C1934" s="14"/>
      <c r="D1934" s="14"/>
      <c r="E1934" s="14"/>
      <c r="F1934" s="771"/>
      <c r="G1934" s="771"/>
      <c r="H1934" s="14"/>
      <c r="I1934" s="14"/>
    </row>
    <row r="1935" spans="1:9">
      <c r="A1935" s="14"/>
      <c r="B1935" s="14"/>
      <c r="C1935" s="14"/>
      <c r="D1935" s="14"/>
      <c r="E1935" s="14"/>
      <c r="F1935" s="771"/>
      <c r="G1935" s="771"/>
      <c r="H1935" s="14"/>
      <c r="I1935" s="14"/>
    </row>
    <row r="1936" spans="1:9">
      <c r="A1936" s="14"/>
      <c r="B1936" s="14"/>
      <c r="C1936" s="14"/>
      <c r="D1936" s="14"/>
      <c r="E1936" s="14"/>
      <c r="F1936" s="771"/>
      <c r="G1936" s="771"/>
      <c r="H1936" s="14"/>
      <c r="I1936" s="14"/>
    </row>
    <row r="1937" spans="1:9">
      <c r="A1937" s="14"/>
      <c r="B1937" s="14"/>
      <c r="C1937" s="14"/>
      <c r="D1937" s="14"/>
      <c r="E1937" s="14"/>
      <c r="F1937" s="771"/>
      <c r="G1937" s="771"/>
      <c r="H1937" s="14"/>
      <c r="I1937" s="14"/>
    </row>
    <row r="1938" spans="1:9">
      <c r="A1938" s="14"/>
      <c r="B1938" s="14"/>
      <c r="C1938" s="14"/>
      <c r="D1938" s="14"/>
      <c r="E1938" s="14"/>
      <c r="F1938" s="771"/>
      <c r="G1938" s="771"/>
      <c r="H1938" s="14"/>
      <c r="I1938" s="14"/>
    </row>
    <row r="1939" spans="1:9">
      <c r="A1939" s="14"/>
      <c r="B1939" s="14"/>
      <c r="C1939" s="14"/>
      <c r="D1939" s="14"/>
      <c r="E1939" s="14"/>
      <c r="F1939" s="771"/>
      <c r="G1939" s="771"/>
      <c r="H1939" s="14"/>
      <c r="I1939" s="14"/>
    </row>
    <row r="1940" spans="1:9">
      <c r="A1940" s="14"/>
      <c r="B1940" s="14"/>
      <c r="C1940" s="14"/>
      <c r="D1940" s="14"/>
      <c r="E1940" s="14"/>
      <c r="F1940" s="771"/>
      <c r="G1940" s="771"/>
      <c r="H1940" s="14"/>
      <c r="I1940" s="14"/>
    </row>
    <row r="1941" spans="1:9">
      <c r="A1941" s="14"/>
      <c r="B1941" s="14"/>
      <c r="C1941" s="14"/>
      <c r="D1941" s="14"/>
      <c r="E1941" s="14"/>
      <c r="F1941" s="771"/>
      <c r="G1941" s="771"/>
      <c r="H1941" s="14"/>
      <c r="I1941" s="14"/>
    </row>
    <row r="1942" spans="1:9">
      <c r="A1942" s="14"/>
      <c r="B1942" s="14"/>
      <c r="C1942" s="14"/>
      <c r="D1942" s="14"/>
      <c r="E1942" s="14"/>
      <c r="F1942" s="771"/>
      <c r="G1942" s="771"/>
      <c r="H1942" s="14"/>
      <c r="I1942" s="14"/>
    </row>
    <row r="1943" spans="1:9">
      <c r="A1943" s="14"/>
      <c r="B1943" s="14"/>
      <c r="C1943" s="14"/>
      <c r="D1943" s="14"/>
      <c r="E1943" s="14"/>
      <c r="F1943" s="771"/>
      <c r="G1943" s="771"/>
      <c r="H1943" s="14"/>
      <c r="I1943" s="14"/>
    </row>
    <row r="1944" spans="1:9">
      <c r="A1944" s="14"/>
      <c r="B1944" s="14"/>
      <c r="C1944" s="14"/>
      <c r="D1944" s="14"/>
      <c r="E1944" s="14"/>
      <c r="F1944" s="771"/>
      <c r="G1944" s="771"/>
      <c r="H1944" s="14"/>
      <c r="I1944" s="14"/>
    </row>
    <row r="1945" spans="1:9">
      <c r="A1945" s="14"/>
      <c r="B1945" s="14"/>
      <c r="C1945" s="14"/>
      <c r="D1945" s="14"/>
      <c r="E1945" s="14"/>
      <c r="F1945" s="771"/>
      <c r="G1945" s="771"/>
      <c r="H1945" s="14"/>
      <c r="I1945" s="14"/>
    </row>
    <row r="1946" spans="1:9">
      <c r="A1946" s="14"/>
      <c r="B1946" s="14"/>
      <c r="C1946" s="14"/>
      <c r="D1946" s="14"/>
      <c r="E1946" s="14"/>
      <c r="F1946" s="771"/>
      <c r="G1946" s="771"/>
      <c r="H1946" s="14"/>
      <c r="I1946" s="14"/>
    </row>
    <row r="1947" spans="1:9">
      <c r="A1947" s="14"/>
      <c r="B1947" s="14"/>
      <c r="C1947" s="14"/>
      <c r="D1947" s="14"/>
      <c r="E1947" s="14"/>
      <c r="F1947" s="771"/>
      <c r="G1947" s="771"/>
      <c r="H1947" s="14"/>
      <c r="I1947" s="14"/>
    </row>
    <row r="1948" spans="1:9">
      <c r="A1948" s="14"/>
      <c r="B1948" s="14"/>
      <c r="C1948" s="14"/>
      <c r="D1948" s="14"/>
      <c r="E1948" s="14"/>
      <c r="F1948" s="771"/>
      <c r="G1948" s="771"/>
      <c r="H1948" s="14"/>
      <c r="I1948" s="14"/>
    </row>
    <row r="1949" spans="1:9">
      <c r="A1949" s="14"/>
      <c r="B1949" s="14"/>
      <c r="C1949" s="14"/>
      <c r="D1949" s="14"/>
      <c r="E1949" s="14"/>
      <c r="F1949" s="771"/>
      <c r="G1949" s="771"/>
      <c r="H1949" s="14"/>
      <c r="I1949" s="14"/>
    </row>
    <row r="1950" spans="1:9">
      <c r="A1950" s="14"/>
      <c r="B1950" s="14"/>
      <c r="C1950" s="14"/>
      <c r="D1950" s="14"/>
      <c r="E1950" s="14"/>
      <c r="F1950" s="771"/>
      <c r="G1950" s="771"/>
      <c r="H1950" s="14"/>
      <c r="I1950" s="14"/>
    </row>
    <row r="1951" spans="1:9">
      <c r="A1951" s="14"/>
      <c r="B1951" s="14"/>
      <c r="C1951" s="14"/>
      <c r="D1951" s="14"/>
      <c r="E1951" s="14"/>
      <c r="F1951" s="771"/>
      <c r="G1951" s="771"/>
      <c r="H1951" s="14"/>
      <c r="I1951" s="14"/>
    </row>
    <row r="1952" spans="1:9">
      <c r="A1952" s="14"/>
      <c r="B1952" s="14"/>
      <c r="C1952" s="14"/>
      <c r="D1952" s="14"/>
      <c r="E1952" s="14"/>
      <c r="F1952" s="771"/>
      <c r="G1952" s="771"/>
      <c r="H1952" s="14"/>
      <c r="I1952" s="14"/>
    </row>
    <row r="1953" spans="1:9">
      <c r="A1953" s="14"/>
      <c r="B1953" s="14"/>
      <c r="C1953" s="14"/>
      <c r="D1953" s="14"/>
      <c r="E1953" s="14"/>
      <c r="F1953" s="771"/>
      <c r="G1953" s="771"/>
      <c r="H1953" s="14"/>
      <c r="I1953" s="14"/>
    </row>
    <row r="1954" spans="1:9">
      <c r="A1954" s="14"/>
      <c r="B1954" s="14"/>
      <c r="C1954" s="14"/>
      <c r="D1954" s="14"/>
      <c r="E1954" s="14"/>
      <c r="F1954" s="771"/>
      <c r="G1954" s="771"/>
      <c r="H1954" s="14"/>
      <c r="I1954" s="14"/>
    </row>
    <row r="1955" spans="1:9">
      <c r="A1955" s="14"/>
      <c r="B1955" s="14"/>
      <c r="C1955" s="14"/>
      <c r="D1955" s="14"/>
      <c r="E1955" s="14"/>
      <c r="F1955" s="771"/>
      <c r="G1955" s="771"/>
      <c r="H1955" s="14"/>
      <c r="I1955" s="14"/>
    </row>
    <row r="1956" spans="1:9">
      <c r="A1956" s="14"/>
      <c r="B1956" s="14"/>
      <c r="C1956" s="14"/>
      <c r="D1956" s="14"/>
      <c r="E1956" s="14"/>
      <c r="F1956" s="771"/>
      <c r="G1956" s="771"/>
      <c r="H1956" s="14"/>
      <c r="I1956" s="14"/>
    </row>
    <row r="1957" spans="1:9">
      <c r="A1957" s="14"/>
      <c r="B1957" s="14"/>
      <c r="C1957" s="14"/>
      <c r="D1957" s="14"/>
      <c r="E1957" s="14"/>
      <c r="F1957" s="771"/>
      <c r="G1957" s="771"/>
      <c r="H1957" s="14"/>
      <c r="I1957" s="14"/>
    </row>
    <row r="1958" spans="1:9">
      <c r="A1958" s="14"/>
      <c r="B1958" s="14"/>
      <c r="C1958" s="14"/>
      <c r="D1958" s="14"/>
      <c r="E1958" s="14"/>
      <c r="F1958" s="771"/>
      <c r="G1958" s="771"/>
      <c r="H1958" s="14"/>
      <c r="I1958" s="14"/>
    </row>
    <row r="1959" spans="1:9">
      <c r="A1959" s="14"/>
      <c r="B1959" s="14"/>
      <c r="C1959" s="14"/>
      <c r="D1959" s="14"/>
      <c r="E1959" s="14"/>
      <c r="F1959" s="771"/>
      <c r="G1959" s="771"/>
      <c r="H1959" s="14"/>
      <c r="I1959" s="14"/>
    </row>
    <row r="1960" spans="1:9">
      <c r="A1960" s="14"/>
      <c r="B1960" s="14"/>
      <c r="C1960" s="14"/>
      <c r="D1960" s="14"/>
      <c r="E1960" s="14"/>
      <c r="F1960" s="771"/>
      <c r="G1960" s="771"/>
      <c r="H1960" s="14"/>
      <c r="I1960" s="14"/>
    </row>
    <row r="1961" spans="1:9">
      <c r="A1961" s="14"/>
      <c r="B1961" s="14"/>
      <c r="C1961" s="14"/>
      <c r="D1961" s="14"/>
      <c r="E1961" s="14"/>
      <c r="F1961" s="771"/>
      <c r="G1961" s="771"/>
      <c r="H1961" s="14"/>
      <c r="I1961" s="14"/>
    </row>
    <row r="1962" spans="1:9">
      <c r="A1962" s="14"/>
      <c r="B1962" s="14"/>
      <c r="C1962" s="14"/>
      <c r="D1962" s="14"/>
      <c r="E1962" s="14"/>
      <c r="F1962" s="771"/>
      <c r="G1962" s="771"/>
      <c r="H1962" s="14"/>
      <c r="I1962" s="14"/>
    </row>
    <row r="1963" spans="1:9">
      <c r="A1963" s="14"/>
      <c r="B1963" s="14"/>
      <c r="C1963" s="14"/>
      <c r="D1963" s="14"/>
      <c r="E1963" s="14"/>
      <c r="F1963" s="771"/>
      <c r="G1963" s="771"/>
      <c r="H1963" s="14"/>
      <c r="I1963" s="14"/>
    </row>
    <row r="1964" spans="1:9">
      <c r="A1964" s="14"/>
      <c r="B1964" s="14"/>
      <c r="C1964" s="14"/>
      <c r="D1964" s="14"/>
      <c r="E1964" s="14"/>
      <c r="F1964" s="771"/>
      <c r="G1964" s="771"/>
      <c r="H1964" s="14"/>
      <c r="I1964" s="14"/>
    </row>
    <row r="1965" spans="1:9">
      <c r="A1965" s="14"/>
      <c r="B1965" s="14"/>
      <c r="C1965" s="14"/>
      <c r="D1965" s="14"/>
      <c r="E1965" s="14"/>
      <c r="F1965" s="771"/>
      <c r="G1965" s="771"/>
      <c r="H1965" s="14"/>
      <c r="I1965" s="14"/>
    </row>
    <row r="1966" spans="1:9">
      <c r="A1966" s="14"/>
      <c r="B1966" s="14"/>
      <c r="C1966" s="14"/>
      <c r="D1966" s="14"/>
      <c r="E1966" s="14"/>
      <c r="F1966" s="771"/>
      <c r="G1966" s="771"/>
      <c r="H1966" s="14"/>
      <c r="I1966" s="14"/>
    </row>
    <row r="1967" spans="1:9">
      <c r="A1967" s="14"/>
      <c r="B1967" s="14"/>
      <c r="C1967" s="14"/>
      <c r="D1967" s="14"/>
      <c r="E1967" s="14"/>
      <c r="F1967" s="771"/>
      <c r="G1967" s="771"/>
      <c r="H1967" s="14"/>
      <c r="I1967" s="14"/>
    </row>
    <row r="1968" spans="1:9">
      <c r="A1968" s="14"/>
      <c r="B1968" s="14"/>
      <c r="C1968" s="14"/>
      <c r="D1968" s="14"/>
      <c r="E1968" s="14"/>
      <c r="F1968" s="771"/>
      <c r="G1968" s="771"/>
      <c r="H1968" s="14"/>
      <c r="I1968" s="14"/>
    </row>
    <row r="1969" spans="1:9">
      <c r="A1969" s="14"/>
      <c r="B1969" s="14"/>
      <c r="C1969" s="14"/>
      <c r="D1969" s="14"/>
      <c r="E1969" s="14"/>
      <c r="F1969" s="771"/>
      <c r="G1969" s="771"/>
      <c r="H1969" s="14"/>
      <c r="I1969" s="14"/>
    </row>
    <row r="1970" spans="1:9">
      <c r="A1970" s="14"/>
      <c r="B1970" s="14"/>
      <c r="C1970" s="14"/>
      <c r="D1970" s="14"/>
      <c r="E1970" s="14"/>
      <c r="F1970" s="771"/>
      <c r="G1970" s="771"/>
      <c r="H1970" s="14"/>
      <c r="I1970" s="14"/>
    </row>
    <row r="1971" spans="1:9">
      <c r="A1971" s="14"/>
      <c r="B1971" s="14"/>
      <c r="C1971" s="14"/>
      <c r="D1971" s="14"/>
      <c r="E1971" s="14"/>
      <c r="F1971" s="771"/>
      <c r="G1971" s="771"/>
      <c r="H1971" s="14"/>
      <c r="I1971" s="14"/>
    </row>
    <row r="1972" spans="1:9">
      <c r="A1972" s="14"/>
      <c r="B1972" s="14"/>
      <c r="C1972" s="14"/>
      <c r="D1972" s="14"/>
      <c r="E1972" s="14"/>
      <c r="F1972" s="771"/>
      <c r="G1972" s="771"/>
      <c r="H1972" s="14"/>
      <c r="I1972" s="14"/>
    </row>
    <row r="1973" spans="1:9">
      <c r="A1973" s="14"/>
      <c r="B1973" s="14"/>
      <c r="C1973" s="14"/>
      <c r="D1973" s="14"/>
      <c r="E1973" s="14"/>
      <c r="F1973" s="771"/>
      <c r="G1973" s="771"/>
      <c r="H1973" s="14"/>
      <c r="I1973" s="14"/>
    </row>
    <row r="1974" spans="1:9">
      <c r="A1974" s="14"/>
      <c r="B1974" s="14"/>
      <c r="C1974" s="14"/>
      <c r="D1974" s="14"/>
      <c r="E1974" s="14"/>
      <c r="F1974" s="771"/>
      <c r="G1974" s="771"/>
      <c r="H1974" s="14"/>
      <c r="I1974" s="14"/>
    </row>
    <row r="1975" spans="1:9">
      <c r="A1975" s="14"/>
      <c r="B1975" s="14"/>
      <c r="C1975" s="14"/>
      <c r="D1975" s="14"/>
      <c r="E1975" s="14"/>
      <c r="F1975" s="771"/>
      <c r="G1975" s="771"/>
      <c r="H1975" s="14"/>
      <c r="I1975" s="14"/>
    </row>
    <row r="1976" spans="1:9">
      <c r="A1976" s="14"/>
      <c r="B1976" s="14"/>
      <c r="C1976" s="14"/>
      <c r="D1976" s="14"/>
      <c r="E1976" s="14"/>
      <c r="F1976" s="771"/>
      <c r="G1976" s="771"/>
      <c r="H1976" s="14"/>
      <c r="I1976" s="14"/>
    </row>
    <row r="1977" spans="1:9">
      <c r="A1977" s="14"/>
      <c r="B1977" s="14"/>
      <c r="C1977" s="14"/>
      <c r="D1977" s="14"/>
      <c r="E1977" s="14"/>
      <c r="F1977" s="771"/>
      <c r="G1977" s="771"/>
      <c r="H1977" s="14"/>
      <c r="I1977" s="14"/>
    </row>
    <row r="1978" spans="1:9">
      <c r="A1978" s="14"/>
      <c r="B1978" s="14"/>
      <c r="C1978" s="14"/>
      <c r="D1978" s="14"/>
      <c r="E1978" s="14"/>
      <c r="F1978" s="771"/>
      <c r="G1978" s="771"/>
      <c r="H1978" s="14"/>
      <c r="I1978" s="14"/>
    </row>
    <row r="1979" spans="1:9">
      <c r="A1979" s="14"/>
      <c r="B1979" s="14"/>
      <c r="C1979" s="14"/>
      <c r="D1979" s="14"/>
      <c r="E1979" s="14"/>
      <c r="F1979" s="771"/>
      <c r="G1979" s="771"/>
      <c r="H1979" s="14"/>
      <c r="I1979" s="14"/>
    </row>
    <row r="1980" spans="1:9">
      <c r="A1980" s="14"/>
      <c r="B1980" s="14"/>
      <c r="C1980" s="14"/>
      <c r="D1980" s="14"/>
      <c r="E1980" s="14"/>
      <c r="F1980" s="771"/>
      <c r="G1980" s="771"/>
      <c r="H1980" s="14"/>
      <c r="I1980" s="14"/>
    </row>
    <row r="1981" spans="1:9">
      <c r="A1981" s="14"/>
      <c r="B1981" s="14"/>
      <c r="C1981" s="14"/>
      <c r="D1981" s="14"/>
      <c r="E1981" s="14"/>
      <c r="F1981" s="771"/>
      <c r="G1981" s="771"/>
      <c r="H1981" s="14"/>
      <c r="I1981" s="14"/>
    </row>
    <row r="1982" spans="1:9">
      <c r="A1982" s="14"/>
      <c r="B1982" s="14"/>
      <c r="C1982" s="14"/>
      <c r="D1982" s="14"/>
      <c r="E1982" s="14"/>
      <c r="F1982" s="771"/>
      <c r="G1982" s="771"/>
      <c r="H1982" s="14"/>
      <c r="I1982" s="14"/>
    </row>
    <row r="1983" spans="1:9">
      <c r="A1983" s="14"/>
      <c r="B1983" s="14"/>
      <c r="C1983" s="14"/>
      <c r="D1983" s="14"/>
      <c r="E1983" s="14"/>
      <c r="F1983" s="771"/>
      <c r="G1983" s="771"/>
      <c r="H1983" s="14"/>
      <c r="I1983" s="14"/>
    </row>
    <row r="1984" spans="1:9">
      <c r="A1984" s="14"/>
      <c r="B1984" s="14"/>
      <c r="C1984" s="14"/>
      <c r="D1984" s="14"/>
      <c r="E1984" s="14"/>
      <c r="F1984" s="771"/>
      <c r="G1984" s="771"/>
      <c r="H1984" s="14"/>
      <c r="I1984" s="14"/>
    </row>
    <row r="1985" spans="1:9">
      <c r="A1985" s="14"/>
      <c r="B1985" s="14"/>
      <c r="C1985" s="14"/>
      <c r="D1985" s="14"/>
      <c r="E1985" s="14"/>
      <c r="F1985" s="771"/>
      <c r="G1985" s="771"/>
      <c r="H1985" s="14"/>
      <c r="I1985" s="14"/>
    </row>
    <row r="1986" spans="1:9">
      <c r="A1986" s="14"/>
      <c r="B1986" s="14"/>
      <c r="C1986" s="14"/>
      <c r="D1986" s="14"/>
      <c r="E1986" s="14"/>
      <c r="F1986" s="771"/>
      <c r="G1986" s="771"/>
      <c r="H1986" s="14"/>
      <c r="I1986" s="14"/>
    </row>
    <row r="1987" spans="1:9">
      <c r="A1987" s="14"/>
      <c r="B1987" s="14"/>
      <c r="C1987" s="14"/>
      <c r="D1987" s="14"/>
      <c r="E1987" s="14"/>
      <c r="F1987" s="771"/>
      <c r="G1987" s="771"/>
      <c r="H1987" s="14"/>
      <c r="I1987" s="14"/>
    </row>
    <row r="1988" spans="1:9">
      <c r="A1988" s="14"/>
      <c r="B1988" s="14"/>
      <c r="C1988" s="14"/>
      <c r="D1988" s="14"/>
      <c r="E1988" s="14"/>
      <c r="F1988" s="771"/>
      <c r="G1988" s="771"/>
      <c r="H1988" s="14"/>
      <c r="I1988" s="14"/>
    </row>
    <row r="1989" spans="1:9">
      <c r="A1989" s="14"/>
      <c r="B1989" s="14"/>
      <c r="C1989" s="14"/>
      <c r="D1989" s="14"/>
      <c r="E1989" s="14"/>
      <c r="F1989" s="771"/>
      <c r="G1989" s="771"/>
      <c r="H1989" s="14"/>
      <c r="I1989" s="14"/>
    </row>
    <row r="1990" spans="1:9">
      <c r="A1990" s="14"/>
      <c r="B1990" s="14"/>
      <c r="C1990" s="14"/>
      <c r="D1990" s="14"/>
      <c r="E1990" s="14"/>
      <c r="F1990" s="771"/>
      <c r="G1990" s="771"/>
      <c r="H1990" s="14"/>
      <c r="I1990" s="14"/>
    </row>
    <row r="1991" spans="1:9">
      <c r="A1991" s="14"/>
      <c r="B1991" s="14"/>
      <c r="C1991" s="14"/>
      <c r="D1991" s="14"/>
      <c r="E1991" s="14"/>
      <c r="F1991" s="771"/>
      <c r="G1991" s="771"/>
      <c r="H1991" s="14"/>
      <c r="I1991" s="14"/>
    </row>
    <row r="1992" spans="1:9">
      <c r="A1992" s="14"/>
      <c r="B1992" s="14"/>
      <c r="C1992" s="14"/>
      <c r="D1992" s="14"/>
      <c r="E1992" s="14"/>
      <c r="F1992" s="771"/>
      <c r="G1992" s="771"/>
      <c r="H1992" s="14"/>
      <c r="I1992" s="14"/>
    </row>
    <row r="1993" spans="1:9">
      <c r="A1993" s="14"/>
      <c r="B1993" s="14"/>
      <c r="C1993" s="14"/>
      <c r="D1993" s="14"/>
      <c r="E1993" s="14"/>
      <c r="F1993" s="771"/>
      <c r="G1993" s="771"/>
      <c r="H1993" s="14"/>
      <c r="I1993" s="14"/>
    </row>
    <row r="1994" spans="1:9">
      <c r="A1994" s="14"/>
      <c r="B1994" s="14"/>
      <c r="C1994" s="14"/>
      <c r="D1994" s="14"/>
      <c r="E1994" s="14"/>
      <c r="F1994" s="771"/>
      <c r="G1994" s="771"/>
      <c r="H1994" s="14"/>
      <c r="I1994" s="14"/>
    </row>
    <row r="1995" spans="1:9">
      <c r="A1995" s="14"/>
      <c r="B1995" s="14"/>
      <c r="C1995" s="14"/>
      <c r="D1995" s="14"/>
      <c r="E1995" s="14"/>
      <c r="F1995" s="771"/>
      <c r="G1995" s="771"/>
      <c r="H1995" s="14"/>
      <c r="I1995" s="14"/>
    </row>
    <row r="1996" spans="1:9">
      <c r="A1996" s="14"/>
      <c r="B1996" s="14"/>
      <c r="C1996" s="14"/>
      <c r="D1996" s="14"/>
      <c r="E1996" s="14"/>
      <c r="F1996" s="771"/>
      <c r="G1996" s="771"/>
      <c r="H1996" s="14"/>
      <c r="I1996" s="14"/>
    </row>
    <row r="1997" spans="1:9">
      <c r="A1997" s="14"/>
      <c r="B1997" s="14"/>
      <c r="C1997" s="14"/>
      <c r="D1997" s="14"/>
      <c r="E1997" s="14"/>
      <c r="F1997" s="771"/>
      <c r="G1997" s="771"/>
      <c r="H1997" s="14"/>
      <c r="I1997" s="14"/>
    </row>
    <row r="1998" spans="1:9">
      <c r="A1998" s="14"/>
      <c r="B1998" s="14"/>
      <c r="C1998" s="14"/>
      <c r="D1998" s="14"/>
      <c r="E1998" s="14"/>
      <c r="F1998" s="771"/>
      <c r="G1998" s="771"/>
      <c r="H1998" s="14"/>
      <c r="I1998" s="14"/>
    </row>
    <row r="1999" spans="1:9">
      <c r="A1999" s="14"/>
      <c r="B1999" s="14"/>
      <c r="C1999" s="14"/>
      <c r="D1999" s="14"/>
      <c r="E1999" s="14"/>
      <c r="F1999" s="771"/>
      <c r="G1999" s="771"/>
      <c r="H1999" s="14"/>
      <c r="I1999" s="14"/>
    </row>
    <row r="2000" spans="1:9">
      <c r="A2000" s="14"/>
      <c r="B2000" s="14"/>
      <c r="C2000" s="14"/>
      <c r="D2000" s="14"/>
      <c r="E2000" s="14"/>
      <c r="F2000" s="771"/>
      <c r="G2000" s="771"/>
      <c r="H2000" s="14"/>
      <c r="I2000" s="14"/>
    </row>
    <row r="2001" spans="1:9">
      <c r="A2001" s="14"/>
      <c r="B2001" s="14"/>
      <c r="C2001" s="14"/>
      <c r="D2001" s="14"/>
      <c r="E2001" s="14"/>
      <c r="F2001" s="771"/>
      <c r="G2001" s="771"/>
      <c r="H2001" s="14"/>
      <c r="I2001" s="14"/>
    </row>
    <row r="2002" spans="1:9">
      <c r="A2002" s="14"/>
      <c r="B2002" s="14"/>
      <c r="C2002" s="14"/>
      <c r="D2002" s="14"/>
      <c r="E2002" s="14"/>
      <c r="F2002" s="771"/>
      <c r="G2002" s="771"/>
      <c r="H2002" s="14"/>
      <c r="I2002" s="14"/>
    </row>
    <row r="2003" spans="1:9">
      <c r="A2003" s="14"/>
      <c r="B2003" s="14"/>
      <c r="C2003" s="14"/>
      <c r="D2003" s="14"/>
      <c r="E2003" s="14"/>
      <c r="F2003" s="771"/>
      <c r="G2003" s="771"/>
      <c r="H2003" s="14"/>
      <c r="I2003" s="14"/>
    </row>
    <row r="2004" spans="1:9">
      <c r="A2004" s="14"/>
      <c r="B2004" s="14"/>
      <c r="C2004" s="14"/>
      <c r="D2004" s="14"/>
      <c r="E2004" s="14"/>
      <c r="F2004" s="771"/>
      <c r="G2004" s="771"/>
      <c r="H2004" s="14"/>
      <c r="I2004" s="14"/>
    </row>
    <row r="2005" spans="1:9">
      <c r="A2005" s="14"/>
      <c r="B2005" s="14"/>
      <c r="C2005" s="14"/>
      <c r="D2005" s="14"/>
      <c r="E2005" s="14"/>
      <c r="F2005" s="771"/>
      <c r="G2005" s="771"/>
      <c r="H2005" s="14"/>
      <c r="I2005" s="14"/>
    </row>
    <row r="2006" spans="1:9">
      <c r="A2006" s="14"/>
      <c r="B2006" s="14"/>
      <c r="C2006" s="14"/>
      <c r="D2006" s="14"/>
      <c r="E2006" s="14"/>
      <c r="F2006" s="771"/>
      <c r="G2006" s="771"/>
      <c r="H2006" s="14"/>
      <c r="I2006" s="14"/>
    </row>
    <row r="2007" spans="1:9">
      <c r="A2007" s="14"/>
      <c r="B2007" s="14"/>
      <c r="C2007" s="14"/>
      <c r="D2007" s="14"/>
      <c r="E2007" s="14"/>
      <c r="F2007" s="771"/>
      <c r="G2007" s="771"/>
      <c r="H2007" s="14"/>
      <c r="I2007" s="14"/>
    </row>
    <row r="2008" spans="1:9">
      <c r="A2008" s="14"/>
      <c r="B2008" s="14"/>
      <c r="C2008" s="14"/>
      <c r="D2008" s="14"/>
      <c r="E2008" s="14"/>
      <c r="F2008" s="771"/>
      <c r="G2008" s="771"/>
      <c r="H2008" s="14"/>
      <c r="I2008" s="14"/>
    </row>
    <row r="2009" spans="1:9">
      <c r="A2009" s="14"/>
      <c r="B2009" s="14"/>
      <c r="C2009" s="14"/>
      <c r="D2009" s="14"/>
      <c r="E2009" s="14"/>
      <c r="F2009" s="771"/>
      <c r="G2009" s="771"/>
      <c r="H2009" s="14"/>
      <c r="I2009" s="14"/>
    </row>
    <row r="2010" spans="1:9">
      <c r="A2010" s="14"/>
      <c r="B2010" s="14"/>
      <c r="C2010" s="14"/>
      <c r="D2010" s="14"/>
      <c r="E2010" s="14"/>
      <c r="F2010" s="771"/>
      <c r="G2010" s="771"/>
      <c r="H2010" s="14"/>
      <c r="I2010" s="14"/>
    </row>
    <row r="2011" spans="1:9">
      <c r="A2011" s="14"/>
      <c r="B2011" s="14"/>
      <c r="C2011" s="14"/>
      <c r="D2011" s="14"/>
      <c r="E2011" s="14"/>
      <c r="F2011" s="771"/>
      <c r="G2011" s="771"/>
      <c r="H2011" s="14"/>
      <c r="I2011" s="14"/>
    </row>
    <row r="2012" spans="1:9">
      <c r="A2012" s="14"/>
      <c r="B2012" s="14"/>
      <c r="C2012" s="14"/>
      <c r="D2012" s="14"/>
      <c r="E2012" s="14"/>
      <c r="F2012" s="771"/>
      <c r="G2012" s="771"/>
      <c r="H2012" s="14"/>
      <c r="I2012" s="14"/>
    </row>
    <row r="2013" spans="1:9">
      <c r="A2013" s="14"/>
      <c r="B2013" s="14"/>
      <c r="C2013" s="14"/>
      <c r="D2013" s="14"/>
      <c r="E2013" s="14"/>
      <c r="F2013" s="771"/>
      <c r="G2013" s="771"/>
      <c r="H2013" s="14"/>
      <c r="I2013" s="14"/>
    </row>
    <row r="2014" spans="1:9">
      <c r="A2014" s="14"/>
      <c r="B2014" s="14"/>
      <c r="C2014" s="14"/>
      <c r="D2014" s="14"/>
      <c r="E2014" s="14"/>
      <c r="F2014" s="771"/>
      <c r="G2014" s="771"/>
      <c r="H2014" s="14"/>
      <c r="I2014" s="14"/>
    </row>
    <row r="2015" spans="1:9">
      <c r="A2015" s="14"/>
      <c r="B2015" s="14"/>
      <c r="C2015" s="14"/>
      <c r="D2015" s="14"/>
      <c r="E2015" s="14"/>
      <c r="F2015" s="771"/>
      <c r="G2015" s="771"/>
      <c r="H2015" s="14"/>
      <c r="I2015" s="14"/>
    </row>
    <row r="2016" spans="1:9">
      <c r="A2016" s="14"/>
      <c r="B2016" s="14"/>
      <c r="C2016" s="14"/>
      <c r="D2016" s="14"/>
      <c r="E2016" s="14"/>
      <c r="F2016" s="771"/>
      <c r="G2016" s="771"/>
      <c r="H2016" s="14"/>
      <c r="I2016" s="14"/>
    </row>
    <row r="2017" spans="1:9">
      <c r="A2017" s="14"/>
      <c r="B2017" s="14"/>
      <c r="C2017" s="14"/>
      <c r="D2017" s="14"/>
      <c r="E2017" s="14"/>
      <c r="F2017" s="771"/>
      <c r="G2017" s="771"/>
      <c r="H2017" s="14"/>
      <c r="I2017" s="14"/>
    </row>
    <row r="2018" spans="1:9">
      <c r="A2018" s="14"/>
      <c r="B2018" s="14"/>
      <c r="C2018" s="14"/>
      <c r="D2018" s="14"/>
      <c r="E2018" s="14"/>
      <c r="F2018" s="771"/>
      <c r="G2018" s="771"/>
      <c r="H2018" s="14"/>
      <c r="I2018" s="14"/>
    </row>
    <row r="2019" spans="1:9">
      <c r="A2019" s="14"/>
      <c r="B2019" s="14"/>
      <c r="C2019" s="14"/>
      <c r="D2019" s="14"/>
      <c r="E2019" s="14"/>
      <c r="F2019" s="771"/>
      <c r="G2019" s="771"/>
      <c r="H2019" s="14"/>
      <c r="I2019" s="14"/>
    </row>
    <row r="2020" spans="1:9">
      <c r="A2020" s="14"/>
      <c r="B2020" s="14"/>
      <c r="C2020" s="14"/>
      <c r="D2020" s="14"/>
      <c r="E2020" s="14"/>
      <c r="F2020" s="771"/>
      <c r="G2020" s="771"/>
      <c r="H2020" s="14"/>
      <c r="I2020" s="14"/>
    </row>
    <row r="2021" spans="1:9">
      <c r="A2021" s="14"/>
      <c r="B2021" s="14"/>
      <c r="C2021" s="14"/>
      <c r="D2021" s="14"/>
      <c r="E2021" s="14"/>
      <c r="F2021" s="771"/>
      <c r="G2021" s="771"/>
      <c r="H2021" s="14"/>
      <c r="I2021" s="14"/>
    </row>
    <row r="2022" spans="1:9">
      <c r="A2022" s="14"/>
      <c r="B2022" s="14"/>
      <c r="C2022" s="14"/>
      <c r="D2022" s="14"/>
      <c r="E2022" s="14"/>
      <c r="F2022" s="771"/>
      <c r="G2022" s="771"/>
      <c r="H2022" s="14"/>
      <c r="I2022" s="14"/>
    </row>
    <row r="2023" spans="1:9">
      <c r="A2023" s="14"/>
      <c r="B2023" s="14"/>
      <c r="C2023" s="14"/>
      <c r="D2023" s="14"/>
      <c r="E2023" s="14"/>
      <c r="F2023" s="771"/>
      <c r="G2023" s="771"/>
      <c r="H2023" s="14"/>
      <c r="I2023" s="14"/>
    </row>
    <row r="2024" spans="1:9">
      <c r="A2024" s="14"/>
      <c r="B2024" s="14"/>
      <c r="C2024" s="14"/>
      <c r="D2024" s="14"/>
      <c r="E2024" s="14"/>
      <c r="F2024" s="771"/>
      <c r="G2024" s="771"/>
      <c r="H2024" s="14"/>
      <c r="I2024" s="14"/>
    </row>
    <row r="2025" spans="1:9">
      <c r="A2025" s="14"/>
      <c r="B2025" s="14"/>
      <c r="C2025" s="14"/>
      <c r="D2025" s="14"/>
      <c r="E2025" s="14"/>
      <c r="F2025" s="771"/>
      <c r="G2025" s="771"/>
      <c r="H2025" s="14"/>
      <c r="I2025" s="14"/>
    </row>
    <row r="2026" spans="1:9">
      <c r="A2026" s="14"/>
      <c r="B2026" s="14"/>
      <c r="C2026" s="14"/>
      <c r="D2026" s="14"/>
      <c r="E2026" s="14"/>
      <c r="F2026" s="771"/>
      <c r="G2026" s="771"/>
      <c r="H2026" s="14"/>
      <c r="I2026" s="14"/>
    </row>
    <row r="2027" spans="1:9">
      <c r="A2027" s="14"/>
      <c r="B2027" s="14"/>
      <c r="C2027" s="14"/>
      <c r="D2027" s="14"/>
      <c r="E2027" s="14"/>
      <c r="F2027" s="771"/>
      <c r="G2027" s="771"/>
      <c r="H2027" s="14"/>
      <c r="I2027" s="14"/>
    </row>
    <row r="2028" spans="1:9">
      <c r="A2028" s="14"/>
      <c r="B2028" s="14"/>
      <c r="C2028" s="14"/>
      <c r="D2028" s="14"/>
      <c r="E2028" s="14"/>
      <c r="F2028" s="771"/>
      <c r="G2028" s="771"/>
      <c r="H2028" s="14"/>
      <c r="I2028" s="14"/>
    </row>
    <row r="2029" spans="1:9">
      <c r="A2029" s="14"/>
      <c r="B2029" s="14"/>
      <c r="C2029" s="14"/>
      <c r="D2029" s="14"/>
      <c r="E2029" s="14"/>
      <c r="F2029" s="771"/>
      <c r="G2029" s="771"/>
      <c r="H2029" s="14"/>
      <c r="I2029" s="14"/>
    </row>
    <row r="2030" spans="1:9">
      <c r="A2030" s="14"/>
      <c r="B2030" s="14"/>
      <c r="C2030" s="14"/>
      <c r="D2030" s="14"/>
      <c r="E2030" s="14"/>
      <c r="F2030" s="771"/>
      <c r="G2030" s="771"/>
      <c r="H2030" s="14"/>
      <c r="I2030" s="14"/>
    </row>
    <row r="2031" spans="1:9">
      <c r="A2031" s="14"/>
      <c r="B2031" s="14"/>
      <c r="C2031" s="14"/>
      <c r="D2031" s="14"/>
      <c r="E2031" s="14"/>
      <c r="F2031" s="771"/>
      <c r="G2031" s="771"/>
      <c r="H2031" s="14"/>
      <c r="I2031" s="14"/>
    </row>
    <row r="2032" spans="1:9">
      <c r="A2032" s="14"/>
      <c r="B2032" s="14"/>
      <c r="C2032" s="14"/>
      <c r="D2032" s="14"/>
      <c r="E2032" s="14"/>
      <c r="F2032" s="771"/>
      <c r="G2032" s="771"/>
      <c r="H2032" s="14"/>
      <c r="I2032" s="14"/>
    </row>
    <row r="2033" spans="1:9">
      <c r="A2033" s="14"/>
      <c r="B2033" s="14"/>
      <c r="C2033" s="14"/>
      <c r="D2033" s="14"/>
      <c r="E2033" s="14"/>
      <c r="F2033" s="771"/>
      <c r="G2033" s="771"/>
      <c r="H2033" s="14"/>
      <c r="I2033" s="14"/>
    </row>
    <row r="2034" spans="1:9">
      <c r="A2034" s="14"/>
      <c r="B2034" s="14"/>
      <c r="C2034" s="14"/>
      <c r="D2034" s="14"/>
      <c r="E2034" s="14"/>
      <c r="F2034" s="771"/>
      <c r="G2034" s="771"/>
      <c r="H2034" s="14"/>
      <c r="I2034" s="14"/>
    </row>
    <row r="2035" spans="1:9">
      <c r="A2035" s="14"/>
      <c r="B2035" s="14"/>
      <c r="C2035" s="14"/>
      <c r="D2035" s="14"/>
      <c r="E2035" s="14"/>
      <c r="F2035" s="771"/>
      <c r="G2035" s="771"/>
      <c r="H2035" s="14"/>
      <c r="I2035" s="14"/>
    </row>
    <row r="2036" spans="1:9">
      <c r="A2036" s="14"/>
      <c r="B2036" s="14"/>
      <c r="C2036" s="14"/>
      <c r="D2036" s="14"/>
      <c r="E2036" s="14"/>
      <c r="F2036" s="771"/>
      <c r="G2036" s="771"/>
      <c r="H2036" s="14"/>
      <c r="I2036" s="14"/>
    </row>
    <row r="2037" spans="1:9">
      <c r="A2037" s="14"/>
      <c r="B2037" s="14"/>
      <c r="C2037" s="14"/>
      <c r="D2037" s="14"/>
      <c r="E2037" s="14"/>
      <c r="F2037" s="771"/>
      <c r="G2037" s="771"/>
      <c r="H2037" s="14"/>
      <c r="I2037" s="14"/>
    </row>
    <row r="2038" spans="1:9">
      <c r="A2038" s="14"/>
      <c r="B2038" s="14"/>
      <c r="C2038" s="14"/>
      <c r="D2038" s="14"/>
      <c r="E2038" s="14"/>
      <c r="F2038" s="771"/>
      <c r="G2038" s="771"/>
      <c r="H2038" s="14"/>
      <c r="I2038" s="14"/>
    </row>
    <row r="2039" spans="1:9">
      <c r="A2039" s="14"/>
      <c r="B2039" s="14"/>
      <c r="C2039" s="14"/>
      <c r="D2039" s="14"/>
      <c r="E2039" s="14"/>
      <c r="F2039" s="771"/>
      <c r="G2039" s="771"/>
      <c r="H2039" s="14"/>
      <c r="I2039" s="14"/>
    </row>
    <row r="2040" spans="1:9">
      <c r="A2040" s="14"/>
      <c r="B2040" s="14"/>
      <c r="C2040" s="14"/>
      <c r="D2040" s="14"/>
      <c r="E2040" s="14"/>
      <c r="F2040" s="771"/>
      <c r="G2040" s="771"/>
      <c r="H2040" s="14"/>
      <c r="I2040" s="14"/>
    </row>
    <row r="2041" spans="1:9">
      <c r="A2041" s="14"/>
      <c r="B2041" s="14"/>
      <c r="C2041" s="14"/>
      <c r="D2041" s="14"/>
      <c r="E2041" s="14"/>
      <c r="F2041" s="771"/>
      <c r="G2041" s="771"/>
      <c r="H2041" s="14"/>
      <c r="I2041" s="14"/>
    </row>
    <row r="2042" spans="1:9">
      <c r="A2042" s="14"/>
      <c r="B2042" s="14"/>
      <c r="C2042" s="14"/>
      <c r="D2042" s="14"/>
      <c r="E2042" s="14"/>
      <c r="F2042" s="771"/>
      <c r="G2042" s="771"/>
      <c r="H2042" s="14"/>
      <c r="I2042" s="14"/>
    </row>
    <row r="2043" spans="1:9">
      <c r="A2043" s="14"/>
      <c r="B2043" s="14"/>
      <c r="C2043" s="14"/>
      <c r="D2043" s="14"/>
      <c r="E2043" s="14"/>
      <c r="F2043" s="771"/>
      <c r="G2043" s="771"/>
      <c r="H2043" s="14"/>
      <c r="I2043" s="14"/>
    </row>
    <row r="2044" spans="1:9">
      <c r="A2044" s="14"/>
      <c r="B2044" s="14"/>
      <c r="C2044" s="14"/>
      <c r="D2044" s="14"/>
      <c r="E2044" s="14"/>
      <c r="F2044" s="771"/>
      <c r="G2044" s="771"/>
      <c r="H2044" s="14"/>
      <c r="I2044" s="14"/>
    </row>
    <row r="2045" spans="1:9">
      <c r="A2045" s="14"/>
      <c r="B2045" s="14"/>
      <c r="C2045" s="14"/>
      <c r="D2045" s="14"/>
      <c r="E2045" s="14"/>
      <c r="F2045" s="771"/>
      <c r="G2045" s="771"/>
      <c r="H2045" s="14"/>
      <c r="I2045" s="14"/>
    </row>
    <row r="2046" spans="1:9">
      <c r="A2046" s="14"/>
      <c r="B2046" s="14"/>
      <c r="C2046" s="14"/>
      <c r="D2046" s="14"/>
      <c r="E2046" s="14"/>
      <c r="F2046" s="771"/>
      <c r="G2046" s="771"/>
      <c r="H2046" s="14"/>
      <c r="I2046" s="14"/>
    </row>
    <row r="2047" spans="1:9">
      <c r="A2047" s="14"/>
      <c r="B2047" s="14"/>
      <c r="C2047" s="14"/>
      <c r="D2047" s="14"/>
      <c r="E2047" s="14"/>
      <c r="F2047" s="771"/>
      <c r="G2047" s="771"/>
      <c r="H2047" s="14"/>
      <c r="I2047" s="14"/>
    </row>
    <row r="2048" spans="1:9">
      <c r="A2048" s="14"/>
      <c r="B2048" s="14"/>
      <c r="C2048" s="14"/>
      <c r="D2048" s="14"/>
      <c r="E2048" s="14"/>
      <c r="F2048" s="771"/>
      <c r="G2048" s="771"/>
      <c r="H2048" s="14"/>
      <c r="I2048" s="14"/>
    </row>
    <row r="2049" spans="1:9">
      <c r="A2049" s="14"/>
      <c r="B2049" s="14"/>
      <c r="C2049" s="14"/>
      <c r="D2049" s="14"/>
      <c r="E2049" s="14"/>
      <c r="F2049" s="771"/>
      <c r="G2049" s="771"/>
      <c r="H2049" s="14"/>
      <c r="I2049" s="14"/>
    </row>
    <row r="2050" spans="1:9">
      <c r="A2050" s="14"/>
      <c r="B2050" s="14"/>
      <c r="C2050" s="14"/>
      <c r="D2050" s="14"/>
      <c r="E2050" s="14"/>
      <c r="F2050" s="771"/>
      <c r="G2050" s="771"/>
      <c r="H2050" s="14"/>
      <c r="I2050" s="14"/>
    </row>
  </sheetData>
  <mergeCells count="114">
    <mergeCell ref="C1841:D1841"/>
    <mergeCell ref="C1842:D1842"/>
    <mergeCell ref="C1743:D1743"/>
    <mergeCell ref="C1804:D1804"/>
    <mergeCell ref="C1817:D1817"/>
    <mergeCell ref="C1829:D1829"/>
    <mergeCell ref="C1828:D1828"/>
    <mergeCell ref="C1507:D1507"/>
    <mergeCell ref="C1561:D1561"/>
    <mergeCell ref="C1656:D1656"/>
    <mergeCell ref="C1683:D1683"/>
    <mergeCell ref="C1717:D1717"/>
    <mergeCell ref="C1287:D1287"/>
    <mergeCell ref="C1341:D1341"/>
    <mergeCell ref="C1369:D1369"/>
    <mergeCell ref="C1396:D1396"/>
    <mergeCell ref="C1458:D1458"/>
    <mergeCell ref="C1074:D1074"/>
    <mergeCell ref="C1109:D1109"/>
    <mergeCell ref="C1134:D1134"/>
    <mergeCell ref="C1169:D1169"/>
    <mergeCell ref="C1230:D1230"/>
    <mergeCell ref="C933:D933"/>
    <mergeCell ref="C961:D961"/>
    <mergeCell ref="C987:D987"/>
    <mergeCell ref="C1016:D1016"/>
    <mergeCell ref="C1045:D1045"/>
    <mergeCell ref="C875:D875"/>
    <mergeCell ref="C874:D874"/>
    <mergeCell ref="C900:D900"/>
    <mergeCell ref="C899:D899"/>
    <mergeCell ref="C791:D791"/>
    <mergeCell ref="C817:D817"/>
    <mergeCell ref="C818:D818"/>
    <mergeCell ref="C847:D847"/>
    <mergeCell ref="C848:D848"/>
    <mergeCell ref="C733:D733"/>
    <mergeCell ref="C734:D734"/>
    <mergeCell ref="C760:D760"/>
    <mergeCell ref="C761:D761"/>
    <mergeCell ref="C790:D790"/>
    <mergeCell ref="C676:D676"/>
    <mergeCell ref="C677:D677"/>
    <mergeCell ref="C703:D703"/>
    <mergeCell ref="C704:D704"/>
    <mergeCell ref="C589:D589"/>
    <mergeCell ref="C590:D590"/>
    <mergeCell ref="C616:D616"/>
    <mergeCell ref="C617:D617"/>
    <mergeCell ref="C646:D646"/>
    <mergeCell ref="C533:D533"/>
    <mergeCell ref="C559:D559"/>
    <mergeCell ref="C560:D560"/>
    <mergeCell ref="C445:D445"/>
    <mergeCell ref="C446:D446"/>
    <mergeCell ref="C475:D475"/>
    <mergeCell ref="C476:D476"/>
    <mergeCell ref="C502:D502"/>
    <mergeCell ref="C647:D647"/>
    <mergeCell ref="C418:D418"/>
    <mergeCell ref="C419:D419"/>
    <mergeCell ref="C318:D318"/>
    <mergeCell ref="C319:D319"/>
    <mergeCell ref="C345:D345"/>
    <mergeCell ref="C346:D346"/>
    <mergeCell ref="C368:D368"/>
    <mergeCell ref="C503:D503"/>
    <mergeCell ref="C532:D532"/>
    <mergeCell ref="C296:D296"/>
    <mergeCell ref="C191:D191"/>
    <mergeCell ref="C192:D192"/>
    <mergeCell ref="C218:D218"/>
    <mergeCell ref="C219:D219"/>
    <mergeCell ref="C245:D245"/>
    <mergeCell ref="C369:D369"/>
    <mergeCell ref="C395:D395"/>
    <mergeCell ref="C396:D396"/>
    <mergeCell ref="C42:D42"/>
    <mergeCell ref="B1847:C1847"/>
    <mergeCell ref="A1843:H1843"/>
    <mergeCell ref="C8:I8"/>
    <mergeCell ref="A15:A16"/>
    <mergeCell ref="B15:B16"/>
    <mergeCell ref="F15:F16"/>
    <mergeCell ref="G15:G16"/>
    <mergeCell ref="C9:I9"/>
    <mergeCell ref="C17:D17"/>
    <mergeCell ref="C119:D119"/>
    <mergeCell ref="C141:D141"/>
    <mergeCell ref="C142:D142"/>
    <mergeCell ref="C168:D168"/>
    <mergeCell ref="C169:D169"/>
    <mergeCell ref="C68:D68"/>
    <mergeCell ref="C69:D69"/>
    <mergeCell ref="C91:D91"/>
    <mergeCell ref="C92:D92"/>
    <mergeCell ref="C118:D118"/>
    <mergeCell ref="C246:D246"/>
    <mergeCell ref="C268:D268"/>
    <mergeCell ref="C269:D269"/>
    <mergeCell ref="C295:D295"/>
    <mergeCell ref="A1:I1"/>
    <mergeCell ref="A3:I3"/>
    <mergeCell ref="A4:I4"/>
    <mergeCell ref="C6:I6"/>
    <mergeCell ref="C7:I7"/>
    <mergeCell ref="C15:D16"/>
    <mergeCell ref="C18:D18"/>
    <mergeCell ref="C19:D19"/>
    <mergeCell ref="C41:D41"/>
    <mergeCell ref="A13:D13"/>
    <mergeCell ref="H15:H16"/>
    <mergeCell ref="I15:I16"/>
    <mergeCell ref="E15:E16"/>
  </mergeCells>
  <printOptions horizontalCentered="1"/>
  <pageMargins left="1.1811023622047245" right="0.59055118110236227" top="0.78740157480314965" bottom="0.78740157480314965" header="0.31496062992125984" footer="0.39370078740157483"/>
  <pageSetup paperSize="9" scale="56" fitToHeight="0" orientation="portrait" blackAndWhite="1" r:id="rId1"/>
  <headerFooter>
    <oddFooter>&amp;R&amp;"Times New Roman,Regular"&amp;10&amp;P. lpp. no &amp;N</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I471"/>
  <sheetViews>
    <sheetView showZeros="0" topLeftCell="A232" zoomScale="90" zoomScaleNormal="90" workbookViewId="0">
      <selection activeCell="E255" sqref="E255:E260"/>
    </sheetView>
  </sheetViews>
  <sheetFormatPr defaultColWidth="9.140625" defaultRowHeight="15" outlineLevelRow="1"/>
  <cols>
    <col min="1" max="2" width="8.7109375" style="44" customWidth="1"/>
    <col min="3" max="3" width="44.7109375" style="44" customWidth="1"/>
    <col min="4" max="4" width="11.85546875" style="44" customWidth="1"/>
    <col min="5" max="5" width="26.85546875" style="44" customWidth="1"/>
    <col min="6" max="7" width="9.7109375" style="44" customWidth="1"/>
    <col min="8" max="8" width="17.7109375" style="44" customWidth="1"/>
    <col min="9" max="9" width="16.7109375" style="44" customWidth="1"/>
    <col min="10" max="16384" width="9.140625" style="44"/>
  </cols>
  <sheetData>
    <row r="1" spans="1:9" ht="20.25">
      <c r="A1" s="985" t="str">
        <f>"Lokālā tāme Nr. "&amp;KOPS1!B38</f>
        <v>Lokālā tāme Nr. 2-4</v>
      </c>
      <c r="B1" s="985"/>
      <c r="C1" s="985"/>
      <c r="D1" s="985"/>
      <c r="E1" s="985"/>
      <c r="F1" s="985"/>
      <c r="G1" s="985"/>
      <c r="H1" s="985"/>
      <c r="I1" s="985"/>
    </row>
    <row r="3" spans="1:9" ht="20.25">
      <c r="A3" s="1026" t="str">
        <f>KOPS1!C38</f>
        <v>Gaisa kondicionēšana</v>
      </c>
      <c r="B3" s="1026"/>
      <c r="C3" s="1026"/>
      <c r="D3" s="1026"/>
      <c r="E3" s="1027"/>
      <c r="F3" s="1026"/>
      <c r="G3" s="1026"/>
      <c r="H3" s="1026"/>
      <c r="I3" s="1026"/>
    </row>
    <row r="4" spans="1:9">
      <c r="A4" s="1017" t="s">
        <v>0</v>
      </c>
      <c r="B4" s="1017"/>
      <c r="C4" s="1017"/>
      <c r="D4" s="1017"/>
      <c r="E4" s="1017"/>
      <c r="F4" s="1017"/>
      <c r="G4" s="1017"/>
      <c r="H4" s="1017"/>
      <c r="I4" s="1017"/>
    </row>
    <row r="5" spans="1:9">
      <c r="A5" s="14"/>
      <c r="B5" s="14"/>
      <c r="C5" s="14"/>
      <c r="D5" s="14"/>
      <c r="E5" s="14"/>
      <c r="F5" s="14"/>
      <c r="G5" s="14"/>
      <c r="H5" s="14"/>
      <c r="I5" s="14"/>
    </row>
    <row r="6" spans="1:9">
      <c r="A6" s="14" t="s">
        <v>1</v>
      </c>
      <c r="B6" s="14"/>
      <c r="C6" s="995" t="str">
        <f>KOPS1!C6</f>
        <v>Jauna skolas ēka Ādažos I.kārta</v>
      </c>
      <c r="D6" s="995"/>
      <c r="E6" s="986"/>
      <c r="F6" s="995"/>
      <c r="G6" s="995"/>
      <c r="H6" s="995"/>
      <c r="I6" s="995"/>
    </row>
    <row r="7" spans="1:9">
      <c r="A7" s="14" t="s">
        <v>2</v>
      </c>
      <c r="B7" s="14"/>
      <c r="C7" s="995" t="str">
        <f>KOPS1!C7</f>
        <v>Jauna skolas ēka Ādažos</v>
      </c>
      <c r="D7" s="995"/>
      <c r="E7" s="986"/>
      <c r="F7" s="995"/>
      <c r="G7" s="995"/>
      <c r="H7" s="995"/>
      <c r="I7" s="995"/>
    </row>
    <row r="8" spans="1:9">
      <c r="A8" s="14" t="s">
        <v>3</v>
      </c>
      <c r="B8" s="14"/>
      <c r="C8" s="995" t="str">
        <f>KOPS1!C8</f>
        <v>Attekas iela 16, Ādaži, Ādažu novads</v>
      </c>
      <c r="D8" s="995"/>
      <c r="E8" s="986"/>
      <c r="F8" s="995"/>
      <c r="G8" s="995"/>
      <c r="H8" s="995"/>
      <c r="I8" s="995"/>
    </row>
    <row r="9" spans="1:9">
      <c r="A9" s="14" t="s">
        <v>4</v>
      </c>
      <c r="B9" s="14"/>
      <c r="C9" s="995" t="str">
        <f>KOPS1!C9</f>
        <v>16-26</v>
      </c>
      <c r="D9" s="995"/>
      <c r="E9" s="986"/>
      <c r="F9" s="995"/>
      <c r="G9" s="995"/>
      <c r="H9" s="995"/>
      <c r="I9" s="995"/>
    </row>
    <row r="10" spans="1:9">
      <c r="A10" s="14"/>
      <c r="B10" s="14"/>
      <c r="C10" s="14"/>
      <c r="D10" s="14"/>
      <c r="E10" s="14"/>
      <c r="F10" s="14"/>
      <c r="G10" s="14"/>
      <c r="H10" s="14"/>
    </row>
    <row r="11" spans="1:9">
      <c r="A11" s="14" t="s">
        <v>242</v>
      </c>
      <c r="B11" s="14"/>
      <c r="C11" s="14"/>
      <c r="D11" s="14"/>
      <c r="E11" s="14"/>
      <c r="F11" s="14"/>
      <c r="G11" s="14"/>
      <c r="H11" s="14"/>
    </row>
    <row r="12" spans="1:9">
      <c r="A12" s="14" t="s">
        <v>2039</v>
      </c>
      <c r="B12" s="14"/>
      <c r="C12" s="14"/>
      <c r="D12" s="14"/>
      <c r="E12" s="14"/>
      <c r="F12" s="14"/>
      <c r="G12" s="14"/>
      <c r="H12" s="14"/>
      <c r="I12" s="14"/>
    </row>
    <row r="13" spans="1:9">
      <c r="A13" s="1019" t="str">
        <f>KOPS1!F14</f>
        <v>Tāme sastādīta 2017.gada 29. septembrī</v>
      </c>
      <c r="B13" s="1019"/>
      <c r="C13" s="1019"/>
      <c r="D13" s="1019"/>
      <c r="E13" s="662"/>
      <c r="F13" s="14"/>
      <c r="G13" s="14"/>
      <c r="H13" s="14"/>
    </row>
    <row r="15" spans="1:9" ht="15" customHeight="1">
      <c r="A15" s="1007" t="s">
        <v>5</v>
      </c>
      <c r="B15" s="1007" t="s">
        <v>6</v>
      </c>
      <c r="C15" s="1050" t="s">
        <v>1931</v>
      </c>
      <c r="D15" s="1051"/>
      <c r="E15" s="1032" t="s">
        <v>1628</v>
      </c>
      <c r="F15" s="1013" t="s">
        <v>7</v>
      </c>
      <c r="G15" s="1011" t="s">
        <v>8</v>
      </c>
      <c r="H15" s="1024" t="s">
        <v>2040</v>
      </c>
      <c r="I15" s="1024" t="s">
        <v>2041</v>
      </c>
    </row>
    <row r="16" spans="1:9">
      <c r="A16" s="1007"/>
      <c r="B16" s="1007"/>
      <c r="C16" s="1052"/>
      <c r="D16" s="1053"/>
      <c r="E16" s="1025"/>
      <c r="F16" s="1013"/>
      <c r="G16" s="1012"/>
      <c r="H16" s="1025"/>
      <c r="I16" s="1025"/>
    </row>
    <row r="17" spans="1:9" ht="15.75" thickBot="1">
      <c r="A17" s="66">
        <v>1</v>
      </c>
      <c r="B17" s="66">
        <v>2</v>
      </c>
      <c r="C17" s="1044" t="s">
        <v>80</v>
      </c>
      <c r="D17" s="1045"/>
      <c r="E17" s="666"/>
      <c r="F17" s="66" t="s">
        <v>81</v>
      </c>
      <c r="G17" s="68">
        <v>5</v>
      </c>
      <c r="H17" s="68">
        <v>6</v>
      </c>
      <c r="I17" s="68">
        <v>7</v>
      </c>
    </row>
    <row r="18" spans="1:9" ht="15.75" thickTop="1">
      <c r="A18" s="77"/>
      <c r="B18" s="600"/>
      <c r="C18" s="1046" t="s">
        <v>460</v>
      </c>
      <c r="D18" s="1047"/>
      <c r="E18" s="667"/>
      <c r="F18" s="79"/>
      <c r="G18" s="80"/>
      <c r="H18" s="82"/>
      <c r="I18" s="82"/>
    </row>
    <row r="19" spans="1:9">
      <c r="A19" s="38"/>
      <c r="B19" s="13"/>
      <c r="C19" s="1048" t="s">
        <v>1343</v>
      </c>
      <c r="D19" s="1049"/>
      <c r="E19" s="727"/>
      <c r="F19" s="250"/>
      <c r="G19" s="251"/>
      <c r="H19" s="40"/>
      <c r="I19" s="40"/>
    </row>
    <row r="20" spans="1:9" ht="63.75">
      <c r="A20" s="33">
        <v>1</v>
      </c>
      <c r="B20" s="599" t="s">
        <v>1951</v>
      </c>
      <c r="C20" s="91" t="s">
        <v>1344</v>
      </c>
      <c r="D20" s="31" t="s">
        <v>1345</v>
      </c>
      <c r="E20" s="722" t="s">
        <v>2048</v>
      </c>
      <c r="F20" s="92" t="s">
        <v>94</v>
      </c>
      <c r="G20" s="93">
        <v>1</v>
      </c>
      <c r="H20" s="252"/>
      <c r="I20" s="252"/>
    </row>
    <row r="21" spans="1:9">
      <c r="A21" s="33">
        <f t="shared" ref="A21:A84" si="0">A20+1</f>
        <v>2</v>
      </c>
      <c r="B21" s="599" t="s">
        <v>1951</v>
      </c>
      <c r="C21" s="91" t="s">
        <v>1346</v>
      </c>
      <c r="D21" s="31"/>
      <c r="E21" s="722" t="s">
        <v>2048</v>
      </c>
      <c r="F21" s="92" t="s">
        <v>94</v>
      </c>
      <c r="G21" s="93">
        <v>1</v>
      </c>
      <c r="H21" s="252"/>
      <c r="I21" s="252"/>
    </row>
    <row r="22" spans="1:9">
      <c r="A22" s="33">
        <f t="shared" si="0"/>
        <v>3</v>
      </c>
      <c r="B22" s="599" t="s">
        <v>1951</v>
      </c>
      <c r="C22" s="91" t="s">
        <v>1347</v>
      </c>
      <c r="D22" s="31" t="s">
        <v>140</v>
      </c>
      <c r="E22" s="722" t="s">
        <v>2048</v>
      </c>
      <c r="F22" s="92" t="s">
        <v>95</v>
      </c>
      <c r="G22" s="53">
        <v>54</v>
      </c>
      <c r="H22" s="252"/>
      <c r="I22" s="252"/>
    </row>
    <row r="23" spans="1:9">
      <c r="A23" s="33">
        <f t="shared" si="0"/>
        <v>4</v>
      </c>
      <c r="B23" s="599" t="s">
        <v>1951</v>
      </c>
      <c r="C23" s="91" t="s">
        <v>1348</v>
      </c>
      <c r="D23" s="31" t="s">
        <v>142</v>
      </c>
      <c r="E23" s="722" t="s">
        <v>2048</v>
      </c>
      <c r="F23" s="92" t="s">
        <v>95</v>
      </c>
      <c r="G23" s="53">
        <v>33</v>
      </c>
      <c r="H23" s="252"/>
      <c r="I23" s="252"/>
    </row>
    <row r="24" spans="1:9">
      <c r="A24" s="33">
        <f t="shared" si="0"/>
        <v>5</v>
      </c>
      <c r="B24" s="599" t="s">
        <v>1951</v>
      </c>
      <c r="C24" s="91" t="s">
        <v>1349</v>
      </c>
      <c r="D24" s="31" t="s">
        <v>141</v>
      </c>
      <c r="E24" s="722" t="s">
        <v>2048</v>
      </c>
      <c r="F24" s="92" t="s">
        <v>95</v>
      </c>
      <c r="G24" s="53">
        <v>102</v>
      </c>
      <c r="H24" s="252"/>
      <c r="I24" s="252"/>
    </row>
    <row r="25" spans="1:9">
      <c r="A25" s="33">
        <f t="shared" si="0"/>
        <v>6</v>
      </c>
      <c r="B25" s="599" t="s">
        <v>1951</v>
      </c>
      <c r="C25" s="91" t="s">
        <v>1350</v>
      </c>
      <c r="D25" s="31" t="s">
        <v>597</v>
      </c>
      <c r="E25" s="722" t="s">
        <v>2048</v>
      </c>
      <c r="F25" s="92" t="s">
        <v>95</v>
      </c>
      <c r="G25" s="53">
        <v>9</v>
      </c>
      <c r="H25" s="252"/>
      <c r="I25" s="252"/>
    </row>
    <row r="26" spans="1:9">
      <c r="A26" s="33">
        <f t="shared" si="0"/>
        <v>7</v>
      </c>
      <c r="B26" s="599" t="s">
        <v>1951</v>
      </c>
      <c r="C26" s="91" t="s">
        <v>1351</v>
      </c>
      <c r="D26" s="31" t="s">
        <v>601</v>
      </c>
      <c r="E26" s="722" t="s">
        <v>2048</v>
      </c>
      <c r="F26" s="92" t="s">
        <v>95</v>
      </c>
      <c r="G26" s="53">
        <v>84</v>
      </c>
      <c r="H26" s="252"/>
      <c r="I26" s="252"/>
    </row>
    <row r="27" spans="1:9">
      <c r="A27" s="33">
        <f t="shared" si="0"/>
        <v>8</v>
      </c>
      <c r="B27" s="599" t="s">
        <v>1951</v>
      </c>
      <c r="C27" s="91" t="s">
        <v>1352</v>
      </c>
      <c r="D27" s="31" t="s">
        <v>1353</v>
      </c>
      <c r="E27" s="722" t="s">
        <v>2048</v>
      </c>
      <c r="F27" s="92" t="s">
        <v>95</v>
      </c>
      <c r="G27" s="53">
        <v>54</v>
      </c>
      <c r="H27" s="252"/>
      <c r="I27" s="252"/>
    </row>
    <row r="28" spans="1:9">
      <c r="A28" s="33">
        <f t="shared" si="0"/>
        <v>9</v>
      </c>
      <c r="B28" s="599" t="s">
        <v>1951</v>
      </c>
      <c r="C28" s="91" t="s">
        <v>1354</v>
      </c>
      <c r="D28" s="31" t="s">
        <v>139</v>
      </c>
      <c r="E28" s="722" t="s">
        <v>2048</v>
      </c>
      <c r="F28" s="92" t="s">
        <v>95</v>
      </c>
      <c r="G28" s="53">
        <v>2</v>
      </c>
      <c r="H28" s="252"/>
      <c r="I28" s="252"/>
    </row>
    <row r="29" spans="1:9">
      <c r="A29" s="33">
        <f t="shared" si="0"/>
        <v>10</v>
      </c>
      <c r="B29" s="599" t="s">
        <v>1951</v>
      </c>
      <c r="C29" s="91" t="s">
        <v>1355</v>
      </c>
      <c r="D29" s="31" t="s">
        <v>140</v>
      </c>
      <c r="E29" s="722" t="s">
        <v>2048</v>
      </c>
      <c r="F29" s="92" t="s">
        <v>92</v>
      </c>
      <c r="G29" s="93">
        <v>17</v>
      </c>
      <c r="H29" s="252"/>
      <c r="I29" s="252"/>
    </row>
    <row r="30" spans="1:9">
      <c r="A30" s="33">
        <f t="shared" si="0"/>
        <v>11</v>
      </c>
      <c r="B30" s="599" t="s">
        <v>1951</v>
      </c>
      <c r="C30" s="91" t="s">
        <v>1355</v>
      </c>
      <c r="D30" s="31" t="s">
        <v>142</v>
      </c>
      <c r="E30" s="722" t="s">
        <v>2048</v>
      </c>
      <c r="F30" s="92" t="s">
        <v>92</v>
      </c>
      <c r="G30" s="93">
        <v>11</v>
      </c>
      <c r="H30" s="252"/>
      <c r="I30" s="252"/>
    </row>
    <row r="31" spans="1:9">
      <c r="A31" s="33">
        <f t="shared" si="0"/>
        <v>12</v>
      </c>
      <c r="B31" s="599" t="s">
        <v>1951</v>
      </c>
      <c r="C31" s="91" t="s">
        <v>1355</v>
      </c>
      <c r="D31" s="31" t="s">
        <v>141</v>
      </c>
      <c r="E31" s="722" t="s">
        <v>2048</v>
      </c>
      <c r="F31" s="92" t="s">
        <v>92</v>
      </c>
      <c r="G31" s="93">
        <v>6</v>
      </c>
      <c r="H31" s="252"/>
      <c r="I31" s="252"/>
    </row>
    <row r="32" spans="1:9">
      <c r="A32" s="33">
        <f t="shared" si="0"/>
        <v>13</v>
      </c>
      <c r="B32" s="599" t="s">
        <v>1951</v>
      </c>
      <c r="C32" s="91" t="s">
        <v>1355</v>
      </c>
      <c r="D32" s="31" t="s">
        <v>601</v>
      </c>
      <c r="E32" s="722" t="s">
        <v>2048</v>
      </c>
      <c r="F32" s="92" t="s">
        <v>92</v>
      </c>
      <c r="G32" s="93">
        <v>4</v>
      </c>
      <c r="H32" s="252"/>
      <c r="I32" s="252"/>
    </row>
    <row r="33" spans="1:9">
      <c r="A33" s="33">
        <f t="shared" si="0"/>
        <v>14</v>
      </c>
      <c r="B33" s="599" t="s">
        <v>1951</v>
      </c>
      <c r="C33" s="91" t="s">
        <v>1356</v>
      </c>
      <c r="D33" s="31" t="s">
        <v>140</v>
      </c>
      <c r="E33" s="722" t="s">
        <v>2048</v>
      </c>
      <c r="F33" s="92" t="s">
        <v>92</v>
      </c>
      <c r="G33" s="93">
        <v>38</v>
      </c>
      <c r="H33" s="252"/>
      <c r="I33" s="252"/>
    </row>
    <row r="34" spans="1:9">
      <c r="A34" s="33">
        <f t="shared" si="0"/>
        <v>15</v>
      </c>
      <c r="B34" s="599" t="s">
        <v>1951</v>
      </c>
      <c r="C34" s="91" t="s">
        <v>1356</v>
      </c>
      <c r="D34" s="31" t="s">
        <v>142</v>
      </c>
      <c r="E34" s="722" t="s">
        <v>2048</v>
      </c>
      <c r="F34" s="92" t="s">
        <v>92</v>
      </c>
      <c r="G34" s="93">
        <v>14</v>
      </c>
      <c r="H34" s="252"/>
      <c r="I34" s="252"/>
    </row>
    <row r="35" spans="1:9">
      <c r="A35" s="33">
        <f t="shared" si="0"/>
        <v>16</v>
      </c>
      <c r="B35" s="599" t="s">
        <v>1951</v>
      </c>
      <c r="C35" s="91" t="s">
        <v>1356</v>
      </c>
      <c r="D35" s="31" t="s">
        <v>141</v>
      </c>
      <c r="E35" s="722" t="s">
        <v>2048</v>
      </c>
      <c r="F35" s="92" t="s">
        <v>92</v>
      </c>
      <c r="G35" s="93">
        <v>25</v>
      </c>
      <c r="H35" s="252"/>
      <c r="I35" s="252"/>
    </row>
    <row r="36" spans="1:9">
      <c r="A36" s="33">
        <f t="shared" si="0"/>
        <v>17</v>
      </c>
      <c r="B36" s="599" t="s">
        <v>1951</v>
      </c>
      <c r="C36" s="69" t="s">
        <v>1356</v>
      </c>
      <c r="D36" s="31" t="s">
        <v>601</v>
      </c>
      <c r="E36" s="722" t="s">
        <v>2048</v>
      </c>
      <c r="F36" s="92" t="s">
        <v>92</v>
      </c>
      <c r="G36" s="93">
        <v>27</v>
      </c>
      <c r="H36" s="252"/>
      <c r="I36" s="252"/>
    </row>
    <row r="37" spans="1:9">
      <c r="A37" s="33">
        <f t="shared" si="0"/>
        <v>18</v>
      </c>
      <c r="B37" s="599" t="s">
        <v>1951</v>
      </c>
      <c r="C37" s="91" t="s">
        <v>1356</v>
      </c>
      <c r="D37" s="31" t="s">
        <v>1353</v>
      </c>
      <c r="E37" s="722" t="s">
        <v>2048</v>
      </c>
      <c r="F37" s="92" t="s">
        <v>92</v>
      </c>
      <c r="G37" s="93">
        <v>10</v>
      </c>
      <c r="H37" s="252"/>
      <c r="I37" s="252"/>
    </row>
    <row r="38" spans="1:9">
      <c r="A38" s="33">
        <f t="shared" si="0"/>
        <v>19</v>
      </c>
      <c r="B38" s="599" t="s">
        <v>1951</v>
      </c>
      <c r="C38" s="91" t="s">
        <v>1356</v>
      </c>
      <c r="D38" s="31" t="s">
        <v>139</v>
      </c>
      <c r="E38" s="722" t="s">
        <v>2048</v>
      </c>
      <c r="F38" s="92" t="s">
        <v>92</v>
      </c>
      <c r="G38" s="93">
        <v>2</v>
      </c>
      <c r="H38" s="252"/>
      <c r="I38" s="252"/>
    </row>
    <row r="39" spans="1:9">
      <c r="A39" s="33">
        <f t="shared" si="0"/>
        <v>20</v>
      </c>
      <c r="B39" s="599" t="s">
        <v>1951</v>
      </c>
      <c r="C39" s="91" t="s">
        <v>1357</v>
      </c>
      <c r="D39" s="31" t="s">
        <v>1358</v>
      </c>
      <c r="E39" s="722" t="s">
        <v>2048</v>
      </c>
      <c r="F39" s="92" t="s">
        <v>92</v>
      </c>
      <c r="G39" s="93">
        <v>4</v>
      </c>
      <c r="H39" s="252"/>
      <c r="I39" s="252"/>
    </row>
    <row r="40" spans="1:9">
      <c r="A40" s="33">
        <f t="shared" si="0"/>
        <v>21</v>
      </c>
      <c r="B40" s="599" t="s">
        <v>1951</v>
      </c>
      <c r="C40" s="91" t="s">
        <v>1357</v>
      </c>
      <c r="D40" s="31" t="s">
        <v>1359</v>
      </c>
      <c r="E40" s="722" t="s">
        <v>2048</v>
      </c>
      <c r="F40" s="92" t="s">
        <v>92</v>
      </c>
      <c r="G40" s="93">
        <v>4</v>
      </c>
      <c r="H40" s="252"/>
      <c r="I40" s="252"/>
    </row>
    <row r="41" spans="1:9">
      <c r="A41" s="33">
        <f t="shared" si="0"/>
        <v>22</v>
      </c>
      <c r="B41" s="599" t="s">
        <v>1951</v>
      </c>
      <c r="C41" s="91" t="s">
        <v>1357</v>
      </c>
      <c r="D41" s="31" t="s">
        <v>1360</v>
      </c>
      <c r="E41" s="722" t="s">
        <v>2048</v>
      </c>
      <c r="F41" s="92" t="s">
        <v>92</v>
      </c>
      <c r="G41" s="93">
        <v>4</v>
      </c>
      <c r="H41" s="252"/>
      <c r="I41" s="252"/>
    </row>
    <row r="42" spans="1:9">
      <c r="A42" s="33">
        <f t="shared" si="0"/>
        <v>23</v>
      </c>
      <c r="B42" s="599" t="s">
        <v>1951</v>
      </c>
      <c r="C42" s="91" t="s">
        <v>1357</v>
      </c>
      <c r="D42" s="31" t="s">
        <v>1361</v>
      </c>
      <c r="E42" s="722" t="s">
        <v>2048</v>
      </c>
      <c r="F42" s="92" t="s">
        <v>92</v>
      </c>
      <c r="G42" s="93">
        <v>2</v>
      </c>
      <c r="H42" s="252"/>
      <c r="I42" s="252"/>
    </row>
    <row r="43" spans="1:9">
      <c r="A43" s="33">
        <f t="shared" si="0"/>
        <v>24</v>
      </c>
      <c r="B43" s="599" t="s">
        <v>1951</v>
      </c>
      <c r="C43" s="91" t="s">
        <v>1357</v>
      </c>
      <c r="D43" s="31" t="s">
        <v>1362</v>
      </c>
      <c r="E43" s="722" t="s">
        <v>2048</v>
      </c>
      <c r="F43" s="92" t="s">
        <v>92</v>
      </c>
      <c r="G43" s="93">
        <v>4</v>
      </c>
      <c r="H43" s="252"/>
      <c r="I43" s="252"/>
    </row>
    <row r="44" spans="1:9">
      <c r="A44" s="33">
        <f t="shared" si="0"/>
        <v>25</v>
      </c>
      <c r="B44" s="599" t="s">
        <v>1951</v>
      </c>
      <c r="C44" s="91" t="s">
        <v>1357</v>
      </c>
      <c r="D44" s="31" t="s">
        <v>1363</v>
      </c>
      <c r="E44" s="722" t="s">
        <v>2048</v>
      </c>
      <c r="F44" s="92" t="s">
        <v>92</v>
      </c>
      <c r="G44" s="93">
        <v>2</v>
      </c>
      <c r="H44" s="252"/>
      <c r="I44" s="252"/>
    </row>
    <row r="45" spans="1:9">
      <c r="A45" s="33">
        <f t="shared" si="0"/>
        <v>26</v>
      </c>
      <c r="B45" s="599" t="s">
        <v>1951</v>
      </c>
      <c r="C45" s="238" t="s">
        <v>1357</v>
      </c>
      <c r="D45" s="31" t="s">
        <v>1364</v>
      </c>
      <c r="E45" s="722" t="s">
        <v>2048</v>
      </c>
      <c r="F45" s="92" t="s">
        <v>92</v>
      </c>
      <c r="G45" s="93">
        <v>4</v>
      </c>
      <c r="H45" s="252"/>
      <c r="I45" s="252"/>
    </row>
    <row r="46" spans="1:9">
      <c r="A46" s="33">
        <f t="shared" si="0"/>
        <v>27</v>
      </c>
      <c r="B46" s="599" t="s">
        <v>1951</v>
      </c>
      <c r="C46" s="91" t="s">
        <v>1357</v>
      </c>
      <c r="D46" s="31" t="s">
        <v>1365</v>
      </c>
      <c r="E46" s="722" t="s">
        <v>2048</v>
      </c>
      <c r="F46" s="92" t="s">
        <v>92</v>
      </c>
      <c r="G46" s="93">
        <v>2</v>
      </c>
      <c r="H46" s="252"/>
      <c r="I46" s="252"/>
    </row>
    <row r="47" spans="1:9">
      <c r="A47" s="33">
        <f t="shared" si="0"/>
        <v>28</v>
      </c>
      <c r="B47" s="599" t="s">
        <v>1951</v>
      </c>
      <c r="C47" s="91" t="s">
        <v>1357</v>
      </c>
      <c r="D47" s="31" t="s">
        <v>1366</v>
      </c>
      <c r="E47" s="722" t="s">
        <v>2048</v>
      </c>
      <c r="F47" s="92" t="s">
        <v>92</v>
      </c>
      <c r="G47" s="93">
        <v>2</v>
      </c>
      <c r="H47" s="252"/>
      <c r="I47" s="252"/>
    </row>
    <row r="48" spans="1:9">
      <c r="A48" s="33">
        <f t="shared" si="0"/>
        <v>29</v>
      </c>
      <c r="B48" s="599" t="s">
        <v>1951</v>
      </c>
      <c r="C48" s="91" t="s">
        <v>1357</v>
      </c>
      <c r="D48" s="31" t="s">
        <v>1367</v>
      </c>
      <c r="E48" s="722" t="s">
        <v>2048</v>
      </c>
      <c r="F48" s="92" t="s">
        <v>92</v>
      </c>
      <c r="G48" s="93">
        <v>2</v>
      </c>
      <c r="H48" s="252"/>
      <c r="I48" s="252"/>
    </row>
    <row r="49" spans="1:9">
      <c r="A49" s="33">
        <f t="shared" si="0"/>
        <v>30</v>
      </c>
      <c r="B49" s="599" t="s">
        <v>1951</v>
      </c>
      <c r="C49" s="91" t="s">
        <v>1368</v>
      </c>
      <c r="D49" s="31" t="s">
        <v>1369</v>
      </c>
      <c r="E49" s="722" t="s">
        <v>2048</v>
      </c>
      <c r="F49" s="92" t="s">
        <v>92</v>
      </c>
      <c r="G49" s="93">
        <v>4</v>
      </c>
      <c r="H49" s="252"/>
      <c r="I49" s="252"/>
    </row>
    <row r="50" spans="1:9">
      <c r="A50" s="33">
        <f t="shared" si="0"/>
        <v>31</v>
      </c>
      <c r="B50" s="599" t="s">
        <v>1951</v>
      </c>
      <c r="C50" s="91" t="s">
        <v>1368</v>
      </c>
      <c r="D50" s="31" t="s">
        <v>1370</v>
      </c>
      <c r="E50" s="722" t="s">
        <v>2048</v>
      </c>
      <c r="F50" s="92" t="s">
        <v>92</v>
      </c>
      <c r="G50" s="93">
        <v>2</v>
      </c>
      <c r="H50" s="252"/>
      <c r="I50" s="252"/>
    </row>
    <row r="51" spans="1:9">
      <c r="A51" s="33">
        <f t="shared" si="0"/>
        <v>32</v>
      </c>
      <c r="B51" s="599" t="s">
        <v>1951</v>
      </c>
      <c r="C51" s="91" t="s">
        <v>1368</v>
      </c>
      <c r="D51" s="31" t="s">
        <v>1371</v>
      </c>
      <c r="E51" s="722" t="s">
        <v>2048</v>
      </c>
      <c r="F51" s="92" t="s">
        <v>92</v>
      </c>
      <c r="G51" s="93">
        <v>2</v>
      </c>
      <c r="H51" s="252"/>
      <c r="I51" s="252"/>
    </row>
    <row r="52" spans="1:9">
      <c r="A52" s="33">
        <f t="shared" si="0"/>
        <v>33</v>
      </c>
      <c r="B52" s="599" t="s">
        <v>1951</v>
      </c>
      <c r="C52" s="91" t="s">
        <v>1368</v>
      </c>
      <c r="D52" s="31" t="s">
        <v>1372</v>
      </c>
      <c r="E52" s="722" t="s">
        <v>2048</v>
      </c>
      <c r="F52" s="92" t="s">
        <v>92</v>
      </c>
      <c r="G52" s="93">
        <v>2</v>
      </c>
      <c r="H52" s="252"/>
      <c r="I52" s="252"/>
    </row>
    <row r="53" spans="1:9">
      <c r="A53" s="33">
        <f t="shared" si="0"/>
        <v>34</v>
      </c>
      <c r="B53" s="599" t="s">
        <v>1951</v>
      </c>
      <c r="C53" s="69" t="s">
        <v>1368</v>
      </c>
      <c r="D53" s="31" t="s">
        <v>1373</v>
      </c>
      <c r="E53" s="722" t="s">
        <v>2048</v>
      </c>
      <c r="F53" s="92" t="s">
        <v>92</v>
      </c>
      <c r="G53" s="93">
        <v>4</v>
      </c>
      <c r="H53" s="252"/>
      <c r="I53" s="252"/>
    </row>
    <row r="54" spans="1:9">
      <c r="A54" s="33">
        <f t="shared" si="0"/>
        <v>35</v>
      </c>
      <c r="B54" s="599" t="s">
        <v>1951</v>
      </c>
      <c r="C54" s="91" t="s">
        <v>1368</v>
      </c>
      <c r="D54" s="31" t="s">
        <v>1374</v>
      </c>
      <c r="E54" s="722" t="s">
        <v>2048</v>
      </c>
      <c r="F54" s="92" t="s">
        <v>92</v>
      </c>
      <c r="G54" s="93">
        <v>4</v>
      </c>
      <c r="H54" s="252"/>
      <c r="I54" s="252"/>
    </row>
    <row r="55" spans="1:9">
      <c r="A55" s="33">
        <f t="shared" si="0"/>
        <v>36</v>
      </c>
      <c r="B55" s="599" t="s">
        <v>1951</v>
      </c>
      <c r="C55" s="91" t="s">
        <v>1368</v>
      </c>
      <c r="D55" s="31" t="s">
        <v>1375</v>
      </c>
      <c r="E55" s="722" t="s">
        <v>2048</v>
      </c>
      <c r="F55" s="92" t="s">
        <v>92</v>
      </c>
      <c r="G55" s="93">
        <v>4</v>
      </c>
      <c r="H55" s="252"/>
      <c r="I55" s="252"/>
    </row>
    <row r="56" spans="1:9">
      <c r="A56" s="33">
        <f t="shared" si="0"/>
        <v>37</v>
      </c>
      <c r="B56" s="599" t="s">
        <v>1951</v>
      </c>
      <c r="C56" s="91" t="s">
        <v>1376</v>
      </c>
      <c r="D56" s="31"/>
      <c r="E56" s="722" t="s">
        <v>2048</v>
      </c>
      <c r="F56" s="92" t="s">
        <v>94</v>
      </c>
      <c r="G56" s="93">
        <v>1</v>
      </c>
      <c r="H56" s="252"/>
      <c r="I56" s="252"/>
    </row>
    <row r="57" spans="1:9">
      <c r="A57" s="33">
        <f t="shared" si="0"/>
        <v>38</v>
      </c>
      <c r="B57" s="599" t="s">
        <v>1951</v>
      </c>
      <c r="C57" s="91" t="s">
        <v>1377</v>
      </c>
      <c r="D57" s="31" t="s">
        <v>1378</v>
      </c>
      <c r="E57" s="722" t="s">
        <v>2048</v>
      </c>
      <c r="F57" s="92" t="s">
        <v>95</v>
      </c>
      <c r="G57" s="53">
        <v>54</v>
      </c>
      <c r="H57" s="252"/>
      <c r="I57" s="252"/>
    </row>
    <row r="58" spans="1:9">
      <c r="A58" s="33">
        <f t="shared" si="0"/>
        <v>39</v>
      </c>
      <c r="B58" s="599" t="s">
        <v>1951</v>
      </c>
      <c r="C58" s="91" t="s">
        <v>1377</v>
      </c>
      <c r="D58" s="31" t="s">
        <v>1379</v>
      </c>
      <c r="E58" s="722" t="s">
        <v>2048</v>
      </c>
      <c r="F58" s="92" t="s">
        <v>95</v>
      </c>
      <c r="G58" s="53">
        <v>33</v>
      </c>
      <c r="H58" s="252"/>
      <c r="I58" s="252"/>
    </row>
    <row r="59" spans="1:9">
      <c r="A59" s="33">
        <f t="shared" si="0"/>
        <v>40</v>
      </c>
      <c r="B59" s="599" t="s">
        <v>1951</v>
      </c>
      <c r="C59" s="91" t="s">
        <v>1377</v>
      </c>
      <c r="D59" s="31" t="s">
        <v>1380</v>
      </c>
      <c r="E59" s="722" t="s">
        <v>2048</v>
      </c>
      <c r="F59" s="92" t="s">
        <v>95</v>
      </c>
      <c r="G59" s="53">
        <v>102</v>
      </c>
      <c r="H59" s="252"/>
      <c r="I59" s="252"/>
    </row>
    <row r="60" spans="1:9">
      <c r="A60" s="33">
        <f t="shared" si="0"/>
        <v>41</v>
      </c>
      <c r="B60" s="599" t="s">
        <v>1951</v>
      </c>
      <c r="C60" s="91" t="s">
        <v>1377</v>
      </c>
      <c r="D60" s="31" t="s">
        <v>1381</v>
      </c>
      <c r="E60" s="722" t="s">
        <v>2048</v>
      </c>
      <c r="F60" s="92" t="s">
        <v>95</v>
      </c>
      <c r="G60" s="53">
        <v>9</v>
      </c>
      <c r="H60" s="252"/>
      <c r="I60" s="252"/>
    </row>
    <row r="61" spans="1:9">
      <c r="A61" s="33">
        <f t="shared" si="0"/>
        <v>42</v>
      </c>
      <c r="B61" s="599" t="s">
        <v>1951</v>
      </c>
      <c r="C61" s="91" t="s">
        <v>1382</v>
      </c>
      <c r="D61" s="31" t="s">
        <v>1383</v>
      </c>
      <c r="E61" s="722" t="s">
        <v>2048</v>
      </c>
      <c r="F61" s="92" t="s">
        <v>95</v>
      </c>
      <c r="G61" s="53">
        <v>84</v>
      </c>
      <c r="H61" s="252"/>
      <c r="I61" s="252"/>
    </row>
    <row r="62" spans="1:9">
      <c r="A62" s="33">
        <f t="shared" si="0"/>
        <v>43</v>
      </c>
      <c r="B62" s="599" t="s">
        <v>1951</v>
      </c>
      <c r="C62" s="91" t="s">
        <v>1382</v>
      </c>
      <c r="D62" s="31" t="s">
        <v>1384</v>
      </c>
      <c r="E62" s="722" t="s">
        <v>2048</v>
      </c>
      <c r="F62" s="92" t="s">
        <v>95</v>
      </c>
      <c r="G62" s="53">
        <v>54</v>
      </c>
      <c r="H62" s="252"/>
      <c r="I62" s="252"/>
    </row>
    <row r="63" spans="1:9">
      <c r="A63" s="33">
        <f t="shared" si="0"/>
        <v>44</v>
      </c>
      <c r="B63" s="599" t="s">
        <v>1951</v>
      </c>
      <c r="C63" s="91" t="s">
        <v>1382</v>
      </c>
      <c r="D63" s="31" t="s">
        <v>1385</v>
      </c>
      <c r="E63" s="722" t="s">
        <v>2048</v>
      </c>
      <c r="F63" s="92" t="s">
        <v>95</v>
      </c>
      <c r="G63" s="53">
        <v>2</v>
      </c>
      <c r="H63" s="252"/>
      <c r="I63" s="252"/>
    </row>
    <row r="64" spans="1:9">
      <c r="A64" s="33">
        <f t="shared" si="0"/>
        <v>45</v>
      </c>
      <c r="B64" s="599" t="s">
        <v>1951</v>
      </c>
      <c r="C64" s="91" t="s">
        <v>1386</v>
      </c>
      <c r="D64" s="31"/>
      <c r="E64" s="722"/>
      <c r="F64" s="92" t="s">
        <v>94</v>
      </c>
      <c r="G64" s="93">
        <v>1</v>
      </c>
      <c r="H64" s="252"/>
      <c r="I64" s="252"/>
    </row>
    <row r="65" spans="1:9">
      <c r="A65" s="33">
        <f t="shared" si="0"/>
        <v>46</v>
      </c>
      <c r="B65" s="599" t="s">
        <v>1951</v>
      </c>
      <c r="C65" s="91" t="s">
        <v>1387</v>
      </c>
      <c r="D65" s="31"/>
      <c r="E65" s="722"/>
      <c r="F65" s="92" t="s">
        <v>1388</v>
      </c>
      <c r="G65" s="53">
        <v>980</v>
      </c>
      <c r="H65" s="252"/>
      <c r="I65" s="252"/>
    </row>
    <row r="66" spans="1:9">
      <c r="A66" s="33">
        <f t="shared" si="0"/>
        <v>47</v>
      </c>
      <c r="B66" s="599" t="s">
        <v>1951</v>
      </c>
      <c r="C66" s="91" t="s">
        <v>1389</v>
      </c>
      <c r="D66" s="31"/>
      <c r="E66" s="722"/>
      <c r="F66" s="92" t="s">
        <v>94</v>
      </c>
      <c r="G66" s="93">
        <v>1</v>
      </c>
      <c r="H66" s="252"/>
      <c r="I66" s="252"/>
    </row>
    <row r="67" spans="1:9">
      <c r="A67" s="33">
        <f t="shared" si="0"/>
        <v>48</v>
      </c>
      <c r="B67" s="599" t="s">
        <v>1951</v>
      </c>
      <c r="C67" s="91" t="s">
        <v>1072</v>
      </c>
      <c r="D67" s="31"/>
      <c r="E67" s="722"/>
      <c r="F67" s="92" t="s">
        <v>94</v>
      </c>
      <c r="G67" s="93">
        <v>1</v>
      </c>
      <c r="H67" s="252"/>
      <c r="I67" s="252"/>
    </row>
    <row r="68" spans="1:9">
      <c r="A68" s="33"/>
      <c r="B68" s="1"/>
      <c r="C68" s="1048" t="s">
        <v>1390</v>
      </c>
      <c r="D68" s="1049"/>
      <c r="E68" s="722"/>
      <c r="F68" s="92"/>
      <c r="G68" s="93"/>
      <c r="H68" s="252"/>
      <c r="I68" s="252"/>
    </row>
    <row r="69" spans="1:9">
      <c r="A69" s="33">
        <f>A67+1</f>
        <v>49</v>
      </c>
      <c r="B69" s="599" t="s">
        <v>1951</v>
      </c>
      <c r="C69" s="91" t="s">
        <v>1391</v>
      </c>
      <c r="D69" s="31"/>
      <c r="E69" s="722" t="s">
        <v>2048</v>
      </c>
      <c r="F69" s="92" t="s">
        <v>94</v>
      </c>
      <c r="G69" s="93">
        <v>1</v>
      </c>
      <c r="H69" s="252"/>
      <c r="I69" s="252"/>
    </row>
    <row r="70" spans="1:9" ht="25.5">
      <c r="A70" s="33">
        <f t="shared" si="0"/>
        <v>50</v>
      </c>
      <c r="B70" s="599" t="s">
        <v>1951</v>
      </c>
      <c r="C70" s="69" t="s">
        <v>1392</v>
      </c>
      <c r="D70" s="31" t="s">
        <v>141</v>
      </c>
      <c r="E70" s="722" t="s">
        <v>2048</v>
      </c>
      <c r="F70" s="92" t="s">
        <v>94</v>
      </c>
      <c r="G70" s="93">
        <v>1</v>
      </c>
      <c r="H70" s="252"/>
      <c r="I70" s="252"/>
    </row>
    <row r="71" spans="1:9">
      <c r="A71" s="33">
        <f t="shared" si="0"/>
        <v>51</v>
      </c>
      <c r="B71" s="599" t="s">
        <v>1951</v>
      </c>
      <c r="C71" s="91" t="s">
        <v>1393</v>
      </c>
      <c r="D71" s="31" t="s">
        <v>597</v>
      </c>
      <c r="E71" s="722" t="s">
        <v>2048</v>
      </c>
      <c r="F71" s="92" t="s">
        <v>92</v>
      </c>
      <c r="G71" s="93">
        <v>1</v>
      </c>
      <c r="H71" s="252"/>
      <c r="I71" s="252"/>
    </row>
    <row r="72" spans="1:9">
      <c r="A72" s="33">
        <f t="shared" si="0"/>
        <v>52</v>
      </c>
      <c r="B72" s="599" t="s">
        <v>1951</v>
      </c>
      <c r="C72" s="254" t="s">
        <v>1394</v>
      </c>
      <c r="D72" s="31" t="s">
        <v>601</v>
      </c>
      <c r="E72" s="722" t="s">
        <v>2048</v>
      </c>
      <c r="F72" s="92" t="s">
        <v>92</v>
      </c>
      <c r="G72" s="93">
        <v>3</v>
      </c>
      <c r="H72" s="252"/>
      <c r="I72" s="252"/>
    </row>
    <row r="73" spans="1:9">
      <c r="A73" s="33">
        <f t="shared" si="0"/>
        <v>53</v>
      </c>
      <c r="B73" s="599" t="s">
        <v>1951</v>
      </c>
      <c r="C73" s="91" t="s">
        <v>1395</v>
      </c>
      <c r="D73" s="31" t="s">
        <v>601</v>
      </c>
      <c r="E73" s="722" t="s">
        <v>2048</v>
      </c>
      <c r="F73" s="92" t="s">
        <v>92</v>
      </c>
      <c r="G73" s="93">
        <v>1</v>
      </c>
      <c r="H73" s="252"/>
      <c r="I73" s="252"/>
    </row>
    <row r="74" spans="1:9">
      <c r="A74" s="33">
        <f t="shared" si="0"/>
        <v>54</v>
      </c>
      <c r="B74" s="599" t="s">
        <v>1951</v>
      </c>
      <c r="C74" s="91" t="s">
        <v>1396</v>
      </c>
      <c r="D74" s="31" t="s">
        <v>146</v>
      </c>
      <c r="E74" s="722" t="s">
        <v>2048</v>
      </c>
      <c r="F74" s="92" t="s">
        <v>94</v>
      </c>
      <c r="G74" s="93">
        <v>1</v>
      </c>
      <c r="H74" s="252"/>
      <c r="I74" s="252"/>
    </row>
    <row r="75" spans="1:9">
      <c r="A75" s="33">
        <f t="shared" si="0"/>
        <v>55</v>
      </c>
      <c r="B75" s="599" t="s">
        <v>1951</v>
      </c>
      <c r="C75" s="91" t="s">
        <v>1397</v>
      </c>
      <c r="D75" s="31" t="s">
        <v>146</v>
      </c>
      <c r="E75" s="722" t="s">
        <v>2048</v>
      </c>
      <c r="F75" s="92" t="s">
        <v>92</v>
      </c>
      <c r="G75" s="93">
        <v>1</v>
      </c>
      <c r="H75" s="252"/>
      <c r="I75" s="252"/>
    </row>
    <row r="76" spans="1:9">
      <c r="A76" s="33">
        <f t="shared" si="0"/>
        <v>56</v>
      </c>
      <c r="B76" s="599" t="s">
        <v>1951</v>
      </c>
      <c r="C76" s="91" t="s">
        <v>1398</v>
      </c>
      <c r="D76" s="31"/>
      <c r="E76" s="722"/>
      <c r="F76" s="92" t="s">
        <v>92</v>
      </c>
      <c r="G76" s="93">
        <v>2</v>
      </c>
      <c r="H76" s="252"/>
      <c r="I76" s="252"/>
    </row>
    <row r="77" spans="1:9">
      <c r="A77" s="33">
        <f t="shared" si="0"/>
        <v>57</v>
      </c>
      <c r="B77" s="599" t="s">
        <v>1951</v>
      </c>
      <c r="C77" s="91" t="s">
        <v>1399</v>
      </c>
      <c r="D77" s="31"/>
      <c r="E77" s="722"/>
      <c r="F77" s="92" t="s">
        <v>92</v>
      </c>
      <c r="G77" s="93">
        <v>3</v>
      </c>
      <c r="H77" s="252"/>
      <c r="I77" s="252"/>
    </row>
    <row r="78" spans="1:9">
      <c r="A78" s="33"/>
      <c r="B78" s="599" t="s">
        <v>1951</v>
      </c>
      <c r="C78" s="1048" t="s">
        <v>1400</v>
      </c>
      <c r="D78" s="1049"/>
      <c r="E78" s="736"/>
      <c r="F78" s="92"/>
      <c r="G78" s="93"/>
      <c r="H78" s="252"/>
      <c r="I78" s="252"/>
    </row>
    <row r="79" spans="1:9" ht="25.5">
      <c r="A79" s="33">
        <f>A77+1</f>
        <v>58</v>
      </c>
      <c r="B79" s="599" t="s">
        <v>1951</v>
      </c>
      <c r="C79" s="91" t="s">
        <v>1401</v>
      </c>
      <c r="D79" s="31"/>
      <c r="E79" s="722" t="s">
        <v>2048</v>
      </c>
      <c r="F79" s="92" t="s">
        <v>94</v>
      </c>
      <c r="G79" s="93">
        <v>1</v>
      </c>
      <c r="H79" s="252"/>
      <c r="I79" s="252"/>
    </row>
    <row r="80" spans="1:9">
      <c r="A80" s="33">
        <f t="shared" si="0"/>
        <v>59</v>
      </c>
      <c r="B80" s="599" t="s">
        <v>1951</v>
      </c>
      <c r="C80" s="91" t="s">
        <v>1402</v>
      </c>
      <c r="D80" s="31"/>
      <c r="E80" s="722" t="s">
        <v>2048</v>
      </c>
      <c r="F80" s="92" t="s">
        <v>94</v>
      </c>
      <c r="G80" s="93">
        <v>1</v>
      </c>
      <c r="H80" s="252"/>
      <c r="I80" s="252"/>
    </row>
    <row r="81" spans="1:9" ht="25.5">
      <c r="A81" s="33">
        <f t="shared" si="0"/>
        <v>60</v>
      </c>
      <c r="B81" s="599" t="s">
        <v>1951</v>
      </c>
      <c r="C81" s="91" t="s">
        <v>1403</v>
      </c>
      <c r="D81" s="31" t="s">
        <v>146</v>
      </c>
      <c r="E81" s="722" t="s">
        <v>2048</v>
      </c>
      <c r="F81" s="92" t="s">
        <v>94</v>
      </c>
      <c r="G81" s="93">
        <v>1</v>
      </c>
      <c r="H81" s="252"/>
      <c r="I81" s="252"/>
    </row>
    <row r="82" spans="1:9">
      <c r="A82" s="33">
        <f t="shared" si="0"/>
        <v>61</v>
      </c>
      <c r="B82" s="599" t="s">
        <v>1951</v>
      </c>
      <c r="C82" s="91" t="s">
        <v>1393</v>
      </c>
      <c r="D82" s="31" t="s">
        <v>146</v>
      </c>
      <c r="E82" s="722" t="s">
        <v>2048</v>
      </c>
      <c r="F82" s="92" t="s">
        <v>92</v>
      </c>
      <c r="G82" s="93">
        <v>1</v>
      </c>
      <c r="H82" s="252"/>
      <c r="I82" s="252"/>
    </row>
    <row r="83" spans="1:9">
      <c r="A83" s="33">
        <f t="shared" si="0"/>
        <v>62</v>
      </c>
      <c r="B83" s="599" t="s">
        <v>1951</v>
      </c>
      <c r="C83" s="254" t="s">
        <v>1394</v>
      </c>
      <c r="D83" s="31" t="s">
        <v>140</v>
      </c>
      <c r="E83" s="722" t="s">
        <v>2048</v>
      </c>
      <c r="F83" s="92" t="s">
        <v>92</v>
      </c>
      <c r="G83" s="93">
        <v>2</v>
      </c>
      <c r="H83" s="252"/>
      <c r="I83" s="252"/>
    </row>
    <row r="84" spans="1:9">
      <c r="A84" s="33">
        <f t="shared" si="0"/>
        <v>63</v>
      </c>
      <c r="B84" s="599" t="s">
        <v>1951</v>
      </c>
      <c r="C84" s="91" t="s">
        <v>1396</v>
      </c>
      <c r="D84" s="31" t="s">
        <v>146</v>
      </c>
      <c r="E84" s="722" t="s">
        <v>2048</v>
      </c>
      <c r="F84" s="92" t="s">
        <v>94</v>
      </c>
      <c r="G84" s="93">
        <v>1</v>
      </c>
      <c r="H84" s="252"/>
      <c r="I84" s="252"/>
    </row>
    <row r="85" spans="1:9">
      <c r="A85" s="33">
        <f t="shared" ref="A85" si="1">A84+1</f>
        <v>64</v>
      </c>
      <c r="B85" s="599" t="s">
        <v>1951</v>
      </c>
      <c r="C85" s="91" t="s">
        <v>1397</v>
      </c>
      <c r="D85" s="31" t="s">
        <v>146</v>
      </c>
      <c r="E85" s="722" t="s">
        <v>2048</v>
      </c>
      <c r="F85" s="92" t="s">
        <v>92</v>
      </c>
      <c r="G85" s="93">
        <v>1</v>
      </c>
      <c r="H85" s="252"/>
      <c r="I85" s="252"/>
    </row>
    <row r="86" spans="1:9">
      <c r="A86" s="33"/>
      <c r="B86" s="599" t="s">
        <v>1951</v>
      </c>
      <c r="C86" s="1048" t="s">
        <v>1404</v>
      </c>
      <c r="D86" s="1049"/>
      <c r="E86" s="736"/>
      <c r="F86" s="92"/>
      <c r="G86" s="93"/>
      <c r="H86" s="252"/>
      <c r="I86" s="252"/>
    </row>
    <row r="87" spans="1:9" ht="25.5">
      <c r="A87" s="33">
        <f>A85+1</f>
        <v>65</v>
      </c>
      <c r="B87" s="599" t="s">
        <v>1951</v>
      </c>
      <c r="C87" s="91" t="s">
        <v>1405</v>
      </c>
      <c r="D87" s="31"/>
      <c r="E87" s="722" t="s">
        <v>2048</v>
      </c>
      <c r="F87" s="92" t="s">
        <v>94</v>
      </c>
      <c r="G87" s="93">
        <v>1</v>
      </c>
      <c r="H87" s="252"/>
      <c r="I87" s="252"/>
    </row>
    <row r="88" spans="1:9">
      <c r="A88" s="33">
        <f t="shared" ref="A88:A151" si="2">A87+1</f>
        <v>66</v>
      </c>
      <c r="B88" s="599" t="s">
        <v>1951</v>
      </c>
      <c r="C88" s="91" t="s">
        <v>1402</v>
      </c>
      <c r="D88" s="31"/>
      <c r="E88" s="722" t="s">
        <v>2048</v>
      </c>
      <c r="F88" s="92" t="s">
        <v>94</v>
      </c>
      <c r="G88" s="93">
        <v>1</v>
      </c>
      <c r="H88" s="252"/>
      <c r="I88" s="252"/>
    </row>
    <row r="89" spans="1:9" ht="25.5">
      <c r="A89" s="33">
        <f t="shared" si="2"/>
        <v>67</v>
      </c>
      <c r="B89" s="599" t="s">
        <v>1951</v>
      </c>
      <c r="C89" s="69" t="s">
        <v>1403</v>
      </c>
      <c r="D89" s="31" t="s">
        <v>146</v>
      </c>
      <c r="E89" s="722" t="s">
        <v>2048</v>
      </c>
      <c r="F89" s="92" t="s">
        <v>94</v>
      </c>
      <c r="G89" s="93">
        <v>1</v>
      </c>
      <c r="H89" s="252"/>
      <c r="I89" s="252"/>
    </row>
    <row r="90" spans="1:9">
      <c r="A90" s="33">
        <f t="shared" si="2"/>
        <v>68</v>
      </c>
      <c r="B90" s="599" t="s">
        <v>1951</v>
      </c>
      <c r="C90" s="91" t="s">
        <v>1393</v>
      </c>
      <c r="D90" s="31" t="s">
        <v>146</v>
      </c>
      <c r="E90" s="722" t="s">
        <v>2048</v>
      </c>
      <c r="F90" s="92" t="s">
        <v>92</v>
      </c>
      <c r="G90" s="93">
        <v>1</v>
      </c>
      <c r="H90" s="252"/>
      <c r="I90" s="252"/>
    </row>
    <row r="91" spans="1:9">
      <c r="A91" s="33">
        <f t="shared" si="2"/>
        <v>69</v>
      </c>
      <c r="B91" s="599" t="s">
        <v>1951</v>
      </c>
      <c r="C91" s="254" t="s">
        <v>1394</v>
      </c>
      <c r="D91" s="31" t="s">
        <v>140</v>
      </c>
      <c r="E91" s="722" t="s">
        <v>2048</v>
      </c>
      <c r="F91" s="92" t="s">
        <v>92</v>
      </c>
      <c r="G91" s="93">
        <v>2</v>
      </c>
      <c r="H91" s="252"/>
      <c r="I91" s="252"/>
    </row>
    <row r="92" spans="1:9">
      <c r="A92" s="33">
        <f t="shared" si="2"/>
        <v>70</v>
      </c>
      <c r="B92" s="599" t="s">
        <v>1951</v>
      </c>
      <c r="C92" s="91" t="s">
        <v>1396</v>
      </c>
      <c r="D92" s="31" t="s">
        <v>146</v>
      </c>
      <c r="E92" s="722" t="s">
        <v>2048</v>
      </c>
      <c r="F92" s="92" t="s">
        <v>94</v>
      </c>
      <c r="G92" s="93">
        <v>1</v>
      </c>
      <c r="H92" s="252"/>
      <c r="I92" s="252"/>
    </row>
    <row r="93" spans="1:9">
      <c r="A93" s="33">
        <f t="shared" si="2"/>
        <v>71</v>
      </c>
      <c r="B93" s="599" t="s">
        <v>1951</v>
      </c>
      <c r="C93" s="91" t="s">
        <v>1397</v>
      </c>
      <c r="D93" s="31" t="s">
        <v>146</v>
      </c>
      <c r="E93" s="722" t="s">
        <v>2048</v>
      </c>
      <c r="F93" s="92" t="s">
        <v>92</v>
      </c>
      <c r="G93" s="93">
        <v>1</v>
      </c>
      <c r="H93" s="252"/>
      <c r="I93" s="252"/>
    </row>
    <row r="94" spans="1:9">
      <c r="A94" s="33"/>
      <c r="B94" s="599" t="s">
        <v>1951</v>
      </c>
      <c r="C94" s="1048" t="s">
        <v>1406</v>
      </c>
      <c r="D94" s="1049"/>
      <c r="E94" s="736"/>
      <c r="F94" s="92"/>
      <c r="G94" s="93"/>
      <c r="H94" s="252"/>
      <c r="I94" s="252"/>
    </row>
    <row r="95" spans="1:9" ht="25.5">
      <c r="A95" s="33">
        <f>A93+1</f>
        <v>72</v>
      </c>
      <c r="B95" s="599" t="s">
        <v>1951</v>
      </c>
      <c r="C95" s="91" t="s">
        <v>1405</v>
      </c>
      <c r="D95" s="31"/>
      <c r="E95" s="722" t="s">
        <v>2048</v>
      </c>
      <c r="F95" s="92" t="s">
        <v>94</v>
      </c>
      <c r="G95" s="93">
        <v>7</v>
      </c>
      <c r="H95" s="252"/>
      <c r="I95" s="252"/>
    </row>
    <row r="96" spans="1:9">
      <c r="A96" s="33">
        <f t="shared" si="2"/>
        <v>73</v>
      </c>
      <c r="B96" s="599" t="s">
        <v>1951</v>
      </c>
      <c r="C96" s="91" t="s">
        <v>1402</v>
      </c>
      <c r="D96" s="31"/>
      <c r="E96" s="722" t="s">
        <v>2048</v>
      </c>
      <c r="F96" s="92" t="s">
        <v>94</v>
      </c>
      <c r="G96" s="93">
        <v>7</v>
      </c>
      <c r="H96" s="252"/>
      <c r="I96" s="252"/>
    </row>
    <row r="97" spans="1:9" ht="25.5">
      <c r="A97" s="33">
        <f t="shared" si="2"/>
        <v>74</v>
      </c>
      <c r="B97" s="599" t="s">
        <v>1951</v>
      </c>
      <c r="C97" s="91" t="s">
        <v>1407</v>
      </c>
      <c r="D97" s="31" t="s">
        <v>146</v>
      </c>
      <c r="E97" s="722" t="s">
        <v>2048</v>
      </c>
      <c r="F97" s="92" t="s">
        <v>94</v>
      </c>
      <c r="G97" s="93">
        <v>7</v>
      </c>
      <c r="H97" s="252"/>
      <c r="I97" s="252"/>
    </row>
    <row r="98" spans="1:9">
      <c r="A98" s="33">
        <f t="shared" si="2"/>
        <v>75</v>
      </c>
      <c r="B98" s="599" t="s">
        <v>1951</v>
      </c>
      <c r="C98" s="91" t="s">
        <v>1393</v>
      </c>
      <c r="D98" s="31" t="s">
        <v>146</v>
      </c>
      <c r="E98" s="722" t="s">
        <v>2048</v>
      </c>
      <c r="F98" s="92" t="s">
        <v>92</v>
      </c>
      <c r="G98" s="93">
        <v>7</v>
      </c>
      <c r="H98" s="252"/>
      <c r="I98" s="252"/>
    </row>
    <row r="99" spans="1:9">
      <c r="A99" s="33">
        <f t="shared" si="2"/>
        <v>76</v>
      </c>
      <c r="B99" s="599" t="s">
        <v>1951</v>
      </c>
      <c r="C99" s="254" t="s">
        <v>1394</v>
      </c>
      <c r="D99" s="31" t="s">
        <v>140</v>
      </c>
      <c r="E99" s="722" t="s">
        <v>2048</v>
      </c>
      <c r="F99" s="92" t="s">
        <v>92</v>
      </c>
      <c r="G99" s="93">
        <v>14</v>
      </c>
      <c r="H99" s="252"/>
      <c r="I99" s="252"/>
    </row>
    <row r="100" spans="1:9">
      <c r="A100" s="33">
        <f t="shared" si="2"/>
        <v>77</v>
      </c>
      <c r="B100" s="599" t="s">
        <v>1951</v>
      </c>
      <c r="C100" s="91" t="s">
        <v>1396</v>
      </c>
      <c r="D100" s="31" t="s">
        <v>146</v>
      </c>
      <c r="E100" s="722" t="s">
        <v>2048</v>
      </c>
      <c r="F100" s="92" t="s">
        <v>94</v>
      </c>
      <c r="G100" s="93">
        <v>7</v>
      </c>
      <c r="H100" s="252"/>
      <c r="I100" s="252"/>
    </row>
    <row r="101" spans="1:9">
      <c r="A101" s="33">
        <f t="shared" si="2"/>
        <v>78</v>
      </c>
      <c r="B101" s="599" t="s">
        <v>1951</v>
      </c>
      <c r="C101" s="91" t="s">
        <v>1397</v>
      </c>
      <c r="D101" s="31" t="s">
        <v>146</v>
      </c>
      <c r="E101" s="722" t="s">
        <v>2048</v>
      </c>
      <c r="F101" s="92" t="s">
        <v>92</v>
      </c>
      <c r="G101" s="93">
        <v>7</v>
      </c>
      <c r="H101" s="252"/>
      <c r="I101" s="252"/>
    </row>
    <row r="102" spans="1:9">
      <c r="A102" s="33"/>
      <c r="B102" s="599" t="s">
        <v>1951</v>
      </c>
      <c r="C102" s="1048" t="s">
        <v>1408</v>
      </c>
      <c r="D102" s="1049"/>
      <c r="E102" s="736"/>
      <c r="F102" s="92"/>
      <c r="G102" s="53"/>
      <c r="H102" s="252"/>
      <c r="I102" s="252"/>
    </row>
    <row r="103" spans="1:9" ht="25.5">
      <c r="A103" s="33">
        <f>A101+1</f>
        <v>79</v>
      </c>
      <c r="B103" s="599" t="s">
        <v>1951</v>
      </c>
      <c r="C103" s="91" t="s">
        <v>1409</v>
      </c>
      <c r="D103" s="31"/>
      <c r="E103" s="722" t="s">
        <v>2048</v>
      </c>
      <c r="F103" s="92" t="s">
        <v>94</v>
      </c>
      <c r="G103" s="93">
        <v>2</v>
      </c>
      <c r="H103" s="252"/>
      <c r="I103" s="252"/>
    </row>
    <row r="104" spans="1:9">
      <c r="A104" s="33">
        <f t="shared" si="2"/>
        <v>80</v>
      </c>
      <c r="B104" s="599" t="s">
        <v>1951</v>
      </c>
      <c r="C104" s="91" t="s">
        <v>1410</v>
      </c>
      <c r="D104" s="31"/>
      <c r="E104" s="722" t="s">
        <v>2048</v>
      </c>
      <c r="F104" s="92" t="s">
        <v>94</v>
      </c>
      <c r="G104" s="93">
        <v>2</v>
      </c>
      <c r="H104" s="252"/>
      <c r="I104" s="252"/>
    </row>
    <row r="105" spans="1:9" ht="25.5">
      <c r="A105" s="33">
        <f t="shared" si="2"/>
        <v>81</v>
      </c>
      <c r="B105" s="599" t="s">
        <v>1951</v>
      </c>
      <c r="C105" s="91" t="s">
        <v>1411</v>
      </c>
      <c r="D105" s="31" t="s">
        <v>146</v>
      </c>
      <c r="E105" s="722" t="s">
        <v>2048</v>
      </c>
      <c r="F105" s="92" t="s">
        <v>94</v>
      </c>
      <c r="G105" s="93">
        <v>2</v>
      </c>
      <c r="H105" s="252"/>
      <c r="I105" s="252"/>
    </row>
    <row r="106" spans="1:9">
      <c r="A106" s="33">
        <f t="shared" si="2"/>
        <v>82</v>
      </c>
      <c r="B106" s="599" t="s">
        <v>1951</v>
      </c>
      <c r="C106" s="91" t="s">
        <v>1393</v>
      </c>
      <c r="D106" s="31" t="s">
        <v>142</v>
      </c>
      <c r="E106" s="722" t="s">
        <v>2048</v>
      </c>
      <c r="F106" s="92" t="s">
        <v>92</v>
      </c>
      <c r="G106" s="93">
        <v>2</v>
      </c>
      <c r="H106" s="252"/>
      <c r="I106" s="252"/>
    </row>
    <row r="107" spans="1:9">
      <c r="A107" s="33">
        <f t="shared" si="2"/>
        <v>83</v>
      </c>
      <c r="B107" s="599" t="s">
        <v>1951</v>
      </c>
      <c r="C107" s="255" t="s">
        <v>1394</v>
      </c>
      <c r="D107" s="31" t="s">
        <v>141</v>
      </c>
      <c r="E107" s="722" t="s">
        <v>2048</v>
      </c>
      <c r="F107" s="92" t="s">
        <v>92</v>
      </c>
      <c r="G107" s="93">
        <v>4</v>
      </c>
      <c r="H107" s="252"/>
      <c r="I107" s="252"/>
    </row>
    <row r="108" spans="1:9">
      <c r="A108" s="33">
        <f t="shared" si="2"/>
        <v>84</v>
      </c>
      <c r="B108" s="599" t="s">
        <v>1951</v>
      </c>
      <c r="C108" s="91" t="s">
        <v>1396</v>
      </c>
      <c r="D108" s="31" t="s">
        <v>146</v>
      </c>
      <c r="E108" s="722" t="s">
        <v>2048</v>
      </c>
      <c r="F108" s="92" t="s">
        <v>94</v>
      </c>
      <c r="G108" s="93">
        <v>2</v>
      </c>
      <c r="H108" s="252"/>
      <c r="I108" s="252"/>
    </row>
    <row r="109" spans="1:9">
      <c r="A109" s="33">
        <f t="shared" si="2"/>
        <v>85</v>
      </c>
      <c r="B109" s="599" t="s">
        <v>1951</v>
      </c>
      <c r="C109" s="91" t="s">
        <v>1397</v>
      </c>
      <c r="D109" s="31" t="s">
        <v>146</v>
      </c>
      <c r="E109" s="722" t="s">
        <v>2048</v>
      </c>
      <c r="F109" s="92" t="s">
        <v>92</v>
      </c>
      <c r="G109" s="93">
        <v>2</v>
      </c>
      <c r="H109" s="252"/>
      <c r="I109" s="252"/>
    </row>
    <row r="110" spans="1:9">
      <c r="A110" s="33"/>
      <c r="B110" s="599" t="s">
        <v>1951</v>
      </c>
      <c r="C110" s="1048" t="s">
        <v>1412</v>
      </c>
      <c r="D110" s="1049"/>
      <c r="E110" s="736"/>
      <c r="F110" s="92"/>
      <c r="G110" s="93"/>
      <c r="H110" s="252"/>
      <c r="I110" s="252"/>
    </row>
    <row r="111" spans="1:9" ht="25.5">
      <c r="A111" s="33">
        <f>A109+1</f>
        <v>86</v>
      </c>
      <c r="B111" s="599" t="s">
        <v>1951</v>
      </c>
      <c r="C111" s="91" t="s">
        <v>1413</v>
      </c>
      <c r="D111" s="31"/>
      <c r="E111" s="722" t="s">
        <v>2048</v>
      </c>
      <c r="F111" s="92" t="s">
        <v>94</v>
      </c>
      <c r="G111" s="93">
        <v>1</v>
      </c>
      <c r="H111" s="252"/>
      <c r="I111" s="252"/>
    </row>
    <row r="112" spans="1:9">
      <c r="A112" s="33">
        <f t="shared" si="2"/>
        <v>87</v>
      </c>
      <c r="B112" s="599" t="s">
        <v>1951</v>
      </c>
      <c r="C112" s="91" t="s">
        <v>1414</v>
      </c>
      <c r="D112" s="31"/>
      <c r="E112" s="722" t="s">
        <v>2048</v>
      </c>
      <c r="F112" s="92" t="s">
        <v>94</v>
      </c>
      <c r="G112" s="93">
        <v>1</v>
      </c>
      <c r="H112" s="252"/>
      <c r="I112" s="252"/>
    </row>
    <row r="113" spans="1:9" ht="25.5">
      <c r="A113" s="33">
        <f t="shared" si="2"/>
        <v>88</v>
      </c>
      <c r="B113" s="599" t="s">
        <v>1951</v>
      </c>
      <c r="C113" s="91" t="s">
        <v>1415</v>
      </c>
      <c r="D113" s="31" t="s">
        <v>146</v>
      </c>
      <c r="E113" s="722" t="s">
        <v>2048</v>
      </c>
      <c r="F113" s="92" t="s">
        <v>94</v>
      </c>
      <c r="G113" s="93">
        <v>1</v>
      </c>
      <c r="H113" s="252"/>
      <c r="I113" s="252"/>
    </row>
    <row r="114" spans="1:9">
      <c r="A114" s="33">
        <f t="shared" si="2"/>
        <v>89</v>
      </c>
      <c r="B114" s="599" t="s">
        <v>1951</v>
      </c>
      <c r="C114" s="91" t="s">
        <v>1393</v>
      </c>
      <c r="D114" s="31" t="s">
        <v>140</v>
      </c>
      <c r="E114" s="722" t="s">
        <v>2048</v>
      </c>
      <c r="F114" s="92" t="s">
        <v>92</v>
      </c>
      <c r="G114" s="93">
        <v>1</v>
      </c>
      <c r="H114" s="252"/>
      <c r="I114" s="252"/>
    </row>
    <row r="115" spans="1:9">
      <c r="A115" s="33">
        <f t="shared" si="2"/>
        <v>90</v>
      </c>
      <c r="B115" s="599" t="s">
        <v>1951</v>
      </c>
      <c r="C115" s="254" t="s">
        <v>1394</v>
      </c>
      <c r="D115" s="31" t="s">
        <v>142</v>
      </c>
      <c r="E115" s="722" t="s">
        <v>2048</v>
      </c>
      <c r="F115" s="92" t="s">
        <v>92</v>
      </c>
      <c r="G115" s="93">
        <v>2</v>
      </c>
      <c r="H115" s="252"/>
      <c r="I115" s="252"/>
    </row>
    <row r="116" spans="1:9">
      <c r="A116" s="33">
        <f t="shared" si="2"/>
        <v>91</v>
      </c>
      <c r="B116" s="599" t="s">
        <v>1951</v>
      </c>
      <c r="C116" s="91" t="s">
        <v>1396</v>
      </c>
      <c r="D116" s="31" t="s">
        <v>146</v>
      </c>
      <c r="E116" s="722" t="s">
        <v>2048</v>
      </c>
      <c r="F116" s="92" t="s">
        <v>94</v>
      </c>
      <c r="G116" s="93">
        <v>1</v>
      </c>
      <c r="H116" s="252"/>
      <c r="I116" s="252"/>
    </row>
    <row r="117" spans="1:9">
      <c r="A117" s="33">
        <f t="shared" si="2"/>
        <v>92</v>
      </c>
      <c r="B117" s="599" t="s">
        <v>1951</v>
      </c>
      <c r="C117" s="91" t="s">
        <v>1397</v>
      </c>
      <c r="D117" s="31" t="s">
        <v>146</v>
      </c>
      <c r="E117" s="722" t="s">
        <v>2048</v>
      </c>
      <c r="F117" s="92" t="s">
        <v>92</v>
      </c>
      <c r="G117" s="93">
        <v>1</v>
      </c>
      <c r="H117" s="252"/>
      <c r="I117" s="252"/>
    </row>
    <row r="118" spans="1:9">
      <c r="A118" s="33"/>
      <c r="B118" s="599" t="s">
        <v>1951</v>
      </c>
      <c r="C118" s="1048" t="s">
        <v>1416</v>
      </c>
      <c r="D118" s="1049"/>
      <c r="E118" s="736"/>
      <c r="F118" s="92"/>
      <c r="G118" s="93"/>
      <c r="H118" s="252"/>
      <c r="I118" s="252"/>
    </row>
    <row r="119" spans="1:9" ht="25.5">
      <c r="A119" s="33">
        <f>A117+1</f>
        <v>93</v>
      </c>
      <c r="B119" s="599" t="s">
        <v>1951</v>
      </c>
      <c r="C119" s="91" t="s">
        <v>1417</v>
      </c>
      <c r="D119" s="31"/>
      <c r="E119" s="722" t="s">
        <v>2048</v>
      </c>
      <c r="F119" s="92" t="s">
        <v>94</v>
      </c>
      <c r="G119" s="93">
        <v>2</v>
      </c>
      <c r="H119" s="252"/>
      <c r="I119" s="252"/>
    </row>
    <row r="120" spans="1:9">
      <c r="A120" s="33">
        <f t="shared" si="2"/>
        <v>94</v>
      </c>
      <c r="B120" s="599" t="s">
        <v>1951</v>
      </c>
      <c r="C120" s="91" t="s">
        <v>1418</v>
      </c>
      <c r="D120" s="31"/>
      <c r="E120" s="722" t="s">
        <v>2048</v>
      </c>
      <c r="F120" s="92" t="s">
        <v>94</v>
      </c>
      <c r="G120" s="93">
        <v>2</v>
      </c>
      <c r="H120" s="252"/>
      <c r="I120" s="252"/>
    </row>
    <row r="121" spans="1:9" ht="25.5">
      <c r="A121" s="33">
        <f t="shared" si="2"/>
        <v>95</v>
      </c>
      <c r="B121" s="599" t="s">
        <v>1951</v>
      </c>
      <c r="C121" s="91" t="s">
        <v>1415</v>
      </c>
      <c r="D121" s="31" t="s">
        <v>146</v>
      </c>
      <c r="E121" s="722" t="s">
        <v>2048</v>
      </c>
      <c r="F121" s="92" t="s">
        <v>94</v>
      </c>
      <c r="G121" s="93">
        <v>2</v>
      </c>
      <c r="H121" s="252"/>
      <c r="I121" s="252"/>
    </row>
    <row r="122" spans="1:9">
      <c r="A122" s="33">
        <f t="shared" si="2"/>
        <v>96</v>
      </c>
      <c r="B122" s="599" t="s">
        <v>1951</v>
      </c>
      <c r="C122" s="91" t="s">
        <v>1393</v>
      </c>
      <c r="D122" s="31" t="s">
        <v>140</v>
      </c>
      <c r="E122" s="722" t="s">
        <v>2048</v>
      </c>
      <c r="F122" s="92" t="s">
        <v>92</v>
      </c>
      <c r="G122" s="93">
        <v>2</v>
      </c>
      <c r="H122" s="252"/>
      <c r="I122" s="252"/>
    </row>
    <row r="123" spans="1:9">
      <c r="A123" s="33">
        <f t="shared" si="2"/>
        <v>97</v>
      </c>
      <c r="B123" s="599" t="s">
        <v>1951</v>
      </c>
      <c r="C123" s="254" t="s">
        <v>1394</v>
      </c>
      <c r="D123" s="31" t="s">
        <v>142</v>
      </c>
      <c r="E123" s="722" t="s">
        <v>2048</v>
      </c>
      <c r="F123" s="92" t="s">
        <v>92</v>
      </c>
      <c r="G123" s="93">
        <v>4</v>
      </c>
      <c r="H123" s="252"/>
      <c r="I123" s="252"/>
    </row>
    <row r="124" spans="1:9">
      <c r="A124" s="33">
        <f t="shared" si="2"/>
        <v>98</v>
      </c>
      <c r="B124" s="599" t="s">
        <v>1951</v>
      </c>
      <c r="C124" s="91" t="s">
        <v>1396</v>
      </c>
      <c r="D124" s="31" t="s">
        <v>146</v>
      </c>
      <c r="E124" s="722" t="s">
        <v>2048</v>
      </c>
      <c r="F124" s="92" t="s">
        <v>94</v>
      </c>
      <c r="G124" s="93">
        <v>2</v>
      </c>
      <c r="H124" s="252"/>
      <c r="I124" s="252"/>
    </row>
    <row r="125" spans="1:9">
      <c r="A125" s="33">
        <f t="shared" si="2"/>
        <v>99</v>
      </c>
      <c r="B125" s="599" t="s">
        <v>1951</v>
      </c>
      <c r="C125" s="91" t="s">
        <v>1397</v>
      </c>
      <c r="D125" s="31" t="s">
        <v>146</v>
      </c>
      <c r="E125" s="722" t="s">
        <v>2048</v>
      </c>
      <c r="F125" s="92" t="s">
        <v>92</v>
      </c>
      <c r="G125" s="93">
        <v>2</v>
      </c>
      <c r="H125" s="252"/>
      <c r="I125" s="252"/>
    </row>
    <row r="126" spans="1:9">
      <c r="A126" s="33"/>
      <c r="B126" s="599" t="s">
        <v>1951</v>
      </c>
      <c r="C126" s="69"/>
      <c r="D126" s="31"/>
      <c r="E126" s="728"/>
      <c r="F126" s="92"/>
      <c r="G126" s="53"/>
      <c r="H126" s="252"/>
      <c r="I126" s="252"/>
    </row>
    <row r="127" spans="1:9">
      <c r="A127" s="33"/>
      <c r="B127" s="599" t="s">
        <v>1951</v>
      </c>
      <c r="C127" s="1048" t="s">
        <v>1419</v>
      </c>
      <c r="D127" s="1049"/>
      <c r="E127" s="736"/>
      <c r="F127" s="92"/>
      <c r="G127" s="53"/>
      <c r="H127" s="252"/>
      <c r="I127" s="252"/>
    </row>
    <row r="128" spans="1:9" ht="63.75">
      <c r="A128" s="33">
        <f>A125+1</f>
        <v>100</v>
      </c>
      <c r="B128" s="599" t="s">
        <v>1951</v>
      </c>
      <c r="C128" s="69" t="s">
        <v>1420</v>
      </c>
      <c r="D128" s="31" t="s">
        <v>1421</v>
      </c>
      <c r="E128" s="722" t="s">
        <v>2048</v>
      </c>
      <c r="F128" s="92" t="s">
        <v>94</v>
      </c>
      <c r="G128" s="93">
        <v>1</v>
      </c>
      <c r="H128" s="252"/>
      <c r="I128" s="252"/>
    </row>
    <row r="129" spans="1:9">
      <c r="A129" s="33">
        <f t="shared" si="2"/>
        <v>101</v>
      </c>
      <c r="B129" s="599" t="s">
        <v>1951</v>
      </c>
      <c r="C129" s="91" t="s">
        <v>1422</v>
      </c>
      <c r="D129" s="31"/>
      <c r="E129" s="722" t="s">
        <v>2048</v>
      </c>
      <c r="F129" s="92" t="s">
        <v>94</v>
      </c>
      <c r="G129" s="93">
        <v>1</v>
      </c>
      <c r="H129" s="252"/>
      <c r="I129" s="252"/>
    </row>
    <row r="130" spans="1:9">
      <c r="A130" s="33">
        <f t="shared" si="2"/>
        <v>102</v>
      </c>
      <c r="B130" s="599" t="s">
        <v>1951</v>
      </c>
      <c r="C130" s="91" t="s">
        <v>1349</v>
      </c>
      <c r="D130" s="31" t="s">
        <v>141</v>
      </c>
      <c r="E130" s="722" t="s">
        <v>2048</v>
      </c>
      <c r="F130" s="92" t="s">
        <v>95</v>
      </c>
      <c r="G130" s="53">
        <v>112</v>
      </c>
      <c r="H130" s="252"/>
      <c r="I130" s="252"/>
    </row>
    <row r="131" spans="1:9">
      <c r="A131" s="33">
        <f t="shared" si="2"/>
        <v>103</v>
      </c>
      <c r="B131" s="599" t="s">
        <v>1951</v>
      </c>
      <c r="C131" s="91" t="s">
        <v>1350</v>
      </c>
      <c r="D131" s="31" t="s">
        <v>597</v>
      </c>
      <c r="E131" s="722" t="s">
        <v>2048</v>
      </c>
      <c r="F131" s="92" t="s">
        <v>95</v>
      </c>
      <c r="G131" s="53">
        <v>3</v>
      </c>
      <c r="H131" s="252"/>
      <c r="I131" s="252"/>
    </row>
    <row r="132" spans="1:9">
      <c r="A132" s="33">
        <f t="shared" si="2"/>
        <v>104</v>
      </c>
      <c r="B132" s="599" t="s">
        <v>1951</v>
      </c>
      <c r="C132" s="91" t="s">
        <v>1351</v>
      </c>
      <c r="D132" s="31" t="s">
        <v>601</v>
      </c>
      <c r="E132" s="722" t="s">
        <v>2048</v>
      </c>
      <c r="F132" s="92" t="s">
        <v>95</v>
      </c>
      <c r="G132" s="53">
        <v>15</v>
      </c>
      <c r="H132" s="252"/>
      <c r="I132" s="252"/>
    </row>
    <row r="133" spans="1:9">
      <c r="A133" s="33">
        <f t="shared" si="2"/>
        <v>105</v>
      </c>
      <c r="B133" s="599" t="s">
        <v>1951</v>
      </c>
      <c r="C133" s="91" t="s">
        <v>1352</v>
      </c>
      <c r="D133" s="31" t="s">
        <v>1353</v>
      </c>
      <c r="E133" s="722" t="s">
        <v>2048</v>
      </c>
      <c r="F133" s="92" t="s">
        <v>95</v>
      </c>
      <c r="G133" s="53">
        <v>138</v>
      </c>
      <c r="H133" s="252"/>
      <c r="I133" s="252"/>
    </row>
    <row r="134" spans="1:9">
      <c r="A134" s="33">
        <f t="shared" si="2"/>
        <v>106</v>
      </c>
      <c r="B134" s="599" t="s">
        <v>1951</v>
      </c>
      <c r="C134" s="91" t="s">
        <v>1423</v>
      </c>
      <c r="D134" s="31" t="s">
        <v>158</v>
      </c>
      <c r="E134" s="722" t="s">
        <v>2048</v>
      </c>
      <c r="F134" s="92" t="s">
        <v>95</v>
      </c>
      <c r="G134" s="53">
        <v>2</v>
      </c>
      <c r="H134" s="252"/>
      <c r="I134" s="252"/>
    </row>
    <row r="135" spans="1:9">
      <c r="A135" s="33">
        <f t="shared" si="2"/>
        <v>107</v>
      </c>
      <c r="B135" s="599" t="s">
        <v>1951</v>
      </c>
      <c r="C135" s="91" t="s">
        <v>1355</v>
      </c>
      <c r="D135" s="31" t="s">
        <v>141</v>
      </c>
      <c r="E135" s="722" t="s">
        <v>2048</v>
      </c>
      <c r="F135" s="92" t="s">
        <v>92</v>
      </c>
      <c r="G135" s="93">
        <v>8</v>
      </c>
      <c r="H135" s="252"/>
      <c r="I135" s="252"/>
    </row>
    <row r="136" spans="1:9">
      <c r="A136" s="33">
        <f t="shared" si="2"/>
        <v>108</v>
      </c>
      <c r="B136" s="599" t="s">
        <v>1951</v>
      </c>
      <c r="C136" s="91" t="s">
        <v>1355</v>
      </c>
      <c r="D136" s="31" t="s">
        <v>1353</v>
      </c>
      <c r="E136" s="722" t="s">
        <v>2048</v>
      </c>
      <c r="F136" s="92" t="s">
        <v>92</v>
      </c>
      <c r="G136" s="93">
        <v>11</v>
      </c>
      <c r="H136" s="252"/>
      <c r="I136" s="252"/>
    </row>
    <row r="137" spans="1:9">
      <c r="A137" s="33">
        <f t="shared" si="2"/>
        <v>109</v>
      </c>
      <c r="B137" s="599" t="s">
        <v>1951</v>
      </c>
      <c r="C137" s="91" t="s">
        <v>1356</v>
      </c>
      <c r="D137" s="31" t="s">
        <v>141</v>
      </c>
      <c r="E137" s="722" t="s">
        <v>2048</v>
      </c>
      <c r="F137" s="92" t="s">
        <v>92</v>
      </c>
      <c r="G137" s="93">
        <v>36</v>
      </c>
      <c r="H137" s="252"/>
      <c r="I137" s="252"/>
    </row>
    <row r="138" spans="1:9">
      <c r="A138" s="33">
        <f t="shared" si="2"/>
        <v>110</v>
      </c>
      <c r="B138" s="599" t="s">
        <v>1951</v>
      </c>
      <c r="C138" s="91" t="s">
        <v>1356</v>
      </c>
      <c r="D138" s="31" t="s">
        <v>601</v>
      </c>
      <c r="E138" s="722" t="s">
        <v>2048</v>
      </c>
      <c r="F138" s="92" t="s">
        <v>92</v>
      </c>
      <c r="G138" s="93">
        <v>2</v>
      </c>
      <c r="H138" s="252"/>
      <c r="I138" s="252"/>
    </row>
    <row r="139" spans="1:9">
      <c r="A139" s="33">
        <f t="shared" si="2"/>
        <v>111</v>
      </c>
      <c r="B139" s="599" t="s">
        <v>1951</v>
      </c>
      <c r="C139" s="91" t="s">
        <v>1356</v>
      </c>
      <c r="D139" s="31" t="s">
        <v>1353</v>
      </c>
      <c r="E139" s="722" t="s">
        <v>2048</v>
      </c>
      <c r="F139" s="92" t="s">
        <v>92</v>
      </c>
      <c r="G139" s="93">
        <v>28</v>
      </c>
      <c r="H139" s="252"/>
      <c r="I139" s="252"/>
    </row>
    <row r="140" spans="1:9">
      <c r="A140" s="33">
        <f t="shared" si="2"/>
        <v>112</v>
      </c>
      <c r="B140" s="599" t="s">
        <v>1951</v>
      </c>
      <c r="C140" s="91" t="s">
        <v>1356</v>
      </c>
      <c r="D140" s="31" t="s">
        <v>158</v>
      </c>
      <c r="E140" s="722" t="s">
        <v>2048</v>
      </c>
      <c r="F140" s="92" t="s">
        <v>92</v>
      </c>
      <c r="G140" s="93">
        <v>2</v>
      </c>
      <c r="H140" s="252"/>
      <c r="I140" s="252"/>
    </row>
    <row r="141" spans="1:9">
      <c r="A141" s="33">
        <f t="shared" si="2"/>
        <v>113</v>
      </c>
      <c r="B141" s="599" t="s">
        <v>1951</v>
      </c>
      <c r="C141" s="91" t="s">
        <v>1357</v>
      </c>
      <c r="D141" s="31" t="s">
        <v>1361</v>
      </c>
      <c r="E141" s="722" t="s">
        <v>2048</v>
      </c>
      <c r="F141" s="92" t="s">
        <v>92</v>
      </c>
      <c r="G141" s="93">
        <v>2</v>
      </c>
      <c r="H141" s="252"/>
      <c r="I141" s="252"/>
    </row>
    <row r="142" spans="1:9">
      <c r="A142" s="33">
        <f t="shared" si="2"/>
        <v>114</v>
      </c>
      <c r="B142" s="599" t="s">
        <v>1951</v>
      </c>
      <c r="C142" s="91" t="s">
        <v>1357</v>
      </c>
      <c r="D142" s="31" t="s">
        <v>1364</v>
      </c>
      <c r="E142" s="722" t="s">
        <v>2048</v>
      </c>
      <c r="F142" s="92" t="s">
        <v>92</v>
      </c>
      <c r="G142" s="93">
        <v>2</v>
      </c>
      <c r="H142" s="252"/>
      <c r="I142" s="252"/>
    </row>
    <row r="143" spans="1:9">
      <c r="A143" s="33">
        <f t="shared" si="2"/>
        <v>115</v>
      </c>
      <c r="B143" s="599" t="s">
        <v>1951</v>
      </c>
      <c r="C143" s="91" t="s">
        <v>1357</v>
      </c>
      <c r="D143" s="31" t="s">
        <v>1424</v>
      </c>
      <c r="E143" s="722" t="s">
        <v>2048</v>
      </c>
      <c r="F143" s="92" t="s">
        <v>92</v>
      </c>
      <c r="G143" s="93">
        <v>2</v>
      </c>
      <c r="H143" s="252"/>
      <c r="I143" s="252"/>
    </row>
    <row r="144" spans="1:9">
      <c r="A144" s="33">
        <f t="shared" si="2"/>
        <v>116</v>
      </c>
      <c r="B144" s="599" t="s">
        <v>1951</v>
      </c>
      <c r="C144" s="91" t="s">
        <v>1357</v>
      </c>
      <c r="D144" s="31" t="s">
        <v>1425</v>
      </c>
      <c r="E144" s="722" t="s">
        <v>2048</v>
      </c>
      <c r="F144" s="92" t="s">
        <v>92</v>
      </c>
      <c r="G144" s="93">
        <v>4</v>
      </c>
      <c r="H144" s="252"/>
      <c r="I144" s="252"/>
    </row>
    <row r="145" spans="1:9" ht="25.5">
      <c r="A145" s="33">
        <f t="shared" si="2"/>
        <v>117</v>
      </c>
      <c r="B145" s="599" t="s">
        <v>1951</v>
      </c>
      <c r="C145" s="91" t="s">
        <v>1357</v>
      </c>
      <c r="D145" s="31" t="s">
        <v>1426</v>
      </c>
      <c r="E145" s="722" t="s">
        <v>2048</v>
      </c>
      <c r="F145" s="92" t="s">
        <v>92</v>
      </c>
      <c r="G145" s="93">
        <v>2</v>
      </c>
      <c r="H145" s="252"/>
      <c r="I145" s="252"/>
    </row>
    <row r="146" spans="1:9">
      <c r="A146" s="33">
        <f t="shared" si="2"/>
        <v>118</v>
      </c>
      <c r="B146" s="599" t="s">
        <v>1951</v>
      </c>
      <c r="C146" s="91" t="s">
        <v>1368</v>
      </c>
      <c r="D146" s="31" t="s">
        <v>1372</v>
      </c>
      <c r="E146" s="722" t="s">
        <v>2048</v>
      </c>
      <c r="F146" s="92" t="s">
        <v>92</v>
      </c>
      <c r="G146" s="93">
        <v>2</v>
      </c>
      <c r="H146" s="252"/>
      <c r="I146" s="252"/>
    </row>
    <row r="147" spans="1:9">
      <c r="A147" s="33">
        <f t="shared" si="2"/>
        <v>119</v>
      </c>
      <c r="B147" s="599" t="s">
        <v>1951</v>
      </c>
      <c r="C147" s="91" t="s">
        <v>1368</v>
      </c>
      <c r="D147" s="31" t="s">
        <v>1427</v>
      </c>
      <c r="E147" s="722" t="s">
        <v>2048</v>
      </c>
      <c r="F147" s="92" t="s">
        <v>92</v>
      </c>
      <c r="G147" s="93">
        <v>2</v>
      </c>
      <c r="H147" s="252"/>
      <c r="I147" s="252"/>
    </row>
    <row r="148" spans="1:9">
      <c r="A148" s="33">
        <f t="shared" si="2"/>
        <v>120</v>
      </c>
      <c r="B148" s="599" t="s">
        <v>1951</v>
      </c>
      <c r="C148" s="91" t="s">
        <v>1368</v>
      </c>
      <c r="D148" s="31" t="s">
        <v>1373</v>
      </c>
      <c r="E148" s="722" t="s">
        <v>2048</v>
      </c>
      <c r="F148" s="92" t="s">
        <v>92</v>
      </c>
      <c r="G148" s="93">
        <v>2</v>
      </c>
      <c r="H148" s="252"/>
      <c r="I148" s="252"/>
    </row>
    <row r="149" spans="1:9">
      <c r="A149" s="33">
        <f t="shared" si="2"/>
        <v>121</v>
      </c>
      <c r="B149" s="599" t="s">
        <v>1951</v>
      </c>
      <c r="C149" s="91" t="s">
        <v>1368</v>
      </c>
      <c r="D149" s="31" t="s">
        <v>1374</v>
      </c>
      <c r="E149" s="722" t="s">
        <v>2048</v>
      </c>
      <c r="F149" s="92" t="s">
        <v>92</v>
      </c>
      <c r="G149" s="93">
        <v>2</v>
      </c>
      <c r="H149" s="252"/>
      <c r="I149" s="252"/>
    </row>
    <row r="150" spans="1:9">
      <c r="A150" s="33">
        <f t="shared" si="2"/>
        <v>122</v>
      </c>
      <c r="B150" s="599" t="s">
        <v>1951</v>
      </c>
      <c r="C150" s="91" t="s">
        <v>1368</v>
      </c>
      <c r="D150" s="31" t="s">
        <v>1428</v>
      </c>
      <c r="E150" s="722" t="s">
        <v>2048</v>
      </c>
      <c r="F150" s="92" t="s">
        <v>92</v>
      </c>
      <c r="G150" s="93">
        <v>4</v>
      </c>
      <c r="H150" s="252"/>
      <c r="I150" s="252"/>
    </row>
    <row r="151" spans="1:9">
      <c r="A151" s="33">
        <f t="shared" si="2"/>
        <v>123</v>
      </c>
      <c r="B151" s="599" t="s">
        <v>1951</v>
      </c>
      <c r="C151" s="91" t="s">
        <v>1376</v>
      </c>
      <c r="D151" s="31"/>
      <c r="E151" s="722"/>
      <c r="F151" s="92" t="s">
        <v>94</v>
      </c>
      <c r="G151" s="93">
        <v>1</v>
      </c>
      <c r="H151" s="252"/>
      <c r="I151" s="252"/>
    </row>
    <row r="152" spans="1:9">
      <c r="A152" s="33">
        <f t="shared" ref="A152:A215" si="3">A151+1</f>
        <v>124</v>
      </c>
      <c r="B152" s="599" t="s">
        <v>1951</v>
      </c>
      <c r="C152" s="91" t="s">
        <v>1377</v>
      </c>
      <c r="D152" s="31" t="s">
        <v>1380</v>
      </c>
      <c r="E152" s="722" t="s">
        <v>2048</v>
      </c>
      <c r="F152" s="92" t="s">
        <v>95</v>
      </c>
      <c r="G152" s="53">
        <v>112</v>
      </c>
      <c r="H152" s="252"/>
      <c r="I152" s="252"/>
    </row>
    <row r="153" spans="1:9">
      <c r="A153" s="33">
        <f t="shared" si="3"/>
        <v>125</v>
      </c>
      <c r="B153" s="599" t="s">
        <v>1951</v>
      </c>
      <c r="C153" s="91" t="s">
        <v>1377</v>
      </c>
      <c r="D153" s="31" t="s">
        <v>1381</v>
      </c>
      <c r="E153" s="722" t="s">
        <v>2048</v>
      </c>
      <c r="F153" s="92" t="s">
        <v>95</v>
      </c>
      <c r="G153" s="53">
        <v>3</v>
      </c>
      <c r="H153" s="252"/>
      <c r="I153" s="252"/>
    </row>
    <row r="154" spans="1:9">
      <c r="A154" s="33">
        <f t="shared" si="3"/>
        <v>126</v>
      </c>
      <c r="B154" s="599" t="s">
        <v>1951</v>
      </c>
      <c r="C154" s="91" t="s">
        <v>1382</v>
      </c>
      <c r="D154" s="31" t="s">
        <v>1383</v>
      </c>
      <c r="E154" s="722" t="s">
        <v>2048</v>
      </c>
      <c r="F154" s="92" t="s">
        <v>95</v>
      </c>
      <c r="G154" s="53">
        <v>15</v>
      </c>
      <c r="H154" s="252"/>
      <c r="I154" s="252"/>
    </row>
    <row r="155" spans="1:9">
      <c r="A155" s="33">
        <f t="shared" si="3"/>
        <v>127</v>
      </c>
      <c r="B155" s="599" t="s">
        <v>1951</v>
      </c>
      <c r="C155" s="91" t="s">
        <v>1382</v>
      </c>
      <c r="D155" s="31" t="s">
        <v>1384</v>
      </c>
      <c r="E155" s="722" t="s">
        <v>2048</v>
      </c>
      <c r="F155" s="92" t="s">
        <v>95</v>
      </c>
      <c r="G155" s="53">
        <v>138</v>
      </c>
      <c r="H155" s="252"/>
      <c r="I155" s="252"/>
    </row>
    <row r="156" spans="1:9">
      <c r="A156" s="33">
        <f t="shared" si="3"/>
        <v>128</v>
      </c>
      <c r="B156" s="599" t="s">
        <v>1951</v>
      </c>
      <c r="C156" s="91" t="s">
        <v>1382</v>
      </c>
      <c r="D156" s="31" t="s">
        <v>1429</v>
      </c>
      <c r="E156" s="722" t="s">
        <v>2048</v>
      </c>
      <c r="F156" s="92" t="s">
        <v>95</v>
      </c>
      <c r="G156" s="53">
        <v>2</v>
      </c>
      <c r="H156" s="252"/>
      <c r="I156" s="252"/>
    </row>
    <row r="157" spans="1:9">
      <c r="A157" s="33">
        <f t="shared" si="3"/>
        <v>129</v>
      </c>
      <c r="B157" s="599" t="s">
        <v>1951</v>
      </c>
      <c r="C157" s="31" t="s">
        <v>1386</v>
      </c>
      <c r="D157" s="31"/>
      <c r="E157" s="722"/>
      <c r="F157" s="92" t="s">
        <v>94</v>
      </c>
      <c r="G157" s="93">
        <v>1</v>
      </c>
      <c r="H157" s="252"/>
      <c r="I157" s="252"/>
    </row>
    <row r="158" spans="1:9">
      <c r="A158" s="33">
        <f t="shared" si="3"/>
        <v>130</v>
      </c>
      <c r="B158" s="599" t="s">
        <v>1951</v>
      </c>
      <c r="C158" s="31" t="s">
        <v>1387</v>
      </c>
      <c r="D158" s="31"/>
      <c r="E158" s="722"/>
      <c r="F158" s="92" t="s">
        <v>1388</v>
      </c>
      <c r="G158" s="53">
        <v>1150</v>
      </c>
      <c r="H158" s="252"/>
      <c r="I158" s="252"/>
    </row>
    <row r="159" spans="1:9">
      <c r="A159" s="33">
        <f t="shared" si="3"/>
        <v>131</v>
      </c>
      <c r="B159" s="599" t="s">
        <v>1951</v>
      </c>
      <c r="C159" s="31" t="s">
        <v>1389</v>
      </c>
      <c r="D159" s="31"/>
      <c r="E159" s="722"/>
      <c r="F159" s="92" t="s">
        <v>94</v>
      </c>
      <c r="G159" s="93">
        <v>1</v>
      </c>
      <c r="H159" s="252"/>
      <c r="I159" s="252"/>
    </row>
    <row r="160" spans="1:9">
      <c r="A160" s="33">
        <f t="shared" si="3"/>
        <v>132</v>
      </c>
      <c r="B160" s="599" t="s">
        <v>1951</v>
      </c>
      <c r="C160" s="31" t="s">
        <v>1072</v>
      </c>
      <c r="D160" s="31"/>
      <c r="E160" s="722"/>
      <c r="F160" s="92" t="s">
        <v>94</v>
      </c>
      <c r="G160" s="93">
        <v>1</v>
      </c>
      <c r="H160" s="252"/>
      <c r="I160" s="252"/>
    </row>
    <row r="161" spans="1:9">
      <c r="A161" s="33"/>
      <c r="B161" s="599" t="s">
        <v>1951</v>
      </c>
      <c r="C161" s="1048" t="s">
        <v>1430</v>
      </c>
      <c r="D161" s="1049"/>
      <c r="E161" s="736"/>
      <c r="F161" s="92"/>
      <c r="G161" s="93"/>
      <c r="H161" s="252"/>
      <c r="I161" s="252"/>
    </row>
    <row r="162" spans="1:9">
      <c r="A162" s="33">
        <f>A160+1</f>
        <v>133</v>
      </c>
      <c r="B162" s="599" t="s">
        <v>1951</v>
      </c>
      <c r="C162" s="31" t="s">
        <v>1391</v>
      </c>
      <c r="D162" s="31"/>
      <c r="E162" s="722" t="s">
        <v>2048</v>
      </c>
      <c r="F162" s="92" t="s">
        <v>94</v>
      </c>
      <c r="G162" s="93">
        <v>1</v>
      </c>
      <c r="H162" s="252"/>
      <c r="I162" s="252"/>
    </row>
    <row r="163" spans="1:9" ht="25.5">
      <c r="A163" s="33">
        <f t="shared" si="3"/>
        <v>134</v>
      </c>
      <c r="B163" s="599" t="s">
        <v>1951</v>
      </c>
      <c r="C163" s="31" t="s">
        <v>1431</v>
      </c>
      <c r="D163" s="31" t="s">
        <v>597</v>
      </c>
      <c r="E163" s="722" t="s">
        <v>2048</v>
      </c>
      <c r="F163" s="92" t="s">
        <v>94</v>
      </c>
      <c r="G163" s="93">
        <v>1</v>
      </c>
      <c r="H163" s="252"/>
      <c r="I163" s="252"/>
    </row>
    <row r="164" spans="1:9">
      <c r="A164" s="33">
        <f t="shared" si="3"/>
        <v>135</v>
      </c>
      <c r="B164" s="599" t="s">
        <v>1951</v>
      </c>
      <c r="C164" s="31" t="s">
        <v>1393</v>
      </c>
      <c r="D164" s="31" t="s">
        <v>601</v>
      </c>
      <c r="E164" s="722" t="s">
        <v>2048</v>
      </c>
      <c r="F164" s="92" t="s">
        <v>92</v>
      </c>
      <c r="G164" s="93">
        <v>1</v>
      </c>
      <c r="H164" s="252"/>
      <c r="I164" s="252"/>
    </row>
    <row r="165" spans="1:9">
      <c r="A165" s="33">
        <f t="shared" si="3"/>
        <v>136</v>
      </c>
      <c r="B165" s="599" t="s">
        <v>1951</v>
      </c>
      <c r="C165" s="256" t="s">
        <v>1394</v>
      </c>
      <c r="D165" s="31" t="s">
        <v>1353</v>
      </c>
      <c r="E165" s="722" t="s">
        <v>2048</v>
      </c>
      <c r="F165" s="92" t="s">
        <v>92</v>
      </c>
      <c r="G165" s="93">
        <v>3</v>
      </c>
      <c r="H165" s="252"/>
      <c r="I165" s="252"/>
    </row>
    <row r="166" spans="1:9">
      <c r="A166" s="33">
        <f t="shared" si="3"/>
        <v>137</v>
      </c>
      <c r="B166" s="599" t="s">
        <v>1951</v>
      </c>
      <c r="C166" s="31" t="s">
        <v>1395</v>
      </c>
      <c r="D166" s="31" t="s">
        <v>1353</v>
      </c>
      <c r="E166" s="722" t="s">
        <v>2048</v>
      </c>
      <c r="F166" s="92" t="s">
        <v>92</v>
      </c>
      <c r="G166" s="93">
        <v>1</v>
      </c>
      <c r="H166" s="252"/>
      <c r="I166" s="252"/>
    </row>
    <row r="167" spans="1:9">
      <c r="A167" s="33">
        <f t="shared" si="3"/>
        <v>138</v>
      </c>
      <c r="B167" s="599" t="s">
        <v>1951</v>
      </c>
      <c r="C167" s="31" t="s">
        <v>1396</v>
      </c>
      <c r="D167" s="31" t="s">
        <v>146</v>
      </c>
      <c r="E167" s="722" t="s">
        <v>2048</v>
      </c>
      <c r="F167" s="92" t="s">
        <v>94</v>
      </c>
      <c r="G167" s="93">
        <v>1</v>
      </c>
      <c r="H167" s="252"/>
      <c r="I167" s="252"/>
    </row>
    <row r="168" spans="1:9">
      <c r="A168" s="33">
        <f t="shared" si="3"/>
        <v>139</v>
      </c>
      <c r="B168" s="599" t="s">
        <v>1951</v>
      </c>
      <c r="C168" s="31" t="s">
        <v>1397</v>
      </c>
      <c r="D168" s="31" t="s">
        <v>146</v>
      </c>
      <c r="E168" s="722" t="s">
        <v>2048</v>
      </c>
      <c r="F168" s="92" t="s">
        <v>92</v>
      </c>
      <c r="G168" s="93">
        <v>1</v>
      </c>
      <c r="H168" s="252"/>
      <c r="I168" s="252"/>
    </row>
    <row r="169" spans="1:9">
      <c r="A169" s="33">
        <f t="shared" si="3"/>
        <v>140</v>
      </c>
      <c r="B169" s="599" t="s">
        <v>1951</v>
      </c>
      <c r="C169" s="31" t="s">
        <v>1398</v>
      </c>
      <c r="D169" s="31"/>
      <c r="E169" s="722"/>
      <c r="F169" s="92" t="s">
        <v>92</v>
      </c>
      <c r="G169" s="93">
        <v>2</v>
      </c>
      <c r="H169" s="252"/>
      <c r="I169" s="252"/>
    </row>
    <row r="170" spans="1:9">
      <c r="A170" s="33">
        <f t="shared" si="3"/>
        <v>141</v>
      </c>
      <c r="B170" s="599" t="s">
        <v>1951</v>
      </c>
      <c r="C170" s="31" t="s">
        <v>1399</v>
      </c>
      <c r="D170" s="31"/>
      <c r="E170" s="722"/>
      <c r="F170" s="92" t="s">
        <v>92</v>
      </c>
      <c r="G170" s="93">
        <v>3</v>
      </c>
      <c r="H170" s="252"/>
      <c r="I170" s="252"/>
    </row>
    <row r="171" spans="1:9">
      <c r="A171" s="33"/>
      <c r="B171" s="599" t="s">
        <v>1951</v>
      </c>
      <c r="C171" s="1048" t="s">
        <v>1432</v>
      </c>
      <c r="D171" s="1049"/>
      <c r="E171" s="736"/>
      <c r="F171" s="92"/>
      <c r="G171" s="53"/>
      <c r="H171" s="252"/>
      <c r="I171" s="252"/>
    </row>
    <row r="172" spans="1:9" ht="25.5">
      <c r="A172" s="33">
        <f>A170+1</f>
        <v>142</v>
      </c>
      <c r="B172" s="599" t="s">
        <v>1951</v>
      </c>
      <c r="C172" s="31" t="s">
        <v>1433</v>
      </c>
      <c r="D172" s="31"/>
      <c r="E172" s="722" t="s">
        <v>2048</v>
      </c>
      <c r="F172" s="92" t="s">
        <v>94</v>
      </c>
      <c r="G172" s="93">
        <v>6</v>
      </c>
      <c r="H172" s="252"/>
      <c r="I172" s="252"/>
    </row>
    <row r="173" spans="1:9">
      <c r="A173" s="33">
        <f t="shared" si="3"/>
        <v>143</v>
      </c>
      <c r="B173" s="599" t="s">
        <v>1951</v>
      </c>
      <c r="C173" s="31" t="s">
        <v>1434</v>
      </c>
      <c r="D173" s="31"/>
      <c r="E173" s="722" t="s">
        <v>2048</v>
      </c>
      <c r="F173" s="92" t="s">
        <v>94</v>
      </c>
      <c r="G173" s="93">
        <v>6</v>
      </c>
      <c r="H173" s="252"/>
      <c r="I173" s="252"/>
    </row>
    <row r="174" spans="1:9" ht="25.5">
      <c r="A174" s="33">
        <f t="shared" si="3"/>
        <v>144</v>
      </c>
      <c r="B174" s="599" t="s">
        <v>1951</v>
      </c>
      <c r="C174" s="31" t="s">
        <v>1435</v>
      </c>
      <c r="D174" s="31" t="s">
        <v>140</v>
      </c>
      <c r="E174" s="722" t="s">
        <v>2048</v>
      </c>
      <c r="F174" s="92" t="s">
        <v>94</v>
      </c>
      <c r="G174" s="93">
        <v>6</v>
      </c>
      <c r="H174" s="252"/>
      <c r="I174" s="252"/>
    </row>
    <row r="175" spans="1:9">
      <c r="A175" s="33">
        <f t="shared" si="3"/>
        <v>145</v>
      </c>
      <c r="B175" s="599" t="s">
        <v>1951</v>
      </c>
      <c r="C175" s="31" t="s">
        <v>1393</v>
      </c>
      <c r="D175" s="31" t="s">
        <v>142</v>
      </c>
      <c r="E175" s="722" t="s">
        <v>2048</v>
      </c>
      <c r="F175" s="92" t="s">
        <v>92</v>
      </c>
      <c r="G175" s="93">
        <v>6</v>
      </c>
      <c r="H175" s="252"/>
      <c r="I175" s="252"/>
    </row>
    <row r="176" spans="1:9">
      <c r="A176" s="33">
        <f t="shared" si="3"/>
        <v>146</v>
      </c>
      <c r="B176" s="599" t="s">
        <v>1951</v>
      </c>
      <c r="C176" s="256" t="s">
        <v>1394</v>
      </c>
      <c r="D176" s="31" t="s">
        <v>141</v>
      </c>
      <c r="E176" s="722" t="s">
        <v>2048</v>
      </c>
      <c r="F176" s="92" t="s">
        <v>92</v>
      </c>
      <c r="G176" s="93">
        <v>12</v>
      </c>
      <c r="H176" s="252"/>
      <c r="I176" s="252"/>
    </row>
    <row r="177" spans="1:9">
      <c r="A177" s="33">
        <f t="shared" si="3"/>
        <v>147</v>
      </c>
      <c r="B177" s="599" t="s">
        <v>1951</v>
      </c>
      <c r="C177" s="31" t="s">
        <v>1396</v>
      </c>
      <c r="D177" s="31" t="s">
        <v>146</v>
      </c>
      <c r="E177" s="722" t="s">
        <v>2048</v>
      </c>
      <c r="F177" s="92" t="s">
        <v>94</v>
      </c>
      <c r="G177" s="93">
        <v>6</v>
      </c>
      <c r="H177" s="252"/>
      <c r="I177" s="252"/>
    </row>
    <row r="178" spans="1:9">
      <c r="A178" s="33">
        <f t="shared" si="3"/>
        <v>148</v>
      </c>
      <c r="B178" s="599" t="s">
        <v>1951</v>
      </c>
      <c r="C178" s="31" t="s">
        <v>1397</v>
      </c>
      <c r="D178" s="31" t="s">
        <v>146</v>
      </c>
      <c r="E178" s="722" t="s">
        <v>2048</v>
      </c>
      <c r="F178" s="92" t="s">
        <v>92</v>
      </c>
      <c r="G178" s="93">
        <v>6</v>
      </c>
      <c r="H178" s="252"/>
      <c r="I178" s="252"/>
    </row>
    <row r="179" spans="1:9">
      <c r="A179" s="33"/>
      <c r="B179" s="599" t="s">
        <v>1951</v>
      </c>
      <c r="C179" s="31"/>
      <c r="D179" s="31"/>
      <c r="E179" s="728"/>
      <c r="F179" s="92"/>
      <c r="G179" s="53"/>
      <c r="H179" s="252"/>
      <c r="I179" s="252"/>
    </row>
    <row r="180" spans="1:9">
      <c r="A180" s="33"/>
      <c r="B180" s="599" t="s">
        <v>1951</v>
      </c>
      <c r="C180" s="1048" t="s">
        <v>1436</v>
      </c>
      <c r="D180" s="1049"/>
      <c r="E180" s="736"/>
      <c r="F180" s="92"/>
      <c r="G180" s="53"/>
      <c r="H180" s="252"/>
      <c r="I180" s="252"/>
    </row>
    <row r="181" spans="1:9" ht="51">
      <c r="A181" s="33">
        <f>A178+1</f>
        <v>149</v>
      </c>
      <c r="B181" s="599" t="s">
        <v>1951</v>
      </c>
      <c r="C181" s="31" t="s">
        <v>1437</v>
      </c>
      <c r="D181" s="31" t="s">
        <v>1438</v>
      </c>
      <c r="E181" s="722" t="s">
        <v>2048</v>
      </c>
      <c r="F181" s="92" t="s">
        <v>94</v>
      </c>
      <c r="G181" s="93">
        <v>1</v>
      </c>
      <c r="H181" s="252"/>
      <c r="I181" s="252"/>
    </row>
    <row r="182" spans="1:9">
      <c r="A182" s="33">
        <f t="shared" si="3"/>
        <v>150</v>
      </c>
      <c r="B182" s="599" t="s">
        <v>1951</v>
      </c>
      <c r="C182" s="31" t="s">
        <v>1439</v>
      </c>
      <c r="D182" s="31"/>
      <c r="E182" s="722" t="s">
        <v>2048</v>
      </c>
      <c r="F182" s="92" t="s">
        <v>94</v>
      </c>
      <c r="G182" s="93">
        <v>1</v>
      </c>
      <c r="H182" s="252"/>
      <c r="I182" s="252"/>
    </row>
    <row r="183" spans="1:9">
      <c r="A183" s="33">
        <f t="shared" si="3"/>
        <v>151</v>
      </c>
      <c r="B183" s="599" t="s">
        <v>1951</v>
      </c>
      <c r="C183" s="31" t="s">
        <v>1347</v>
      </c>
      <c r="D183" s="31" t="s">
        <v>140</v>
      </c>
      <c r="E183" s="722" t="s">
        <v>2048</v>
      </c>
      <c r="F183" s="92" t="s">
        <v>95</v>
      </c>
      <c r="G183" s="53">
        <v>36</v>
      </c>
      <c r="H183" s="252"/>
      <c r="I183" s="252"/>
    </row>
    <row r="184" spans="1:9">
      <c r="A184" s="33">
        <f t="shared" si="3"/>
        <v>152</v>
      </c>
      <c r="B184" s="599" t="s">
        <v>1951</v>
      </c>
      <c r="C184" s="31" t="s">
        <v>1348</v>
      </c>
      <c r="D184" s="31" t="s">
        <v>142</v>
      </c>
      <c r="E184" s="722" t="s">
        <v>2048</v>
      </c>
      <c r="F184" s="92" t="s">
        <v>95</v>
      </c>
      <c r="G184" s="53">
        <v>18</v>
      </c>
      <c r="H184" s="252"/>
      <c r="I184" s="252"/>
    </row>
    <row r="185" spans="1:9">
      <c r="A185" s="33">
        <f t="shared" si="3"/>
        <v>153</v>
      </c>
      <c r="B185" s="599" t="s">
        <v>1951</v>
      </c>
      <c r="C185" s="31" t="s">
        <v>1349</v>
      </c>
      <c r="D185" s="31" t="s">
        <v>141</v>
      </c>
      <c r="E185" s="722" t="s">
        <v>2048</v>
      </c>
      <c r="F185" s="92" t="s">
        <v>95</v>
      </c>
      <c r="G185" s="53">
        <v>24</v>
      </c>
      <c r="H185" s="252"/>
      <c r="I185" s="252"/>
    </row>
    <row r="186" spans="1:9">
      <c r="A186" s="33">
        <f t="shared" si="3"/>
        <v>154</v>
      </c>
      <c r="B186" s="599" t="s">
        <v>1951</v>
      </c>
      <c r="C186" s="31" t="s">
        <v>1350</v>
      </c>
      <c r="D186" s="31" t="s">
        <v>597</v>
      </c>
      <c r="E186" s="722" t="s">
        <v>2048</v>
      </c>
      <c r="F186" s="92" t="s">
        <v>95</v>
      </c>
      <c r="G186" s="53">
        <v>15</v>
      </c>
      <c r="H186" s="252"/>
      <c r="I186" s="252"/>
    </row>
    <row r="187" spans="1:9">
      <c r="A187" s="33">
        <f t="shared" si="3"/>
        <v>155</v>
      </c>
      <c r="B187" s="599" t="s">
        <v>1951</v>
      </c>
      <c r="C187" s="31" t="s">
        <v>1351</v>
      </c>
      <c r="D187" s="31" t="s">
        <v>601</v>
      </c>
      <c r="E187" s="722" t="s">
        <v>2048</v>
      </c>
      <c r="F187" s="92" t="s">
        <v>95</v>
      </c>
      <c r="G187" s="53">
        <v>135</v>
      </c>
      <c r="H187" s="252"/>
      <c r="I187" s="252"/>
    </row>
    <row r="188" spans="1:9">
      <c r="A188" s="33">
        <f t="shared" si="3"/>
        <v>156</v>
      </c>
      <c r="B188" s="599" t="s">
        <v>1951</v>
      </c>
      <c r="C188" s="31" t="s">
        <v>1352</v>
      </c>
      <c r="D188" s="31" t="s">
        <v>1353</v>
      </c>
      <c r="E188" s="722" t="s">
        <v>2048</v>
      </c>
      <c r="F188" s="92" t="s">
        <v>95</v>
      </c>
      <c r="G188" s="53">
        <v>2</v>
      </c>
      <c r="H188" s="252"/>
      <c r="I188" s="252"/>
    </row>
    <row r="189" spans="1:9">
      <c r="A189" s="33">
        <f t="shared" si="3"/>
        <v>157</v>
      </c>
      <c r="B189" s="599" t="s">
        <v>1951</v>
      </c>
      <c r="C189" s="31" t="s">
        <v>1355</v>
      </c>
      <c r="D189" s="31" t="s">
        <v>140</v>
      </c>
      <c r="E189" s="722" t="s">
        <v>2048</v>
      </c>
      <c r="F189" s="92" t="s">
        <v>92</v>
      </c>
      <c r="G189" s="93">
        <v>10</v>
      </c>
      <c r="H189" s="252"/>
      <c r="I189" s="252"/>
    </row>
    <row r="190" spans="1:9">
      <c r="A190" s="33">
        <f t="shared" si="3"/>
        <v>158</v>
      </c>
      <c r="B190" s="599" t="s">
        <v>1951</v>
      </c>
      <c r="C190" s="31" t="s">
        <v>1355</v>
      </c>
      <c r="D190" s="31" t="s">
        <v>142</v>
      </c>
      <c r="E190" s="722" t="s">
        <v>2048</v>
      </c>
      <c r="F190" s="92" t="s">
        <v>92</v>
      </c>
      <c r="G190" s="93">
        <v>2</v>
      </c>
      <c r="H190" s="252"/>
      <c r="I190" s="252"/>
    </row>
    <row r="191" spans="1:9">
      <c r="A191" s="33">
        <f t="shared" si="3"/>
        <v>159</v>
      </c>
      <c r="B191" s="599" t="s">
        <v>1951</v>
      </c>
      <c r="C191" s="31" t="s">
        <v>1355</v>
      </c>
      <c r="D191" s="31" t="s">
        <v>601</v>
      </c>
      <c r="E191" s="722" t="s">
        <v>2048</v>
      </c>
      <c r="F191" s="92" t="s">
        <v>92</v>
      </c>
      <c r="G191" s="93">
        <v>10</v>
      </c>
      <c r="H191" s="252"/>
      <c r="I191" s="252"/>
    </row>
    <row r="192" spans="1:9">
      <c r="A192" s="33">
        <f t="shared" si="3"/>
        <v>160</v>
      </c>
      <c r="B192" s="599" t="s">
        <v>1951</v>
      </c>
      <c r="C192" s="31" t="s">
        <v>1440</v>
      </c>
      <c r="D192" s="31" t="s">
        <v>601</v>
      </c>
      <c r="E192" s="722" t="s">
        <v>2048</v>
      </c>
      <c r="F192" s="92" t="s">
        <v>92</v>
      </c>
      <c r="G192" s="93">
        <v>1</v>
      </c>
      <c r="H192" s="252"/>
      <c r="I192" s="252"/>
    </row>
    <row r="193" spans="1:9">
      <c r="A193" s="33">
        <f t="shared" si="3"/>
        <v>161</v>
      </c>
      <c r="B193" s="599" t="s">
        <v>1951</v>
      </c>
      <c r="C193" s="31" t="s">
        <v>1356</v>
      </c>
      <c r="D193" s="31" t="s">
        <v>140</v>
      </c>
      <c r="E193" s="722" t="s">
        <v>2048</v>
      </c>
      <c r="F193" s="92" t="s">
        <v>92</v>
      </c>
      <c r="G193" s="93">
        <v>17</v>
      </c>
      <c r="H193" s="252"/>
      <c r="I193" s="252"/>
    </row>
    <row r="194" spans="1:9">
      <c r="A194" s="33">
        <f t="shared" si="3"/>
        <v>162</v>
      </c>
      <c r="B194" s="599" t="s">
        <v>1951</v>
      </c>
      <c r="C194" s="31" t="s">
        <v>1356</v>
      </c>
      <c r="D194" s="31" t="s">
        <v>142</v>
      </c>
      <c r="E194" s="722" t="s">
        <v>2048</v>
      </c>
      <c r="F194" s="92" t="s">
        <v>92</v>
      </c>
      <c r="G194" s="93">
        <v>9</v>
      </c>
      <c r="H194" s="252"/>
      <c r="I194" s="252"/>
    </row>
    <row r="195" spans="1:9">
      <c r="A195" s="33">
        <f t="shared" si="3"/>
        <v>163</v>
      </c>
      <c r="B195" s="599" t="s">
        <v>1951</v>
      </c>
      <c r="C195" s="31" t="s">
        <v>1356</v>
      </c>
      <c r="D195" s="31" t="s">
        <v>141</v>
      </c>
      <c r="E195" s="722" t="s">
        <v>2048</v>
      </c>
      <c r="F195" s="92" t="s">
        <v>92</v>
      </c>
      <c r="G195" s="93">
        <v>8</v>
      </c>
      <c r="H195" s="252"/>
      <c r="I195" s="252"/>
    </row>
    <row r="196" spans="1:9">
      <c r="A196" s="33">
        <f t="shared" si="3"/>
        <v>164</v>
      </c>
      <c r="B196" s="599" t="s">
        <v>1951</v>
      </c>
      <c r="C196" s="31" t="s">
        <v>1356</v>
      </c>
      <c r="D196" s="31" t="s">
        <v>597</v>
      </c>
      <c r="E196" s="722" t="s">
        <v>2048</v>
      </c>
      <c r="F196" s="92" t="s">
        <v>92</v>
      </c>
      <c r="G196" s="93">
        <v>6</v>
      </c>
      <c r="H196" s="252"/>
      <c r="I196" s="252"/>
    </row>
    <row r="197" spans="1:9">
      <c r="A197" s="33">
        <f t="shared" si="3"/>
        <v>165</v>
      </c>
      <c r="B197" s="599" t="s">
        <v>1951</v>
      </c>
      <c r="C197" s="31" t="s">
        <v>1356</v>
      </c>
      <c r="D197" s="31" t="s">
        <v>601</v>
      </c>
      <c r="E197" s="722" t="s">
        <v>2048</v>
      </c>
      <c r="F197" s="92" t="s">
        <v>92</v>
      </c>
      <c r="G197" s="93">
        <v>29</v>
      </c>
      <c r="H197" s="252"/>
      <c r="I197" s="252"/>
    </row>
    <row r="198" spans="1:9">
      <c r="A198" s="33">
        <f t="shared" si="3"/>
        <v>166</v>
      </c>
      <c r="B198" s="599" t="s">
        <v>1951</v>
      </c>
      <c r="C198" s="31" t="s">
        <v>1356</v>
      </c>
      <c r="D198" s="31" t="s">
        <v>1353</v>
      </c>
      <c r="E198" s="722" t="s">
        <v>2048</v>
      </c>
      <c r="F198" s="92" t="s">
        <v>92</v>
      </c>
      <c r="G198" s="93">
        <v>2</v>
      </c>
      <c r="H198" s="252"/>
      <c r="I198" s="252"/>
    </row>
    <row r="199" spans="1:9">
      <c r="A199" s="33">
        <f t="shared" si="3"/>
        <v>167</v>
      </c>
      <c r="B199" s="599" t="s">
        <v>1951</v>
      </c>
      <c r="C199" s="31" t="s">
        <v>1357</v>
      </c>
      <c r="D199" s="31" t="s">
        <v>1359</v>
      </c>
      <c r="E199" s="722" t="s">
        <v>2048</v>
      </c>
      <c r="F199" s="92" t="s">
        <v>92</v>
      </c>
      <c r="G199" s="93">
        <v>2</v>
      </c>
      <c r="H199" s="252"/>
      <c r="I199" s="252"/>
    </row>
    <row r="200" spans="1:9">
      <c r="A200" s="33">
        <f t="shared" si="3"/>
        <v>168</v>
      </c>
      <c r="B200" s="599" t="s">
        <v>1951</v>
      </c>
      <c r="C200" s="31" t="s">
        <v>1357</v>
      </c>
      <c r="D200" s="31" t="s">
        <v>1441</v>
      </c>
      <c r="E200" s="722" t="s">
        <v>2048</v>
      </c>
      <c r="F200" s="92" t="s">
        <v>92</v>
      </c>
      <c r="G200" s="93">
        <v>2</v>
      </c>
      <c r="H200" s="252"/>
      <c r="I200" s="252"/>
    </row>
    <row r="201" spans="1:9">
      <c r="A201" s="33">
        <f t="shared" si="3"/>
        <v>169</v>
      </c>
      <c r="B201" s="599" t="s">
        <v>1951</v>
      </c>
      <c r="C201" s="31" t="s">
        <v>1357</v>
      </c>
      <c r="D201" s="31" t="s">
        <v>1360</v>
      </c>
      <c r="E201" s="722" t="s">
        <v>2048</v>
      </c>
      <c r="F201" s="92" t="s">
        <v>92</v>
      </c>
      <c r="G201" s="93">
        <v>4</v>
      </c>
      <c r="H201" s="252"/>
      <c r="I201" s="252"/>
    </row>
    <row r="202" spans="1:9">
      <c r="A202" s="33">
        <f t="shared" si="3"/>
        <v>170</v>
      </c>
      <c r="B202" s="599" t="s">
        <v>1951</v>
      </c>
      <c r="C202" s="31" t="s">
        <v>1357</v>
      </c>
      <c r="D202" s="31" t="s">
        <v>1362</v>
      </c>
      <c r="E202" s="722" t="s">
        <v>2048</v>
      </c>
      <c r="F202" s="92" t="s">
        <v>92</v>
      </c>
      <c r="G202" s="93">
        <v>2</v>
      </c>
      <c r="H202" s="252"/>
      <c r="I202" s="252"/>
    </row>
    <row r="203" spans="1:9">
      <c r="A203" s="33">
        <f t="shared" si="3"/>
        <v>171</v>
      </c>
      <c r="B203" s="599" t="s">
        <v>1951</v>
      </c>
      <c r="C203" s="31" t="s">
        <v>1357</v>
      </c>
      <c r="D203" s="31" t="s">
        <v>1366</v>
      </c>
      <c r="E203" s="722" t="s">
        <v>2048</v>
      </c>
      <c r="F203" s="92" t="s">
        <v>92</v>
      </c>
      <c r="G203" s="93">
        <v>2</v>
      </c>
      <c r="H203" s="252"/>
      <c r="I203" s="252"/>
    </row>
    <row r="204" spans="1:9">
      <c r="A204" s="33">
        <f t="shared" si="3"/>
        <v>172</v>
      </c>
      <c r="B204" s="599" t="s">
        <v>1951</v>
      </c>
      <c r="C204" s="31" t="s">
        <v>1368</v>
      </c>
      <c r="D204" s="31" t="s">
        <v>1370</v>
      </c>
      <c r="E204" s="722" t="s">
        <v>2048</v>
      </c>
      <c r="F204" s="92" t="s">
        <v>92</v>
      </c>
      <c r="G204" s="93">
        <v>2</v>
      </c>
      <c r="H204" s="252"/>
      <c r="I204" s="252"/>
    </row>
    <row r="205" spans="1:9">
      <c r="A205" s="33">
        <f t="shared" si="3"/>
        <v>173</v>
      </c>
      <c r="B205" s="599" t="s">
        <v>1951</v>
      </c>
      <c r="C205" s="31" t="s">
        <v>1368</v>
      </c>
      <c r="D205" s="31" t="s">
        <v>1372</v>
      </c>
      <c r="E205" s="722" t="s">
        <v>2048</v>
      </c>
      <c r="F205" s="92" t="s">
        <v>92</v>
      </c>
      <c r="G205" s="93">
        <v>2</v>
      </c>
      <c r="H205" s="252"/>
      <c r="I205" s="252"/>
    </row>
    <row r="206" spans="1:9">
      <c r="A206" s="33">
        <f t="shared" si="3"/>
        <v>174</v>
      </c>
      <c r="B206" s="599" t="s">
        <v>1951</v>
      </c>
      <c r="C206" s="31" t="s">
        <v>1368</v>
      </c>
      <c r="D206" s="31" t="s">
        <v>1373</v>
      </c>
      <c r="E206" s="722" t="s">
        <v>2048</v>
      </c>
      <c r="F206" s="92" t="s">
        <v>92</v>
      </c>
      <c r="G206" s="93">
        <v>2</v>
      </c>
      <c r="H206" s="252"/>
      <c r="I206" s="252"/>
    </row>
    <row r="207" spans="1:9">
      <c r="A207" s="33">
        <f t="shared" si="3"/>
        <v>175</v>
      </c>
      <c r="B207" s="599" t="s">
        <v>1951</v>
      </c>
      <c r="C207" s="31" t="s">
        <v>1368</v>
      </c>
      <c r="D207" s="31" t="s">
        <v>1374</v>
      </c>
      <c r="E207" s="722" t="s">
        <v>2048</v>
      </c>
      <c r="F207" s="92" t="s">
        <v>92</v>
      </c>
      <c r="G207" s="93">
        <v>4</v>
      </c>
      <c r="H207" s="252"/>
      <c r="I207" s="252"/>
    </row>
    <row r="208" spans="1:9">
      <c r="A208" s="33">
        <f t="shared" si="3"/>
        <v>176</v>
      </c>
      <c r="B208" s="599" t="s">
        <v>1951</v>
      </c>
      <c r="C208" s="31" t="s">
        <v>1376</v>
      </c>
      <c r="D208" s="31"/>
      <c r="E208" s="722"/>
      <c r="F208" s="92" t="s">
        <v>94</v>
      </c>
      <c r="G208" s="93">
        <v>1</v>
      </c>
      <c r="H208" s="252"/>
      <c r="I208" s="252"/>
    </row>
    <row r="209" spans="1:9">
      <c r="A209" s="33">
        <f t="shared" si="3"/>
        <v>177</v>
      </c>
      <c r="B209" s="599" t="s">
        <v>1951</v>
      </c>
      <c r="C209" s="31" t="s">
        <v>1377</v>
      </c>
      <c r="D209" s="31" t="s">
        <v>1378</v>
      </c>
      <c r="E209" s="722" t="s">
        <v>2048</v>
      </c>
      <c r="F209" s="92" t="s">
        <v>95</v>
      </c>
      <c r="G209" s="53">
        <v>36</v>
      </c>
      <c r="H209" s="252"/>
      <c r="I209" s="252"/>
    </row>
    <row r="210" spans="1:9">
      <c r="A210" s="33">
        <f t="shared" si="3"/>
        <v>178</v>
      </c>
      <c r="B210" s="599" t="s">
        <v>1951</v>
      </c>
      <c r="C210" s="31" t="s">
        <v>1377</v>
      </c>
      <c r="D210" s="31" t="s">
        <v>1379</v>
      </c>
      <c r="E210" s="722" t="s">
        <v>2048</v>
      </c>
      <c r="F210" s="92" t="s">
        <v>95</v>
      </c>
      <c r="G210" s="53">
        <v>18</v>
      </c>
      <c r="H210" s="252"/>
      <c r="I210" s="252"/>
    </row>
    <row r="211" spans="1:9">
      <c r="A211" s="33">
        <f t="shared" si="3"/>
        <v>179</v>
      </c>
      <c r="B211" s="599" t="s">
        <v>1951</v>
      </c>
      <c r="C211" s="31" t="s">
        <v>1377</v>
      </c>
      <c r="D211" s="31" t="s">
        <v>1380</v>
      </c>
      <c r="E211" s="722" t="s">
        <v>2048</v>
      </c>
      <c r="F211" s="92" t="s">
        <v>95</v>
      </c>
      <c r="G211" s="53">
        <v>24</v>
      </c>
      <c r="H211" s="252"/>
      <c r="I211" s="252"/>
    </row>
    <row r="212" spans="1:9">
      <c r="A212" s="33">
        <f t="shared" si="3"/>
        <v>180</v>
      </c>
      <c r="B212" s="599" t="s">
        <v>1951</v>
      </c>
      <c r="C212" s="31" t="s">
        <v>1377</v>
      </c>
      <c r="D212" s="31" t="s">
        <v>1381</v>
      </c>
      <c r="E212" s="722" t="s">
        <v>2048</v>
      </c>
      <c r="F212" s="92" t="s">
        <v>95</v>
      </c>
      <c r="G212" s="53">
        <v>15</v>
      </c>
      <c r="H212" s="252"/>
      <c r="I212" s="252"/>
    </row>
    <row r="213" spans="1:9">
      <c r="A213" s="33">
        <f t="shared" si="3"/>
        <v>181</v>
      </c>
      <c r="B213" s="599" t="s">
        <v>1951</v>
      </c>
      <c r="C213" s="31" t="s">
        <v>1382</v>
      </c>
      <c r="D213" s="31" t="s">
        <v>1383</v>
      </c>
      <c r="E213" s="722" t="s">
        <v>2048</v>
      </c>
      <c r="F213" s="92" t="s">
        <v>95</v>
      </c>
      <c r="G213" s="53">
        <v>135</v>
      </c>
      <c r="H213" s="252"/>
      <c r="I213" s="252"/>
    </row>
    <row r="214" spans="1:9">
      <c r="A214" s="33">
        <f t="shared" si="3"/>
        <v>182</v>
      </c>
      <c r="B214" s="599" t="s">
        <v>1951</v>
      </c>
      <c r="C214" s="31" t="s">
        <v>1382</v>
      </c>
      <c r="D214" s="31" t="s">
        <v>1384</v>
      </c>
      <c r="E214" s="722" t="s">
        <v>2048</v>
      </c>
      <c r="F214" s="92" t="s">
        <v>95</v>
      </c>
      <c r="G214" s="53">
        <v>2</v>
      </c>
      <c r="H214" s="252"/>
      <c r="I214" s="252"/>
    </row>
    <row r="215" spans="1:9">
      <c r="A215" s="33">
        <f t="shared" si="3"/>
        <v>183</v>
      </c>
      <c r="B215" s="599" t="s">
        <v>1951</v>
      </c>
      <c r="C215" s="31" t="s">
        <v>1386</v>
      </c>
      <c r="D215" s="31"/>
      <c r="E215" s="722"/>
      <c r="F215" s="92" t="s">
        <v>94</v>
      </c>
      <c r="G215" s="93">
        <v>1</v>
      </c>
      <c r="H215" s="252"/>
      <c r="I215" s="252"/>
    </row>
    <row r="216" spans="1:9">
      <c r="A216" s="33">
        <f t="shared" ref="A216:A228" si="4">A215+1</f>
        <v>184</v>
      </c>
      <c r="B216" s="599" t="s">
        <v>1951</v>
      </c>
      <c r="C216" s="31" t="s">
        <v>1387</v>
      </c>
      <c r="D216" s="31"/>
      <c r="E216" s="722"/>
      <c r="F216" s="92" t="s">
        <v>1388</v>
      </c>
      <c r="G216" s="53">
        <v>800</v>
      </c>
      <c r="H216" s="252"/>
      <c r="I216" s="252"/>
    </row>
    <row r="217" spans="1:9">
      <c r="A217" s="33">
        <f t="shared" si="4"/>
        <v>185</v>
      </c>
      <c r="B217" s="599" t="s">
        <v>1951</v>
      </c>
      <c r="C217" s="31" t="s">
        <v>1389</v>
      </c>
      <c r="D217" s="31"/>
      <c r="E217" s="722"/>
      <c r="F217" s="92" t="s">
        <v>94</v>
      </c>
      <c r="G217" s="93">
        <v>1</v>
      </c>
      <c r="H217" s="252"/>
      <c r="I217" s="252"/>
    </row>
    <row r="218" spans="1:9">
      <c r="A218" s="33">
        <f t="shared" si="4"/>
        <v>186</v>
      </c>
      <c r="B218" s="599" t="s">
        <v>1951</v>
      </c>
      <c r="C218" s="31" t="s">
        <v>1072</v>
      </c>
      <c r="D218" s="31"/>
      <c r="E218" s="722"/>
      <c r="F218" s="92" t="s">
        <v>94</v>
      </c>
      <c r="G218" s="93">
        <v>1</v>
      </c>
      <c r="H218" s="252"/>
      <c r="I218" s="252"/>
    </row>
    <row r="219" spans="1:9">
      <c r="A219" s="33"/>
      <c r="B219" s="599" t="s">
        <v>1951</v>
      </c>
      <c r="C219" s="1048" t="s">
        <v>1442</v>
      </c>
      <c r="D219" s="1049"/>
      <c r="E219" s="736"/>
      <c r="F219" s="92"/>
      <c r="G219" s="93"/>
      <c r="H219" s="252"/>
      <c r="I219" s="252"/>
    </row>
    <row r="220" spans="1:9">
      <c r="A220" s="33">
        <f>A218+1</f>
        <v>187</v>
      </c>
      <c r="B220" s="599" t="s">
        <v>1951</v>
      </c>
      <c r="C220" s="31" t="s">
        <v>1391</v>
      </c>
      <c r="D220" s="31"/>
      <c r="E220" s="722" t="s">
        <v>2048</v>
      </c>
      <c r="F220" s="92" t="s">
        <v>94</v>
      </c>
      <c r="G220" s="93">
        <v>1</v>
      </c>
      <c r="H220" s="252"/>
      <c r="I220" s="252"/>
    </row>
    <row r="221" spans="1:9" ht="25.5">
      <c r="A221" s="33">
        <f t="shared" si="4"/>
        <v>188</v>
      </c>
      <c r="B221" s="599" t="s">
        <v>1951</v>
      </c>
      <c r="C221" s="31" t="s">
        <v>1392</v>
      </c>
      <c r="D221" s="31" t="s">
        <v>141</v>
      </c>
      <c r="E221" s="722" t="s">
        <v>2048</v>
      </c>
      <c r="F221" s="92" t="s">
        <v>94</v>
      </c>
      <c r="G221" s="93">
        <v>1</v>
      </c>
      <c r="H221" s="252"/>
      <c r="I221" s="252"/>
    </row>
    <row r="222" spans="1:9">
      <c r="A222" s="33">
        <f t="shared" si="4"/>
        <v>189</v>
      </c>
      <c r="B222" s="599" t="s">
        <v>1951</v>
      </c>
      <c r="C222" s="31" t="s">
        <v>1393</v>
      </c>
      <c r="D222" s="31" t="s">
        <v>597</v>
      </c>
      <c r="E222" s="722" t="s">
        <v>2048</v>
      </c>
      <c r="F222" s="92" t="s">
        <v>92</v>
      </c>
      <c r="G222" s="93">
        <v>1</v>
      </c>
      <c r="H222" s="252"/>
      <c r="I222" s="252"/>
    </row>
    <row r="223" spans="1:9">
      <c r="A223" s="33">
        <f t="shared" si="4"/>
        <v>190</v>
      </c>
      <c r="B223" s="599" t="s">
        <v>1951</v>
      </c>
      <c r="C223" s="256" t="s">
        <v>1394</v>
      </c>
      <c r="D223" s="31" t="s">
        <v>601</v>
      </c>
      <c r="E223" s="722" t="s">
        <v>2048</v>
      </c>
      <c r="F223" s="92" t="s">
        <v>92</v>
      </c>
      <c r="G223" s="93">
        <v>3</v>
      </c>
      <c r="H223" s="252"/>
      <c r="I223" s="252"/>
    </row>
    <row r="224" spans="1:9">
      <c r="A224" s="33">
        <f t="shared" si="4"/>
        <v>191</v>
      </c>
      <c r="B224" s="599" t="s">
        <v>1951</v>
      </c>
      <c r="C224" s="31" t="s">
        <v>1395</v>
      </c>
      <c r="D224" s="31" t="s">
        <v>601</v>
      </c>
      <c r="E224" s="722" t="s">
        <v>2048</v>
      </c>
      <c r="F224" s="92" t="s">
        <v>92</v>
      </c>
      <c r="G224" s="93">
        <v>1</v>
      </c>
      <c r="H224" s="252"/>
      <c r="I224" s="252"/>
    </row>
    <row r="225" spans="1:9">
      <c r="A225" s="33">
        <f t="shared" si="4"/>
        <v>192</v>
      </c>
      <c r="B225" s="599" t="s">
        <v>1951</v>
      </c>
      <c r="C225" s="31" t="s">
        <v>1396</v>
      </c>
      <c r="D225" s="31" t="s">
        <v>146</v>
      </c>
      <c r="E225" s="722" t="s">
        <v>2048</v>
      </c>
      <c r="F225" s="92" t="s">
        <v>94</v>
      </c>
      <c r="G225" s="93">
        <v>1</v>
      </c>
      <c r="H225" s="252"/>
      <c r="I225" s="252"/>
    </row>
    <row r="226" spans="1:9">
      <c r="A226" s="33">
        <f t="shared" si="4"/>
        <v>193</v>
      </c>
      <c r="B226" s="599" t="s">
        <v>1951</v>
      </c>
      <c r="C226" s="31" t="s">
        <v>1397</v>
      </c>
      <c r="D226" s="31" t="s">
        <v>146</v>
      </c>
      <c r="E226" s="722" t="s">
        <v>2048</v>
      </c>
      <c r="F226" s="92" t="s">
        <v>92</v>
      </c>
      <c r="G226" s="93">
        <v>1</v>
      </c>
      <c r="H226" s="252"/>
      <c r="I226" s="252"/>
    </row>
    <row r="227" spans="1:9">
      <c r="A227" s="33">
        <f t="shared" si="4"/>
        <v>194</v>
      </c>
      <c r="B227" s="599" t="s">
        <v>1951</v>
      </c>
      <c r="C227" s="31" t="s">
        <v>1398</v>
      </c>
      <c r="D227" s="31"/>
      <c r="E227" s="722"/>
      <c r="F227" s="92" t="s">
        <v>92</v>
      </c>
      <c r="G227" s="93">
        <v>2</v>
      </c>
      <c r="H227" s="252"/>
      <c r="I227" s="252"/>
    </row>
    <row r="228" spans="1:9">
      <c r="A228" s="33">
        <f t="shared" si="4"/>
        <v>195</v>
      </c>
      <c r="B228" s="599" t="s">
        <v>1951</v>
      </c>
      <c r="C228" s="31" t="s">
        <v>1399</v>
      </c>
      <c r="D228" s="31"/>
      <c r="E228" s="722"/>
      <c r="F228" s="92" t="s">
        <v>92</v>
      </c>
      <c r="G228" s="93">
        <v>3</v>
      </c>
      <c r="H228" s="252"/>
      <c r="I228" s="252"/>
    </row>
    <row r="229" spans="1:9">
      <c r="A229" s="33"/>
      <c r="B229" s="1"/>
      <c r="C229" s="1048" t="s">
        <v>1443</v>
      </c>
      <c r="D229" s="1049"/>
      <c r="E229" s="736"/>
      <c r="F229" s="92"/>
      <c r="G229" s="53"/>
      <c r="H229" s="252"/>
      <c r="I229" s="252"/>
    </row>
    <row r="230" spans="1:9" ht="25.5">
      <c r="A230" s="33">
        <f>A228+1</f>
        <v>196</v>
      </c>
      <c r="B230" s="599" t="s">
        <v>1951</v>
      </c>
      <c r="C230" s="31" t="s">
        <v>1444</v>
      </c>
      <c r="D230" s="31"/>
      <c r="E230" s="722" t="s">
        <v>2048</v>
      </c>
      <c r="F230" s="92" t="s">
        <v>94</v>
      </c>
      <c r="G230" s="93">
        <v>3</v>
      </c>
      <c r="H230" s="252"/>
      <c r="I230" s="252"/>
    </row>
    <row r="231" spans="1:9">
      <c r="A231" s="33">
        <f t="shared" ref="A231:A261" si="5">A230+1</f>
        <v>197</v>
      </c>
      <c r="B231" s="599" t="s">
        <v>1951</v>
      </c>
      <c r="C231" s="31" t="s">
        <v>1445</v>
      </c>
      <c r="D231" s="31"/>
      <c r="E231" s="722" t="s">
        <v>2048</v>
      </c>
      <c r="F231" s="92" t="s">
        <v>94</v>
      </c>
      <c r="G231" s="93">
        <v>3</v>
      </c>
      <c r="H231" s="252"/>
      <c r="I231" s="252"/>
    </row>
    <row r="232" spans="1:9" ht="25.5">
      <c r="A232" s="33">
        <f t="shared" si="5"/>
        <v>198</v>
      </c>
      <c r="B232" s="599" t="s">
        <v>1951</v>
      </c>
      <c r="C232" s="31" t="s">
        <v>1403</v>
      </c>
      <c r="D232" s="31" t="s">
        <v>146</v>
      </c>
      <c r="E232" s="722" t="s">
        <v>2048</v>
      </c>
      <c r="F232" s="92" t="s">
        <v>94</v>
      </c>
      <c r="G232" s="93">
        <v>3</v>
      </c>
      <c r="H232" s="252"/>
      <c r="I232" s="252"/>
    </row>
    <row r="233" spans="1:9">
      <c r="A233" s="33">
        <f t="shared" si="5"/>
        <v>199</v>
      </c>
      <c r="B233" s="599" t="s">
        <v>1951</v>
      </c>
      <c r="C233" s="31" t="s">
        <v>1393</v>
      </c>
      <c r="D233" s="31" t="s">
        <v>146</v>
      </c>
      <c r="E233" s="722" t="s">
        <v>2048</v>
      </c>
      <c r="F233" s="92" t="s">
        <v>92</v>
      </c>
      <c r="G233" s="93">
        <v>3</v>
      </c>
      <c r="H233" s="252"/>
      <c r="I233" s="252"/>
    </row>
    <row r="234" spans="1:9">
      <c r="A234" s="33">
        <f t="shared" si="5"/>
        <v>200</v>
      </c>
      <c r="B234" s="599" t="s">
        <v>1951</v>
      </c>
      <c r="C234" s="256" t="s">
        <v>1394</v>
      </c>
      <c r="D234" s="31" t="s">
        <v>140</v>
      </c>
      <c r="E234" s="722" t="s">
        <v>2048</v>
      </c>
      <c r="F234" s="92" t="s">
        <v>92</v>
      </c>
      <c r="G234" s="93">
        <v>6</v>
      </c>
      <c r="H234" s="252"/>
      <c r="I234" s="252"/>
    </row>
    <row r="235" spans="1:9">
      <c r="A235" s="33">
        <f t="shared" si="5"/>
        <v>201</v>
      </c>
      <c r="B235" s="599" t="s">
        <v>1951</v>
      </c>
      <c r="C235" s="31" t="s">
        <v>1396</v>
      </c>
      <c r="D235" s="31" t="s">
        <v>146</v>
      </c>
      <c r="E235" s="722" t="s">
        <v>2048</v>
      </c>
      <c r="F235" s="92" t="s">
        <v>94</v>
      </c>
      <c r="G235" s="93">
        <v>3</v>
      </c>
      <c r="H235" s="252"/>
      <c r="I235" s="252"/>
    </row>
    <row r="236" spans="1:9">
      <c r="A236" s="33">
        <f t="shared" si="5"/>
        <v>202</v>
      </c>
      <c r="B236" s="599" t="s">
        <v>1951</v>
      </c>
      <c r="C236" s="31" t="s">
        <v>1397</v>
      </c>
      <c r="D236" s="31" t="s">
        <v>146</v>
      </c>
      <c r="E236" s="722" t="s">
        <v>2048</v>
      </c>
      <c r="F236" s="92" t="s">
        <v>92</v>
      </c>
      <c r="G236" s="93">
        <v>3</v>
      </c>
      <c r="H236" s="252"/>
      <c r="I236" s="252"/>
    </row>
    <row r="237" spans="1:9">
      <c r="A237" s="33"/>
      <c r="B237" s="599" t="s">
        <v>1951</v>
      </c>
      <c r="C237" s="1048" t="s">
        <v>1446</v>
      </c>
      <c r="D237" s="1049"/>
      <c r="E237" s="736"/>
      <c r="F237" s="92"/>
      <c r="G237" s="93"/>
      <c r="H237" s="252"/>
      <c r="I237" s="252"/>
    </row>
    <row r="238" spans="1:9" ht="25.5">
      <c r="A238" s="33">
        <f>A236+1</f>
        <v>203</v>
      </c>
      <c r="B238" s="599" t="s">
        <v>1951</v>
      </c>
      <c r="C238" s="31" t="s">
        <v>1447</v>
      </c>
      <c r="D238" s="31"/>
      <c r="E238" s="722" t="s">
        <v>2048</v>
      </c>
      <c r="F238" s="92" t="s">
        <v>94</v>
      </c>
      <c r="G238" s="93">
        <v>1</v>
      </c>
      <c r="H238" s="252"/>
      <c r="I238" s="252"/>
    </row>
    <row r="239" spans="1:9">
      <c r="A239" s="33">
        <f t="shared" si="5"/>
        <v>204</v>
      </c>
      <c r="B239" s="599" t="s">
        <v>1951</v>
      </c>
      <c r="C239" s="31" t="s">
        <v>1445</v>
      </c>
      <c r="D239" s="31"/>
      <c r="E239" s="722" t="s">
        <v>2048</v>
      </c>
      <c r="F239" s="92" t="s">
        <v>94</v>
      </c>
      <c r="G239" s="93">
        <v>1</v>
      </c>
      <c r="H239" s="252"/>
      <c r="I239" s="252"/>
    </row>
    <row r="240" spans="1:9" ht="25.5">
      <c r="A240" s="33">
        <f t="shared" si="5"/>
        <v>205</v>
      </c>
      <c r="B240" s="599" t="s">
        <v>1951</v>
      </c>
      <c r="C240" s="31" t="s">
        <v>1448</v>
      </c>
      <c r="D240" s="31" t="s">
        <v>146</v>
      </c>
      <c r="E240" s="722" t="s">
        <v>2048</v>
      </c>
      <c r="F240" s="92" t="s">
        <v>94</v>
      </c>
      <c r="G240" s="93">
        <v>1</v>
      </c>
      <c r="H240" s="252"/>
      <c r="I240" s="252"/>
    </row>
    <row r="241" spans="1:9">
      <c r="A241" s="33">
        <f t="shared" si="5"/>
        <v>206</v>
      </c>
      <c r="B241" s="599" t="s">
        <v>1951</v>
      </c>
      <c r="C241" s="31" t="s">
        <v>1393</v>
      </c>
      <c r="D241" s="31" t="s">
        <v>146</v>
      </c>
      <c r="E241" s="722" t="s">
        <v>2048</v>
      </c>
      <c r="F241" s="92" t="s">
        <v>92</v>
      </c>
      <c r="G241" s="93">
        <v>1</v>
      </c>
      <c r="H241" s="252"/>
      <c r="I241" s="252"/>
    </row>
    <row r="242" spans="1:9">
      <c r="A242" s="33">
        <f t="shared" si="5"/>
        <v>207</v>
      </c>
      <c r="B242" s="599" t="s">
        <v>1951</v>
      </c>
      <c r="C242" s="256" t="s">
        <v>1394</v>
      </c>
      <c r="D242" s="31" t="s">
        <v>140</v>
      </c>
      <c r="E242" s="722" t="s">
        <v>2048</v>
      </c>
      <c r="F242" s="92" t="s">
        <v>92</v>
      </c>
      <c r="G242" s="93">
        <v>2</v>
      </c>
      <c r="H242" s="252"/>
      <c r="I242" s="252"/>
    </row>
    <row r="243" spans="1:9">
      <c r="A243" s="33">
        <f t="shared" si="5"/>
        <v>208</v>
      </c>
      <c r="B243" s="599" t="s">
        <v>1951</v>
      </c>
      <c r="C243" s="31" t="s">
        <v>1396</v>
      </c>
      <c r="D243" s="31" t="s">
        <v>146</v>
      </c>
      <c r="E243" s="722" t="s">
        <v>2048</v>
      </c>
      <c r="F243" s="92" t="s">
        <v>94</v>
      </c>
      <c r="G243" s="93">
        <v>1</v>
      </c>
      <c r="H243" s="252"/>
      <c r="I243" s="252"/>
    </row>
    <row r="244" spans="1:9">
      <c r="A244" s="33">
        <f t="shared" si="5"/>
        <v>209</v>
      </c>
      <c r="B244" s="599" t="s">
        <v>1951</v>
      </c>
      <c r="C244" s="31" t="s">
        <v>1397</v>
      </c>
      <c r="D244" s="31" t="s">
        <v>146</v>
      </c>
      <c r="E244" s="722" t="s">
        <v>2048</v>
      </c>
      <c r="F244" s="92" t="s">
        <v>92</v>
      </c>
      <c r="G244" s="93">
        <v>1</v>
      </c>
      <c r="H244" s="252"/>
      <c r="I244" s="252"/>
    </row>
    <row r="245" spans="1:9">
      <c r="A245" s="33"/>
      <c r="B245" s="599" t="s">
        <v>1951</v>
      </c>
      <c r="C245" s="1048" t="s">
        <v>1449</v>
      </c>
      <c r="D245" s="1049"/>
      <c r="E245" s="736"/>
      <c r="F245" s="92"/>
      <c r="G245" s="93"/>
      <c r="H245" s="252"/>
      <c r="I245" s="252"/>
    </row>
    <row r="246" spans="1:9" ht="25.5">
      <c r="A246" s="33">
        <f>A244+1</f>
        <v>210</v>
      </c>
      <c r="B246" s="599" t="s">
        <v>1951</v>
      </c>
      <c r="C246" s="31" t="s">
        <v>1450</v>
      </c>
      <c r="D246" s="31"/>
      <c r="E246" s="722" t="s">
        <v>2048</v>
      </c>
      <c r="F246" s="92" t="s">
        <v>94</v>
      </c>
      <c r="G246" s="93">
        <v>2</v>
      </c>
      <c r="H246" s="252"/>
      <c r="I246" s="252"/>
    </row>
    <row r="247" spans="1:9">
      <c r="A247" s="33">
        <f t="shared" si="5"/>
        <v>211</v>
      </c>
      <c r="B247" s="599" t="s">
        <v>1951</v>
      </c>
      <c r="C247" s="31" t="s">
        <v>1445</v>
      </c>
      <c r="D247" s="31"/>
      <c r="E247" s="722" t="s">
        <v>2048</v>
      </c>
      <c r="F247" s="92" t="s">
        <v>94</v>
      </c>
      <c r="G247" s="93">
        <v>2</v>
      </c>
      <c r="H247" s="252"/>
      <c r="I247" s="252"/>
    </row>
    <row r="248" spans="1:9" ht="25.5">
      <c r="A248" s="33">
        <f t="shared" si="5"/>
        <v>212</v>
      </c>
      <c r="B248" s="599" t="s">
        <v>1951</v>
      </c>
      <c r="C248" s="31" t="s">
        <v>1415</v>
      </c>
      <c r="D248" s="31" t="s">
        <v>146</v>
      </c>
      <c r="E248" s="722" t="s">
        <v>2048</v>
      </c>
      <c r="F248" s="92" t="s">
        <v>94</v>
      </c>
      <c r="G248" s="93">
        <v>2</v>
      </c>
      <c r="H248" s="252"/>
      <c r="I248" s="252"/>
    </row>
    <row r="249" spans="1:9">
      <c r="A249" s="33">
        <f t="shared" si="5"/>
        <v>213</v>
      </c>
      <c r="B249" s="599" t="s">
        <v>1951</v>
      </c>
      <c r="C249" s="31" t="s">
        <v>1393</v>
      </c>
      <c r="D249" s="31" t="s">
        <v>140</v>
      </c>
      <c r="E249" s="722" t="s">
        <v>2048</v>
      </c>
      <c r="F249" s="92" t="s">
        <v>92</v>
      </c>
      <c r="G249" s="93">
        <v>2</v>
      </c>
      <c r="H249" s="252"/>
      <c r="I249" s="252"/>
    </row>
    <row r="250" spans="1:9">
      <c r="A250" s="33">
        <f t="shared" si="5"/>
        <v>214</v>
      </c>
      <c r="B250" s="599" t="s">
        <v>1951</v>
      </c>
      <c r="C250" s="256" t="s">
        <v>1394</v>
      </c>
      <c r="D250" s="31" t="s">
        <v>142</v>
      </c>
      <c r="E250" s="722" t="s">
        <v>2048</v>
      </c>
      <c r="F250" s="92" t="s">
        <v>92</v>
      </c>
      <c r="G250" s="93">
        <v>4</v>
      </c>
      <c r="H250" s="252"/>
      <c r="I250" s="252"/>
    </row>
    <row r="251" spans="1:9">
      <c r="A251" s="33">
        <f t="shared" si="5"/>
        <v>215</v>
      </c>
      <c r="B251" s="599" t="s">
        <v>1951</v>
      </c>
      <c r="C251" s="31" t="s">
        <v>1396</v>
      </c>
      <c r="D251" s="31" t="s">
        <v>146</v>
      </c>
      <c r="E251" s="722" t="s">
        <v>2048</v>
      </c>
      <c r="F251" s="92" t="s">
        <v>94</v>
      </c>
      <c r="G251" s="93">
        <v>2</v>
      </c>
      <c r="H251" s="252"/>
      <c r="I251" s="252"/>
    </row>
    <row r="252" spans="1:9">
      <c r="A252" s="33">
        <f t="shared" si="5"/>
        <v>216</v>
      </c>
      <c r="B252" s="599" t="s">
        <v>1951</v>
      </c>
      <c r="C252" s="31" t="s">
        <v>1397</v>
      </c>
      <c r="D252" s="31" t="s">
        <v>146</v>
      </c>
      <c r="E252" s="722" t="s">
        <v>2048</v>
      </c>
      <c r="F252" s="92" t="s">
        <v>92</v>
      </c>
      <c r="G252" s="93">
        <v>2</v>
      </c>
      <c r="H252" s="252"/>
      <c r="I252" s="252"/>
    </row>
    <row r="253" spans="1:9">
      <c r="A253" s="33"/>
      <c r="B253" s="599"/>
      <c r="C253" s="1054"/>
      <c r="D253" s="1055"/>
      <c r="E253" s="737"/>
      <c r="F253" s="92"/>
      <c r="G253" s="53"/>
      <c r="H253" s="252"/>
      <c r="I253" s="252"/>
    </row>
    <row r="254" spans="1:9">
      <c r="A254" s="33"/>
      <c r="B254" s="599"/>
      <c r="C254" s="1048" t="s">
        <v>1451</v>
      </c>
      <c r="D254" s="1049"/>
      <c r="E254" s="736"/>
      <c r="F254" s="92"/>
      <c r="G254" s="53"/>
      <c r="H254" s="252"/>
      <c r="I254" s="252"/>
    </row>
    <row r="255" spans="1:9" ht="25.5">
      <c r="A255" s="33">
        <f>A252+1</f>
        <v>217</v>
      </c>
      <c r="B255" s="599" t="s">
        <v>1951</v>
      </c>
      <c r="C255" s="31" t="s">
        <v>1452</v>
      </c>
      <c r="D255" s="31" t="s">
        <v>1453</v>
      </c>
      <c r="E255" s="722" t="s">
        <v>2048</v>
      </c>
      <c r="F255" s="92" t="s">
        <v>94</v>
      </c>
      <c r="G255" s="93">
        <v>1</v>
      </c>
      <c r="H255" s="252"/>
      <c r="I255" s="252"/>
    </row>
    <row r="256" spans="1:9" ht="25.5">
      <c r="A256" s="33">
        <f t="shared" si="5"/>
        <v>218</v>
      </c>
      <c r="B256" s="599" t="s">
        <v>1951</v>
      </c>
      <c r="C256" s="31" t="s">
        <v>1454</v>
      </c>
      <c r="D256" s="31"/>
      <c r="E256" s="722" t="s">
        <v>2048</v>
      </c>
      <c r="F256" s="92" t="s">
        <v>94</v>
      </c>
      <c r="G256" s="93">
        <v>1</v>
      </c>
      <c r="H256" s="252"/>
      <c r="I256" s="252"/>
    </row>
    <row r="257" spans="1:9">
      <c r="A257" s="33">
        <f t="shared" si="5"/>
        <v>219</v>
      </c>
      <c r="B257" s="599" t="s">
        <v>1951</v>
      </c>
      <c r="C257" s="31" t="s">
        <v>1455</v>
      </c>
      <c r="D257" s="31"/>
      <c r="E257" s="722" t="s">
        <v>2048</v>
      </c>
      <c r="F257" s="92" t="s">
        <v>94</v>
      </c>
      <c r="G257" s="93">
        <v>1</v>
      </c>
      <c r="H257" s="252"/>
      <c r="I257" s="252"/>
    </row>
    <row r="258" spans="1:9">
      <c r="A258" s="33">
        <f t="shared" si="5"/>
        <v>220</v>
      </c>
      <c r="B258" s="599" t="s">
        <v>1951</v>
      </c>
      <c r="C258" s="256" t="s">
        <v>1456</v>
      </c>
      <c r="D258" s="31"/>
      <c r="E258" s="722" t="s">
        <v>2048</v>
      </c>
      <c r="F258" s="92" t="s">
        <v>95</v>
      </c>
      <c r="G258" s="53">
        <v>40</v>
      </c>
      <c r="H258" s="252"/>
      <c r="I258" s="252"/>
    </row>
    <row r="259" spans="1:9">
      <c r="A259" s="33">
        <f t="shared" si="5"/>
        <v>221</v>
      </c>
      <c r="B259" s="599" t="s">
        <v>1951</v>
      </c>
      <c r="C259" s="31" t="s">
        <v>1376</v>
      </c>
      <c r="D259" s="31"/>
      <c r="E259" s="722" t="s">
        <v>2048</v>
      </c>
      <c r="F259" s="92" t="s">
        <v>94</v>
      </c>
      <c r="G259" s="93">
        <v>1</v>
      </c>
      <c r="H259" s="252"/>
      <c r="I259" s="252"/>
    </row>
    <row r="260" spans="1:9">
      <c r="A260" s="33">
        <f t="shared" si="5"/>
        <v>222</v>
      </c>
      <c r="B260" s="599" t="s">
        <v>1951</v>
      </c>
      <c r="C260" s="31" t="s">
        <v>1457</v>
      </c>
      <c r="D260" s="31"/>
      <c r="E260" s="722" t="s">
        <v>2048</v>
      </c>
      <c r="F260" s="92" t="s">
        <v>1458</v>
      </c>
      <c r="G260" s="53">
        <v>1.3</v>
      </c>
      <c r="H260" s="252"/>
      <c r="I260" s="252"/>
    </row>
    <row r="261" spans="1:9">
      <c r="A261" s="33">
        <f t="shared" si="5"/>
        <v>223</v>
      </c>
      <c r="B261" s="599" t="s">
        <v>1951</v>
      </c>
      <c r="C261" s="31" t="s">
        <v>1072</v>
      </c>
      <c r="D261" s="31"/>
      <c r="E261" s="722"/>
      <c r="F261" s="92" t="s">
        <v>94</v>
      </c>
      <c r="G261" s="93">
        <v>1</v>
      </c>
      <c r="H261" s="252"/>
      <c r="I261" s="252"/>
    </row>
    <row r="262" spans="1:9" ht="15.75" thickBot="1">
      <c r="A262" s="61"/>
      <c r="B262" s="1"/>
      <c r="C262" s="73"/>
      <c r="D262" s="73"/>
      <c r="E262" s="726"/>
      <c r="F262" s="74"/>
      <c r="G262" s="75"/>
      <c r="H262" s="76"/>
      <c r="I262" s="76"/>
    </row>
    <row r="263" spans="1:9" ht="15.75" thickTop="1">
      <c r="A263" s="77"/>
      <c r="B263" s="77"/>
      <c r="C263" s="78"/>
      <c r="D263" s="78"/>
      <c r="E263" s="78"/>
      <c r="F263" s="79"/>
      <c r="G263" s="80"/>
      <c r="H263" s="82"/>
      <c r="I263" s="82"/>
    </row>
    <row r="264" spans="1:9">
      <c r="A264" s="1038" t="s">
        <v>1924</v>
      </c>
      <c r="B264" s="1039"/>
      <c r="C264" s="1039"/>
      <c r="D264" s="1039"/>
      <c r="E264" s="1035"/>
      <c r="F264" s="1039"/>
      <c r="G264" s="1039"/>
      <c r="H264" s="1039"/>
      <c r="I264" s="59">
        <f>SUM(I18:I263)</f>
        <v>0</v>
      </c>
    </row>
    <row r="265" spans="1:9" outlineLevel="1">
      <c r="A265" s="14"/>
      <c r="B265" s="14"/>
      <c r="C265" s="14"/>
      <c r="D265" s="14"/>
      <c r="E265" s="14"/>
      <c r="F265" s="14"/>
      <c r="G265" s="14"/>
      <c r="H265" s="14"/>
      <c r="I265" s="14"/>
    </row>
    <row r="266" spans="1:9" outlineLevel="1">
      <c r="F266" s="14"/>
      <c r="G266" s="14"/>
      <c r="I266" s="86"/>
    </row>
    <row r="267" spans="1:9" outlineLevel="1">
      <c r="A267" s="44" t="str">
        <f>"Sastādīja: "&amp;KOPS1!$B$71</f>
        <v>Sastādīja: _________________ Olga  Jasāne /29.09.2017./</v>
      </c>
      <c r="D267" s="638"/>
      <c r="E267" s="662"/>
      <c r="F267" s="87"/>
      <c r="G267" s="88"/>
    </row>
    <row r="268" spans="1:9" outlineLevel="1">
      <c r="B268" s="1021" t="s">
        <v>13</v>
      </c>
      <c r="C268" s="1021"/>
      <c r="D268" s="14"/>
      <c r="E268" s="14"/>
      <c r="F268" s="640"/>
      <c r="G268" s="640"/>
    </row>
    <row r="269" spans="1:9" outlineLevel="1">
      <c r="A269" s="14"/>
      <c r="B269" s="87"/>
      <c r="C269" s="637"/>
      <c r="D269" s="14"/>
      <c r="E269" s="14"/>
      <c r="F269" s="14"/>
    </row>
    <row r="270" spans="1:9">
      <c r="A270" s="638" t="str">
        <f>"Pārbaudīja: "&amp;KOPS1!$F$71</f>
        <v>Pārbaudīja: _________________ Aleksejs Providenko /29.09.2017./</v>
      </c>
      <c r="B270" s="528"/>
      <c r="C270" s="88"/>
      <c r="D270" s="88"/>
      <c r="E270" s="88"/>
      <c r="F270" s="88"/>
      <c r="H270" s="14"/>
      <c r="I270" s="14"/>
    </row>
    <row r="271" spans="1:9">
      <c r="A271" s="14"/>
      <c r="B271" s="637" t="s">
        <v>13</v>
      </c>
      <c r="C271" s="640"/>
      <c r="D271" s="640"/>
      <c r="E271" s="663"/>
      <c r="F271" s="640"/>
      <c r="H271" s="14"/>
      <c r="I271" s="14"/>
    </row>
    <row r="272" spans="1:9">
      <c r="A272" s="14" t="str">
        <f>"Sertifikāta Nr.: "&amp;KOPS1!$F$73</f>
        <v>Sertifikāta Nr.: 5-00770</v>
      </c>
      <c r="B272" s="37"/>
      <c r="D272" s="14"/>
      <c r="E272" s="14"/>
      <c r="H272" s="14"/>
      <c r="I272" s="14"/>
    </row>
    <row r="273" spans="1:9">
      <c r="A273" s="14"/>
      <c r="B273" s="14"/>
      <c r="C273" s="14"/>
      <c r="D273" s="14"/>
      <c r="E273" s="14"/>
      <c r="F273" s="14"/>
      <c r="G273" s="14"/>
      <c r="H273" s="14"/>
      <c r="I273" s="14"/>
    </row>
    <row r="274" spans="1:9">
      <c r="A274" s="14"/>
      <c r="B274" s="14"/>
      <c r="C274" s="14"/>
      <c r="D274" s="14"/>
      <c r="E274" s="14"/>
      <c r="F274" s="14"/>
      <c r="G274" s="14"/>
      <c r="H274" s="14"/>
      <c r="I274" s="14"/>
    </row>
    <row r="275" spans="1:9">
      <c r="A275" s="14"/>
      <c r="B275" s="14"/>
      <c r="C275" s="14"/>
      <c r="D275" s="14"/>
      <c r="E275" s="14"/>
      <c r="F275" s="14"/>
      <c r="G275" s="14"/>
      <c r="H275" s="14"/>
      <c r="I275" s="14"/>
    </row>
    <row r="276" spans="1:9">
      <c r="A276" s="14"/>
      <c r="B276" s="14"/>
      <c r="C276" s="14"/>
      <c r="D276" s="14"/>
      <c r="E276" s="14"/>
      <c r="F276" s="14"/>
      <c r="G276" s="14"/>
      <c r="H276" s="14"/>
      <c r="I276" s="14"/>
    </row>
    <row r="277" spans="1:9">
      <c r="A277" s="14"/>
      <c r="B277" s="14"/>
      <c r="C277" s="14"/>
      <c r="D277" s="14"/>
      <c r="E277" s="14"/>
      <c r="F277" s="14"/>
      <c r="G277" s="14"/>
      <c r="H277" s="14"/>
      <c r="I277" s="14"/>
    </row>
    <row r="278" spans="1:9">
      <c r="A278" s="14"/>
      <c r="B278" s="14"/>
      <c r="C278" s="14"/>
      <c r="D278" s="14"/>
      <c r="E278" s="14"/>
      <c r="F278" s="14"/>
      <c r="G278" s="14"/>
      <c r="H278" s="14"/>
      <c r="I278" s="14"/>
    </row>
    <row r="279" spans="1:9">
      <c r="A279" s="14"/>
      <c r="B279" s="14"/>
      <c r="C279" s="14"/>
      <c r="D279" s="14"/>
      <c r="E279" s="14"/>
      <c r="F279" s="14"/>
      <c r="G279" s="14"/>
      <c r="H279" s="14"/>
      <c r="I279" s="14"/>
    </row>
    <row r="280" spans="1:9">
      <c r="A280" s="14"/>
      <c r="B280" s="14"/>
      <c r="C280" s="14"/>
      <c r="D280" s="14"/>
      <c r="E280" s="14"/>
      <c r="F280" s="14"/>
      <c r="G280" s="14"/>
      <c r="H280" s="14"/>
      <c r="I280" s="14"/>
    </row>
    <row r="281" spans="1:9">
      <c r="A281" s="14"/>
      <c r="B281" s="14"/>
      <c r="C281" s="14"/>
      <c r="D281" s="14"/>
      <c r="E281" s="14"/>
      <c r="F281" s="14"/>
      <c r="G281" s="14"/>
      <c r="H281" s="14"/>
      <c r="I281" s="14"/>
    </row>
    <row r="282" spans="1:9">
      <c r="A282" s="14"/>
      <c r="B282" s="14"/>
      <c r="C282" s="14"/>
      <c r="D282" s="14"/>
      <c r="E282" s="14"/>
      <c r="F282" s="14"/>
      <c r="G282" s="14"/>
      <c r="H282" s="14"/>
      <c r="I282" s="14"/>
    </row>
    <row r="283" spans="1:9">
      <c r="A283" s="14"/>
      <c r="B283" s="14"/>
      <c r="C283" s="14"/>
      <c r="D283" s="14"/>
      <c r="E283" s="14"/>
      <c r="F283" s="14"/>
      <c r="G283" s="14"/>
      <c r="H283" s="14"/>
      <c r="I283" s="14"/>
    </row>
    <row r="284" spans="1:9">
      <c r="A284" s="14"/>
      <c r="B284" s="14"/>
      <c r="C284" s="14"/>
      <c r="D284" s="14"/>
      <c r="E284" s="14"/>
      <c r="F284" s="14"/>
      <c r="G284" s="14"/>
      <c r="H284" s="14"/>
      <c r="I284" s="14"/>
    </row>
    <row r="285" spans="1:9">
      <c r="A285" s="14"/>
      <c r="B285" s="14"/>
      <c r="C285" s="14"/>
      <c r="D285" s="14"/>
      <c r="E285" s="14"/>
      <c r="F285" s="14"/>
      <c r="G285" s="14"/>
      <c r="H285" s="14"/>
      <c r="I285" s="14"/>
    </row>
    <row r="286" spans="1:9">
      <c r="A286" s="14"/>
      <c r="B286" s="14"/>
      <c r="C286" s="14"/>
      <c r="D286" s="14"/>
      <c r="E286" s="14"/>
      <c r="F286" s="14"/>
      <c r="G286" s="14"/>
      <c r="H286" s="14"/>
      <c r="I286" s="14"/>
    </row>
    <row r="287" spans="1:9">
      <c r="A287" s="14"/>
      <c r="B287" s="14"/>
      <c r="C287" s="14"/>
      <c r="D287" s="14"/>
      <c r="E287" s="14"/>
      <c r="F287" s="14"/>
      <c r="G287" s="14"/>
      <c r="H287" s="14"/>
      <c r="I287" s="14"/>
    </row>
    <row r="288" spans="1:9">
      <c r="A288" s="14"/>
      <c r="B288" s="14"/>
      <c r="C288" s="14"/>
      <c r="D288" s="14"/>
      <c r="E288" s="14"/>
      <c r="F288" s="14"/>
      <c r="G288" s="14"/>
      <c r="H288" s="14"/>
      <c r="I288" s="14"/>
    </row>
    <row r="289" spans="1:9">
      <c r="A289" s="14"/>
      <c r="B289" s="14"/>
      <c r="C289" s="14"/>
      <c r="D289" s="14"/>
      <c r="E289" s="14"/>
      <c r="F289" s="14"/>
      <c r="G289" s="14"/>
      <c r="H289" s="14"/>
      <c r="I289" s="14"/>
    </row>
    <row r="290" spans="1:9">
      <c r="A290" s="14"/>
      <c r="B290" s="14"/>
      <c r="C290" s="14"/>
      <c r="D290" s="14"/>
      <c r="E290" s="14"/>
      <c r="F290" s="14"/>
      <c r="G290" s="14"/>
      <c r="H290" s="14"/>
      <c r="I290" s="14"/>
    </row>
    <row r="291" spans="1:9">
      <c r="A291" s="14"/>
      <c r="B291" s="14"/>
      <c r="C291" s="14"/>
      <c r="D291" s="14"/>
      <c r="E291" s="14"/>
      <c r="F291" s="14"/>
      <c r="G291" s="14"/>
      <c r="H291" s="14"/>
      <c r="I291" s="14"/>
    </row>
    <row r="292" spans="1:9">
      <c r="A292" s="14"/>
      <c r="B292" s="14"/>
      <c r="C292" s="14"/>
      <c r="D292" s="14"/>
      <c r="E292" s="14"/>
      <c r="F292" s="14"/>
      <c r="G292" s="14"/>
      <c r="H292" s="14"/>
      <c r="I292" s="14"/>
    </row>
    <row r="293" spans="1:9">
      <c r="A293" s="14"/>
      <c r="B293" s="14"/>
      <c r="C293" s="14"/>
      <c r="D293" s="14"/>
      <c r="E293" s="14"/>
      <c r="F293" s="14"/>
      <c r="G293" s="14"/>
      <c r="H293" s="14"/>
      <c r="I293" s="14"/>
    </row>
    <row r="294" spans="1:9">
      <c r="A294" s="14"/>
      <c r="B294" s="14"/>
      <c r="C294" s="14"/>
      <c r="D294" s="14"/>
      <c r="E294" s="14"/>
      <c r="F294" s="14"/>
      <c r="G294" s="14"/>
      <c r="H294" s="14"/>
      <c r="I294" s="14"/>
    </row>
    <row r="295" spans="1:9">
      <c r="A295" s="14"/>
      <c r="B295" s="14"/>
      <c r="C295" s="14"/>
      <c r="D295" s="14"/>
      <c r="E295" s="14"/>
      <c r="F295" s="14"/>
      <c r="G295" s="14"/>
      <c r="H295" s="14"/>
      <c r="I295" s="14"/>
    </row>
    <row r="296" spans="1:9">
      <c r="A296" s="14"/>
      <c r="B296" s="14"/>
      <c r="C296" s="14"/>
      <c r="D296" s="14"/>
      <c r="E296" s="14"/>
      <c r="F296" s="14"/>
      <c r="G296" s="14"/>
      <c r="H296" s="14"/>
      <c r="I296" s="14"/>
    </row>
    <row r="297" spans="1:9">
      <c r="A297" s="14"/>
      <c r="B297" s="14"/>
      <c r="C297" s="14"/>
      <c r="D297" s="14"/>
      <c r="E297" s="14"/>
      <c r="F297" s="14"/>
      <c r="G297" s="14"/>
      <c r="H297" s="14"/>
      <c r="I297" s="14"/>
    </row>
    <row r="298" spans="1:9">
      <c r="A298" s="14"/>
      <c r="B298" s="14"/>
      <c r="C298" s="14"/>
      <c r="D298" s="14"/>
      <c r="E298" s="14"/>
      <c r="F298" s="14"/>
      <c r="G298" s="14"/>
      <c r="H298" s="14"/>
      <c r="I298" s="14"/>
    </row>
    <row r="299" spans="1:9">
      <c r="A299" s="14"/>
      <c r="B299" s="14"/>
      <c r="C299" s="14"/>
      <c r="D299" s="14"/>
      <c r="E299" s="14"/>
      <c r="F299" s="14"/>
      <c r="G299" s="14"/>
      <c r="H299" s="14"/>
      <c r="I299" s="14"/>
    </row>
    <row r="300" spans="1:9">
      <c r="A300" s="14"/>
      <c r="B300" s="14"/>
      <c r="C300" s="14"/>
      <c r="D300" s="14"/>
      <c r="E300" s="14"/>
      <c r="F300" s="14"/>
      <c r="G300" s="14"/>
      <c r="H300" s="14"/>
      <c r="I300" s="14"/>
    </row>
    <row r="301" spans="1:9">
      <c r="A301" s="14"/>
      <c r="B301" s="14"/>
      <c r="C301" s="14"/>
      <c r="D301" s="14"/>
      <c r="E301" s="14"/>
      <c r="F301" s="14"/>
      <c r="G301" s="14"/>
      <c r="H301" s="14"/>
      <c r="I301" s="14"/>
    </row>
    <row r="302" spans="1:9">
      <c r="A302" s="14"/>
      <c r="B302" s="14"/>
      <c r="C302" s="14"/>
      <c r="D302" s="14"/>
      <c r="E302" s="14"/>
      <c r="F302" s="14"/>
      <c r="G302" s="14"/>
      <c r="H302" s="14"/>
      <c r="I302" s="14"/>
    </row>
    <row r="303" spans="1:9">
      <c r="A303" s="14"/>
      <c r="B303" s="14"/>
      <c r="C303" s="14"/>
      <c r="D303" s="14"/>
      <c r="E303" s="14"/>
      <c r="F303" s="14"/>
      <c r="G303" s="14"/>
      <c r="H303" s="14"/>
      <c r="I303" s="14"/>
    </row>
    <row r="304" spans="1:9">
      <c r="A304" s="14"/>
      <c r="B304" s="14"/>
      <c r="C304" s="14"/>
      <c r="D304" s="14"/>
      <c r="E304" s="14"/>
      <c r="F304" s="14"/>
      <c r="G304" s="14"/>
      <c r="H304" s="14"/>
      <c r="I304" s="14"/>
    </row>
    <row r="305" spans="1:9">
      <c r="A305" s="14"/>
      <c r="B305" s="14"/>
      <c r="C305" s="14"/>
      <c r="D305" s="14"/>
      <c r="E305" s="14"/>
      <c r="F305" s="14"/>
      <c r="G305" s="14"/>
      <c r="H305" s="14"/>
      <c r="I305" s="14"/>
    </row>
    <row r="306" spans="1:9">
      <c r="A306" s="14"/>
      <c r="B306" s="14"/>
      <c r="C306" s="14"/>
      <c r="D306" s="14"/>
      <c r="E306" s="14"/>
      <c r="F306" s="14"/>
      <c r="G306" s="14"/>
      <c r="H306" s="14"/>
      <c r="I306" s="14"/>
    </row>
    <row r="307" spans="1:9">
      <c r="A307" s="14"/>
      <c r="B307" s="14"/>
      <c r="C307" s="14"/>
      <c r="D307" s="14"/>
      <c r="E307" s="14"/>
      <c r="F307" s="14"/>
      <c r="G307" s="14"/>
      <c r="H307" s="14"/>
      <c r="I307" s="14"/>
    </row>
    <row r="308" spans="1:9">
      <c r="A308" s="14"/>
      <c r="B308" s="14"/>
      <c r="C308" s="14"/>
      <c r="D308" s="14"/>
      <c r="E308" s="14"/>
      <c r="F308" s="14"/>
      <c r="G308" s="14"/>
      <c r="H308" s="14"/>
      <c r="I308" s="14"/>
    </row>
    <row r="309" spans="1:9">
      <c r="A309" s="14"/>
      <c r="B309" s="14"/>
      <c r="C309" s="14"/>
      <c r="D309" s="14"/>
      <c r="E309" s="14"/>
      <c r="F309" s="14"/>
      <c r="G309" s="14"/>
      <c r="H309" s="14"/>
      <c r="I309" s="14"/>
    </row>
    <row r="310" spans="1:9">
      <c r="A310" s="14"/>
      <c r="B310" s="14"/>
      <c r="C310" s="14"/>
      <c r="D310" s="14"/>
      <c r="E310" s="14"/>
      <c r="F310" s="14"/>
      <c r="G310" s="14"/>
      <c r="H310" s="14"/>
      <c r="I310" s="14"/>
    </row>
    <row r="311" spans="1:9">
      <c r="A311" s="14"/>
      <c r="B311" s="14"/>
      <c r="C311" s="14"/>
      <c r="D311" s="14"/>
      <c r="E311" s="14"/>
      <c r="F311" s="14"/>
      <c r="G311" s="14"/>
      <c r="H311" s="14"/>
      <c r="I311" s="14"/>
    </row>
    <row r="312" spans="1:9">
      <c r="A312" s="14"/>
      <c r="B312" s="14"/>
      <c r="C312" s="14"/>
      <c r="D312" s="14"/>
      <c r="E312" s="14"/>
      <c r="F312" s="14"/>
      <c r="G312" s="14"/>
      <c r="H312" s="14"/>
      <c r="I312" s="14"/>
    </row>
    <row r="313" spans="1:9">
      <c r="A313" s="14"/>
      <c r="B313" s="14"/>
      <c r="C313" s="14"/>
      <c r="D313" s="14"/>
      <c r="E313" s="14"/>
      <c r="F313" s="14"/>
      <c r="G313" s="14"/>
      <c r="H313" s="14"/>
      <c r="I313" s="14"/>
    </row>
    <row r="314" spans="1:9">
      <c r="A314" s="14"/>
      <c r="B314" s="14"/>
      <c r="C314" s="14"/>
      <c r="D314" s="14"/>
      <c r="E314" s="14"/>
      <c r="F314" s="14"/>
      <c r="G314" s="14"/>
      <c r="H314" s="14"/>
      <c r="I314" s="14"/>
    </row>
    <row r="315" spans="1:9">
      <c r="A315" s="14"/>
      <c r="B315" s="14"/>
      <c r="C315" s="14"/>
      <c r="D315" s="14"/>
      <c r="E315" s="14"/>
      <c r="F315" s="14"/>
      <c r="G315" s="14"/>
      <c r="H315" s="14"/>
      <c r="I315" s="14"/>
    </row>
    <row r="316" spans="1:9">
      <c r="A316" s="14"/>
      <c r="B316" s="14"/>
      <c r="C316" s="14"/>
      <c r="D316" s="14"/>
      <c r="E316" s="14"/>
      <c r="F316" s="14"/>
      <c r="G316" s="14"/>
      <c r="H316" s="14"/>
      <c r="I316" s="14"/>
    </row>
    <row r="317" spans="1:9">
      <c r="A317" s="14"/>
      <c r="B317" s="14"/>
      <c r="C317" s="14"/>
      <c r="D317" s="14"/>
      <c r="E317" s="14"/>
      <c r="F317" s="14"/>
      <c r="G317" s="14"/>
      <c r="H317" s="14"/>
      <c r="I317" s="14"/>
    </row>
    <row r="318" spans="1:9">
      <c r="A318" s="14"/>
      <c r="B318" s="14"/>
      <c r="C318" s="14"/>
      <c r="D318" s="14"/>
      <c r="E318" s="14"/>
      <c r="F318" s="14"/>
      <c r="G318" s="14"/>
      <c r="H318" s="14"/>
      <c r="I318" s="14"/>
    </row>
    <row r="319" spans="1:9">
      <c r="A319" s="14"/>
      <c r="B319" s="14"/>
      <c r="C319" s="14"/>
      <c r="D319" s="14"/>
      <c r="E319" s="14"/>
      <c r="F319" s="14"/>
      <c r="G319" s="14"/>
      <c r="H319" s="14"/>
      <c r="I319" s="14"/>
    </row>
    <row r="320" spans="1:9">
      <c r="A320" s="14"/>
      <c r="B320" s="14"/>
      <c r="C320" s="14"/>
      <c r="D320" s="14"/>
      <c r="E320" s="14"/>
      <c r="F320" s="14"/>
      <c r="G320" s="14"/>
      <c r="H320" s="14"/>
      <c r="I320" s="14"/>
    </row>
    <row r="321" spans="1:9">
      <c r="A321" s="14"/>
      <c r="B321" s="14"/>
      <c r="C321" s="14"/>
      <c r="D321" s="14"/>
      <c r="E321" s="14"/>
      <c r="F321" s="14"/>
      <c r="G321" s="14"/>
      <c r="H321" s="14"/>
      <c r="I321" s="14"/>
    </row>
    <row r="322" spans="1:9">
      <c r="A322" s="14"/>
      <c r="B322" s="14"/>
      <c r="C322" s="14"/>
      <c r="D322" s="14"/>
      <c r="E322" s="14"/>
      <c r="F322" s="14"/>
      <c r="G322" s="14"/>
      <c r="H322" s="14"/>
      <c r="I322" s="14"/>
    </row>
    <row r="323" spans="1:9">
      <c r="A323" s="14"/>
      <c r="B323" s="14"/>
      <c r="C323" s="14"/>
      <c r="D323" s="14"/>
      <c r="E323" s="14"/>
      <c r="F323" s="14"/>
      <c r="G323" s="14"/>
      <c r="H323" s="14"/>
      <c r="I323" s="14"/>
    </row>
    <row r="324" spans="1:9">
      <c r="A324" s="14"/>
      <c r="B324" s="14"/>
      <c r="C324" s="14"/>
      <c r="D324" s="14"/>
      <c r="E324" s="14"/>
      <c r="F324" s="14"/>
      <c r="G324" s="14"/>
      <c r="H324" s="14"/>
      <c r="I324" s="14"/>
    </row>
    <row r="325" spans="1:9">
      <c r="A325" s="14"/>
      <c r="B325" s="14"/>
      <c r="C325" s="14"/>
      <c r="D325" s="14"/>
      <c r="E325" s="14"/>
      <c r="F325" s="14"/>
      <c r="G325" s="14"/>
      <c r="H325" s="14"/>
      <c r="I325" s="14"/>
    </row>
    <row r="326" spans="1:9">
      <c r="A326" s="14"/>
      <c r="B326" s="14"/>
      <c r="C326" s="14"/>
      <c r="D326" s="14"/>
      <c r="E326" s="14"/>
      <c r="F326" s="14"/>
      <c r="G326" s="14"/>
      <c r="H326" s="14"/>
      <c r="I326" s="14"/>
    </row>
    <row r="327" spans="1:9">
      <c r="A327" s="14"/>
      <c r="B327" s="14"/>
      <c r="C327" s="14"/>
      <c r="D327" s="14"/>
      <c r="E327" s="14"/>
      <c r="F327" s="14"/>
      <c r="G327" s="14"/>
      <c r="H327" s="14"/>
      <c r="I327" s="14"/>
    </row>
    <row r="328" spans="1:9">
      <c r="A328" s="14"/>
      <c r="B328" s="14"/>
      <c r="C328" s="14"/>
      <c r="D328" s="14"/>
      <c r="E328" s="14"/>
      <c r="F328" s="14"/>
      <c r="G328" s="14"/>
      <c r="H328" s="14"/>
      <c r="I328" s="14"/>
    </row>
    <row r="329" spans="1:9">
      <c r="A329" s="14"/>
      <c r="B329" s="14"/>
      <c r="C329" s="14"/>
      <c r="D329" s="14"/>
      <c r="E329" s="14"/>
      <c r="F329" s="14"/>
      <c r="G329" s="14"/>
      <c r="H329" s="14"/>
      <c r="I329" s="14"/>
    </row>
    <row r="330" spans="1:9">
      <c r="A330" s="14"/>
      <c r="B330" s="14"/>
      <c r="C330" s="14"/>
      <c r="D330" s="14"/>
      <c r="E330" s="14"/>
      <c r="F330" s="14"/>
      <c r="G330" s="14"/>
      <c r="H330" s="14"/>
      <c r="I330" s="14"/>
    </row>
    <row r="331" spans="1:9">
      <c r="A331" s="14"/>
      <c r="B331" s="14"/>
      <c r="C331" s="14"/>
      <c r="D331" s="14"/>
      <c r="E331" s="14"/>
      <c r="F331" s="14"/>
      <c r="G331" s="14"/>
      <c r="H331" s="14"/>
      <c r="I331" s="14"/>
    </row>
    <row r="332" spans="1:9">
      <c r="A332" s="14"/>
      <c r="B332" s="14"/>
      <c r="C332" s="14"/>
      <c r="D332" s="14"/>
      <c r="E332" s="14"/>
      <c r="F332" s="14"/>
      <c r="G332" s="14"/>
      <c r="H332" s="14"/>
      <c r="I332" s="14"/>
    </row>
    <row r="333" spans="1:9">
      <c r="A333" s="14"/>
      <c r="B333" s="14"/>
      <c r="C333" s="14"/>
      <c r="D333" s="14"/>
      <c r="E333" s="14"/>
      <c r="F333" s="14"/>
      <c r="G333" s="14"/>
      <c r="H333" s="14"/>
      <c r="I333" s="14"/>
    </row>
    <row r="334" spans="1:9">
      <c r="A334" s="14"/>
      <c r="B334" s="14"/>
      <c r="C334" s="14"/>
      <c r="D334" s="14"/>
      <c r="E334" s="14"/>
      <c r="F334" s="14"/>
      <c r="G334" s="14"/>
      <c r="H334" s="14"/>
      <c r="I334" s="14"/>
    </row>
    <row r="335" spans="1:9">
      <c r="A335" s="14"/>
      <c r="B335" s="14"/>
      <c r="C335" s="14"/>
      <c r="D335" s="14"/>
      <c r="E335" s="14"/>
      <c r="F335" s="14"/>
      <c r="G335" s="14"/>
      <c r="H335" s="14"/>
      <c r="I335" s="14"/>
    </row>
    <row r="336" spans="1:9">
      <c r="A336" s="14"/>
      <c r="B336" s="14"/>
      <c r="C336" s="14"/>
      <c r="D336" s="14"/>
      <c r="E336" s="14"/>
      <c r="F336" s="14"/>
      <c r="G336" s="14"/>
      <c r="H336" s="14"/>
      <c r="I336" s="14"/>
    </row>
    <row r="337" spans="1:9">
      <c r="A337" s="14"/>
      <c r="B337" s="14"/>
      <c r="C337" s="14"/>
      <c r="D337" s="14"/>
      <c r="E337" s="14"/>
      <c r="F337" s="14"/>
      <c r="G337" s="14"/>
      <c r="H337" s="14"/>
      <c r="I337" s="14"/>
    </row>
    <row r="338" spans="1:9">
      <c r="A338" s="14"/>
      <c r="B338" s="14"/>
      <c r="C338" s="14"/>
      <c r="D338" s="14"/>
      <c r="E338" s="14"/>
      <c r="F338" s="14"/>
      <c r="G338" s="14"/>
      <c r="H338" s="14"/>
      <c r="I338" s="14"/>
    </row>
    <row r="339" spans="1:9">
      <c r="A339" s="14"/>
      <c r="B339" s="14"/>
      <c r="C339" s="14"/>
      <c r="D339" s="14"/>
      <c r="E339" s="14"/>
      <c r="F339" s="14"/>
      <c r="G339" s="14"/>
      <c r="H339" s="14"/>
      <c r="I339" s="14"/>
    </row>
    <row r="340" spans="1:9">
      <c r="A340" s="14"/>
      <c r="B340" s="14"/>
      <c r="C340" s="14"/>
      <c r="D340" s="14"/>
      <c r="E340" s="14"/>
      <c r="F340" s="14"/>
      <c r="G340" s="14"/>
      <c r="H340" s="14"/>
      <c r="I340" s="14"/>
    </row>
    <row r="341" spans="1:9">
      <c r="A341" s="14"/>
      <c r="B341" s="14"/>
      <c r="C341" s="14"/>
      <c r="D341" s="14"/>
      <c r="E341" s="14"/>
      <c r="F341" s="14"/>
      <c r="G341" s="14"/>
      <c r="H341" s="14"/>
      <c r="I341" s="14"/>
    </row>
    <row r="342" spans="1:9">
      <c r="A342" s="14"/>
      <c r="B342" s="14"/>
      <c r="C342" s="14"/>
      <c r="D342" s="14"/>
      <c r="E342" s="14"/>
      <c r="F342" s="14"/>
      <c r="G342" s="14"/>
      <c r="H342" s="14"/>
      <c r="I342" s="14"/>
    </row>
    <row r="343" spans="1:9">
      <c r="A343" s="14"/>
      <c r="B343" s="14"/>
      <c r="C343" s="14"/>
      <c r="D343" s="14"/>
      <c r="E343" s="14"/>
      <c r="F343" s="14"/>
      <c r="G343" s="14"/>
      <c r="H343" s="14"/>
      <c r="I343" s="14"/>
    </row>
    <row r="344" spans="1:9">
      <c r="A344" s="14"/>
      <c r="B344" s="14"/>
      <c r="C344" s="14"/>
      <c r="D344" s="14"/>
      <c r="E344" s="14"/>
      <c r="F344" s="14"/>
      <c r="G344" s="14"/>
      <c r="H344" s="14"/>
      <c r="I344" s="14"/>
    </row>
    <row r="345" spans="1:9">
      <c r="A345" s="14"/>
      <c r="B345" s="14"/>
      <c r="C345" s="14"/>
      <c r="D345" s="14"/>
      <c r="E345" s="14"/>
      <c r="F345" s="14"/>
      <c r="G345" s="14"/>
      <c r="H345" s="14"/>
      <c r="I345" s="14"/>
    </row>
    <row r="346" spans="1:9">
      <c r="A346" s="14"/>
      <c r="B346" s="14"/>
      <c r="C346" s="14"/>
      <c r="D346" s="14"/>
      <c r="E346" s="14"/>
      <c r="F346" s="14"/>
      <c r="G346" s="14"/>
      <c r="H346" s="14"/>
      <c r="I346" s="14"/>
    </row>
    <row r="347" spans="1:9">
      <c r="A347" s="14"/>
      <c r="B347" s="14"/>
      <c r="C347" s="14"/>
      <c r="D347" s="14"/>
      <c r="E347" s="14"/>
      <c r="F347" s="14"/>
      <c r="G347" s="14"/>
      <c r="H347" s="14"/>
      <c r="I347" s="14"/>
    </row>
    <row r="348" spans="1:9">
      <c r="A348" s="14"/>
      <c r="B348" s="14"/>
      <c r="C348" s="14"/>
      <c r="D348" s="14"/>
      <c r="E348" s="14"/>
      <c r="F348" s="14"/>
      <c r="G348" s="14"/>
      <c r="H348" s="14"/>
      <c r="I348" s="14"/>
    </row>
    <row r="349" spans="1:9">
      <c r="A349" s="14"/>
      <c r="B349" s="14"/>
      <c r="C349" s="14"/>
      <c r="D349" s="14"/>
      <c r="E349" s="14"/>
      <c r="F349" s="14"/>
      <c r="G349" s="14"/>
      <c r="H349" s="14"/>
      <c r="I349" s="14"/>
    </row>
    <row r="350" spans="1:9">
      <c r="A350" s="14"/>
      <c r="B350" s="14"/>
      <c r="C350" s="14"/>
      <c r="D350" s="14"/>
      <c r="E350" s="14"/>
      <c r="F350" s="14"/>
      <c r="G350" s="14"/>
      <c r="H350" s="14"/>
      <c r="I350" s="14"/>
    </row>
    <row r="351" spans="1:9">
      <c r="A351" s="14"/>
      <c r="B351" s="14"/>
      <c r="C351" s="14"/>
      <c r="D351" s="14"/>
      <c r="E351" s="14"/>
      <c r="F351" s="14"/>
      <c r="G351" s="14"/>
      <c r="H351" s="14"/>
      <c r="I351" s="14"/>
    </row>
    <row r="352" spans="1:9">
      <c r="A352" s="14"/>
      <c r="B352" s="14"/>
      <c r="C352" s="14"/>
      <c r="D352" s="14"/>
      <c r="E352" s="14"/>
      <c r="F352" s="14"/>
      <c r="G352" s="14"/>
      <c r="H352" s="14"/>
      <c r="I352" s="14"/>
    </row>
    <row r="353" spans="1:9">
      <c r="A353" s="14"/>
      <c r="B353" s="14"/>
      <c r="C353" s="14"/>
      <c r="D353" s="14"/>
      <c r="E353" s="14"/>
      <c r="F353" s="14"/>
      <c r="G353" s="14"/>
      <c r="H353" s="14"/>
      <c r="I353" s="14"/>
    </row>
    <row r="354" spans="1:9">
      <c r="A354" s="14"/>
      <c r="B354" s="14"/>
      <c r="C354" s="14"/>
      <c r="D354" s="14"/>
      <c r="E354" s="14"/>
      <c r="F354" s="14"/>
      <c r="G354" s="14"/>
      <c r="H354" s="14"/>
      <c r="I354" s="14"/>
    </row>
    <row r="355" spans="1:9">
      <c r="A355" s="14"/>
      <c r="B355" s="14"/>
      <c r="C355" s="14"/>
      <c r="D355" s="14"/>
      <c r="E355" s="14"/>
      <c r="F355" s="14"/>
      <c r="G355" s="14"/>
      <c r="H355" s="14"/>
      <c r="I355" s="14"/>
    </row>
    <row r="356" spans="1:9">
      <c r="A356" s="14"/>
      <c r="B356" s="14"/>
      <c r="C356" s="14"/>
      <c r="D356" s="14"/>
      <c r="E356" s="14"/>
      <c r="F356" s="14"/>
      <c r="G356" s="14"/>
      <c r="H356" s="14"/>
      <c r="I356" s="14"/>
    </row>
    <row r="357" spans="1:9">
      <c r="A357" s="14"/>
      <c r="B357" s="14"/>
      <c r="C357" s="14"/>
      <c r="D357" s="14"/>
      <c r="E357" s="14"/>
      <c r="F357" s="14"/>
      <c r="G357" s="14"/>
      <c r="H357" s="14"/>
      <c r="I357" s="14"/>
    </row>
    <row r="358" spans="1:9">
      <c r="A358" s="14"/>
      <c r="B358" s="14"/>
      <c r="C358" s="14"/>
      <c r="D358" s="14"/>
      <c r="E358" s="14"/>
      <c r="F358" s="14"/>
      <c r="G358" s="14"/>
      <c r="H358" s="14"/>
      <c r="I358" s="14"/>
    </row>
    <row r="359" spans="1:9">
      <c r="A359" s="14"/>
      <c r="B359" s="14"/>
      <c r="C359" s="14"/>
      <c r="D359" s="14"/>
      <c r="E359" s="14"/>
      <c r="F359" s="14"/>
      <c r="G359" s="14"/>
      <c r="H359" s="14"/>
      <c r="I359" s="14"/>
    </row>
    <row r="360" spans="1:9">
      <c r="A360" s="14"/>
      <c r="B360" s="14"/>
      <c r="C360" s="14"/>
      <c r="D360" s="14"/>
      <c r="E360" s="14"/>
      <c r="F360" s="14"/>
      <c r="G360" s="14"/>
      <c r="H360" s="14"/>
      <c r="I360" s="14"/>
    </row>
    <row r="361" spans="1:9">
      <c r="A361" s="14"/>
      <c r="B361" s="14"/>
      <c r="C361" s="14"/>
      <c r="D361" s="14"/>
      <c r="E361" s="14"/>
      <c r="F361" s="14"/>
      <c r="G361" s="14"/>
      <c r="H361" s="14"/>
      <c r="I361" s="14"/>
    </row>
    <row r="362" spans="1:9">
      <c r="A362" s="14"/>
      <c r="B362" s="14"/>
      <c r="C362" s="14"/>
      <c r="D362" s="14"/>
      <c r="E362" s="14"/>
      <c r="F362" s="14"/>
      <c r="G362" s="14"/>
      <c r="H362" s="14"/>
      <c r="I362" s="14"/>
    </row>
    <row r="363" spans="1:9">
      <c r="A363" s="14"/>
      <c r="B363" s="14"/>
      <c r="C363" s="14"/>
      <c r="D363" s="14"/>
      <c r="E363" s="14"/>
      <c r="F363" s="14"/>
      <c r="G363" s="14"/>
      <c r="H363" s="14"/>
      <c r="I363" s="14"/>
    </row>
    <row r="364" spans="1:9">
      <c r="A364" s="14"/>
      <c r="B364" s="14"/>
      <c r="C364" s="14"/>
      <c r="D364" s="14"/>
      <c r="E364" s="14"/>
      <c r="F364" s="14"/>
      <c r="G364" s="14"/>
      <c r="H364" s="14"/>
      <c r="I364" s="14"/>
    </row>
    <row r="365" spans="1:9">
      <c r="A365" s="14"/>
      <c r="B365" s="14"/>
      <c r="C365" s="14"/>
      <c r="D365" s="14"/>
      <c r="E365" s="14"/>
      <c r="F365" s="14"/>
      <c r="G365" s="14"/>
      <c r="H365" s="14"/>
      <c r="I365" s="14"/>
    </row>
    <row r="366" spans="1:9">
      <c r="A366" s="14"/>
      <c r="B366" s="14"/>
      <c r="C366" s="14"/>
      <c r="D366" s="14"/>
      <c r="E366" s="14"/>
      <c r="F366" s="14"/>
      <c r="G366" s="14"/>
      <c r="H366" s="14"/>
      <c r="I366" s="14"/>
    </row>
    <row r="367" spans="1:9">
      <c r="A367" s="14"/>
      <c r="B367" s="14"/>
      <c r="C367" s="14"/>
      <c r="D367" s="14"/>
      <c r="E367" s="14"/>
      <c r="F367" s="14"/>
      <c r="G367" s="14"/>
      <c r="H367" s="14"/>
      <c r="I367" s="14"/>
    </row>
    <row r="368" spans="1:9">
      <c r="A368" s="14"/>
      <c r="B368" s="14"/>
      <c r="C368" s="14"/>
      <c r="D368" s="14"/>
      <c r="E368" s="14"/>
      <c r="F368" s="14"/>
      <c r="G368" s="14"/>
      <c r="H368" s="14"/>
      <c r="I368" s="14"/>
    </row>
    <row r="369" spans="1:9">
      <c r="A369" s="14"/>
      <c r="B369" s="14"/>
      <c r="C369" s="14"/>
      <c r="D369" s="14"/>
      <c r="E369" s="14"/>
      <c r="F369" s="14"/>
      <c r="G369" s="14"/>
      <c r="H369" s="14"/>
      <c r="I369" s="14"/>
    </row>
    <row r="370" spans="1:9">
      <c r="A370" s="14"/>
      <c r="B370" s="14"/>
      <c r="C370" s="14"/>
      <c r="D370" s="14"/>
      <c r="E370" s="14"/>
      <c r="F370" s="14"/>
      <c r="G370" s="14"/>
      <c r="H370" s="14"/>
      <c r="I370" s="14"/>
    </row>
    <row r="371" spans="1:9">
      <c r="A371" s="14"/>
      <c r="B371" s="14"/>
      <c r="C371" s="14"/>
      <c r="D371" s="14"/>
      <c r="E371" s="14"/>
      <c r="F371" s="14"/>
      <c r="G371" s="14"/>
      <c r="H371" s="14"/>
      <c r="I371" s="14"/>
    </row>
    <row r="372" spans="1:9">
      <c r="A372" s="14"/>
      <c r="B372" s="14"/>
      <c r="C372" s="14"/>
      <c r="D372" s="14"/>
      <c r="E372" s="14"/>
      <c r="F372" s="14"/>
      <c r="G372" s="14"/>
      <c r="H372" s="14"/>
      <c r="I372" s="14"/>
    </row>
    <row r="373" spans="1:9">
      <c r="A373" s="14"/>
      <c r="B373" s="14"/>
      <c r="C373" s="14"/>
      <c r="D373" s="14"/>
      <c r="E373" s="14"/>
      <c r="F373" s="14"/>
      <c r="G373" s="14"/>
      <c r="H373" s="14"/>
      <c r="I373" s="14"/>
    </row>
    <row r="374" spans="1:9">
      <c r="A374" s="14"/>
      <c r="B374" s="14"/>
      <c r="C374" s="14"/>
      <c r="D374" s="14"/>
      <c r="E374" s="14"/>
      <c r="F374" s="14"/>
      <c r="G374" s="14"/>
      <c r="H374" s="14"/>
      <c r="I374" s="14"/>
    </row>
    <row r="375" spans="1:9">
      <c r="A375" s="14"/>
      <c r="B375" s="14"/>
      <c r="C375" s="14"/>
      <c r="D375" s="14"/>
      <c r="E375" s="14"/>
      <c r="F375" s="14"/>
      <c r="G375" s="14"/>
      <c r="H375" s="14"/>
      <c r="I375" s="14"/>
    </row>
    <row r="376" spans="1:9">
      <c r="A376" s="14"/>
      <c r="B376" s="14"/>
      <c r="C376" s="14"/>
      <c r="D376" s="14"/>
      <c r="E376" s="14"/>
      <c r="F376" s="14"/>
      <c r="G376" s="14"/>
      <c r="H376" s="14"/>
      <c r="I376" s="14"/>
    </row>
    <row r="377" spans="1:9">
      <c r="A377" s="14"/>
      <c r="B377" s="14"/>
      <c r="C377" s="14"/>
      <c r="D377" s="14"/>
      <c r="E377" s="14"/>
      <c r="F377" s="14"/>
      <c r="G377" s="14"/>
      <c r="H377" s="14"/>
      <c r="I377" s="14"/>
    </row>
    <row r="378" spans="1:9">
      <c r="A378" s="14"/>
      <c r="B378" s="14"/>
      <c r="C378" s="14"/>
      <c r="D378" s="14"/>
      <c r="E378" s="14"/>
      <c r="F378" s="14"/>
      <c r="G378" s="14"/>
      <c r="H378" s="14"/>
      <c r="I378" s="14"/>
    </row>
    <row r="379" spans="1:9">
      <c r="A379" s="14"/>
      <c r="B379" s="14"/>
      <c r="C379" s="14"/>
      <c r="D379" s="14"/>
      <c r="E379" s="14"/>
      <c r="F379" s="14"/>
      <c r="G379" s="14"/>
      <c r="H379" s="14"/>
      <c r="I379" s="14"/>
    </row>
    <row r="380" spans="1:9">
      <c r="A380" s="14"/>
      <c r="B380" s="14"/>
      <c r="C380" s="14"/>
      <c r="D380" s="14"/>
      <c r="E380" s="14"/>
      <c r="F380" s="14"/>
      <c r="G380" s="14"/>
      <c r="H380" s="14"/>
      <c r="I380" s="14"/>
    </row>
    <row r="381" spans="1:9">
      <c r="A381" s="14"/>
      <c r="B381" s="14"/>
      <c r="C381" s="14"/>
      <c r="D381" s="14"/>
      <c r="E381" s="14"/>
      <c r="F381" s="14"/>
      <c r="G381" s="14"/>
      <c r="H381" s="14"/>
      <c r="I381" s="14"/>
    </row>
    <row r="382" spans="1:9">
      <c r="A382" s="14"/>
      <c r="B382" s="14"/>
      <c r="C382" s="14"/>
      <c r="D382" s="14"/>
      <c r="E382" s="14"/>
      <c r="F382" s="14"/>
      <c r="G382" s="14"/>
      <c r="H382" s="14"/>
      <c r="I382" s="14"/>
    </row>
    <row r="383" spans="1:9">
      <c r="A383" s="14"/>
      <c r="B383" s="14"/>
      <c r="C383" s="14"/>
      <c r="D383" s="14"/>
      <c r="E383" s="14"/>
      <c r="F383" s="14"/>
      <c r="G383" s="14"/>
      <c r="H383" s="14"/>
      <c r="I383" s="14"/>
    </row>
    <row r="384" spans="1:9">
      <c r="A384" s="14"/>
      <c r="B384" s="14"/>
      <c r="C384" s="14"/>
      <c r="D384" s="14"/>
      <c r="E384" s="14"/>
      <c r="F384" s="14"/>
      <c r="G384" s="14"/>
      <c r="H384" s="14"/>
      <c r="I384" s="14"/>
    </row>
    <row r="385" spans="1:9">
      <c r="A385" s="14"/>
      <c r="B385" s="14"/>
      <c r="C385" s="14"/>
      <c r="D385" s="14"/>
      <c r="E385" s="14"/>
      <c r="F385" s="14"/>
      <c r="G385" s="14"/>
      <c r="H385" s="14"/>
      <c r="I385" s="14"/>
    </row>
    <row r="386" spans="1:9">
      <c r="A386" s="14"/>
      <c r="B386" s="14"/>
      <c r="C386" s="14"/>
      <c r="D386" s="14"/>
      <c r="E386" s="14"/>
      <c r="F386" s="14"/>
      <c r="G386" s="14"/>
      <c r="H386" s="14"/>
      <c r="I386" s="14"/>
    </row>
    <row r="387" spans="1:9">
      <c r="A387" s="14"/>
      <c r="B387" s="14"/>
      <c r="C387" s="14"/>
      <c r="D387" s="14"/>
      <c r="E387" s="14"/>
      <c r="F387" s="14"/>
      <c r="G387" s="14"/>
      <c r="H387" s="14"/>
      <c r="I387" s="14"/>
    </row>
    <row r="388" spans="1:9">
      <c r="A388" s="14"/>
      <c r="B388" s="14"/>
      <c r="C388" s="14"/>
      <c r="D388" s="14"/>
      <c r="E388" s="14"/>
      <c r="F388" s="14"/>
      <c r="G388" s="14"/>
      <c r="H388" s="14"/>
      <c r="I388" s="14"/>
    </row>
    <row r="389" spans="1:9">
      <c r="A389" s="14"/>
      <c r="B389" s="14"/>
      <c r="C389" s="14"/>
      <c r="D389" s="14"/>
      <c r="E389" s="14"/>
      <c r="F389" s="14"/>
      <c r="G389" s="14"/>
      <c r="H389" s="14"/>
      <c r="I389" s="14"/>
    </row>
    <row r="390" spans="1:9">
      <c r="A390" s="14"/>
      <c r="B390" s="14"/>
      <c r="C390" s="14"/>
      <c r="D390" s="14"/>
      <c r="E390" s="14"/>
      <c r="F390" s="14"/>
      <c r="G390" s="14"/>
      <c r="H390" s="14"/>
      <c r="I390" s="14"/>
    </row>
    <row r="391" spans="1:9">
      <c r="A391" s="14"/>
      <c r="B391" s="14"/>
      <c r="C391" s="14"/>
      <c r="D391" s="14"/>
      <c r="E391" s="14"/>
      <c r="F391" s="14"/>
      <c r="G391" s="14"/>
      <c r="H391" s="14"/>
      <c r="I391" s="14"/>
    </row>
    <row r="392" spans="1:9">
      <c r="A392" s="14"/>
      <c r="B392" s="14"/>
      <c r="C392" s="14"/>
      <c r="D392" s="14"/>
      <c r="E392" s="14"/>
      <c r="F392" s="14"/>
      <c r="G392" s="14"/>
      <c r="H392" s="14"/>
      <c r="I392" s="14"/>
    </row>
    <row r="393" spans="1:9">
      <c r="A393" s="14"/>
      <c r="B393" s="14"/>
      <c r="C393" s="14"/>
      <c r="D393" s="14"/>
      <c r="E393" s="14"/>
      <c r="F393" s="14"/>
      <c r="G393" s="14"/>
      <c r="H393" s="14"/>
      <c r="I393" s="14"/>
    </row>
    <row r="394" spans="1:9">
      <c r="A394" s="14"/>
      <c r="B394" s="14"/>
      <c r="C394" s="14"/>
      <c r="D394" s="14"/>
      <c r="E394" s="14"/>
      <c r="F394" s="14"/>
      <c r="G394" s="14"/>
      <c r="H394" s="14"/>
      <c r="I394" s="14"/>
    </row>
    <row r="395" spans="1:9">
      <c r="A395" s="14"/>
      <c r="B395" s="14"/>
      <c r="C395" s="14"/>
      <c r="D395" s="14"/>
      <c r="E395" s="14"/>
      <c r="F395" s="14"/>
      <c r="G395" s="14"/>
      <c r="H395" s="14"/>
      <c r="I395" s="14"/>
    </row>
    <row r="396" spans="1:9">
      <c r="A396" s="14"/>
      <c r="B396" s="14"/>
      <c r="C396" s="14"/>
      <c r="D396" s="14"/>
      <c r="E396" s="14"/>
      <c r="F396" s="14"/>
      <c r="G396" s="14"/>
      <c r="H396" s="14"/>
      <c r="I396" s="14"/>
    </row>
    <row r="397" spans="1:9">
      <c r="A397" s="14"/>
      <c r="B397" s="14"/>
      <c r="C397" s="14"/>
      <c r="D397" s="14"/>
      <c r="E397" s="14"/>
      <c r="F397" s="14"/>
      <c r="G397" s="14"/>
      <c r="H397" s="14"/>
      <c r="I397" s="14"/>
    </row>
    <row r="398" spans="1:9">
      <c r="A398" s="14"/>
      <c r="B398" s="14"/>
      <c r="C398" s="14"/>
      <c r="D398" s="14"/>
      <c r="E398" s="14"/>
      <c r="F398" s="14"/>
      <c r="G398" s="14"/>
      <c r="H398" s="14"/>
      <c r="I398" s="14"/>
    </row>
    <row r="399" spans="1:9">
      <c r="A399" s="14"/>
      <c r="B399" s="14"/>
      <c r="C399" s="14"/>
      <c r="D399" s="14"/>
      <c r="E399" s="14"/>
      <c r="F399" s="14"/>
      <c r="G399" s="14"/>
      <c r="H399" s="14"/>
      <c r="I399" s="14"/>
    </row>
    <row r="400" spans="1:9">
      <c r="A400" s="14"/>
      <c r="B400" s="14"/>
      <c r="C400" s="14"/>
      <c r="D400" s="14"/>
      <c r="E400" s="14"/>
      <c r="F400" s="14"/>
      <c r="G400" s="14"/>
      <c r="H400" s="14"/>
      <c r="I400" s="14"/>
    </row>
    <row r="401" spans="1:9">
      <c r="A401" s="14"/>
      <c r="B401" s="14"/>
      <c r="C401" s="14"/>
      <c r="D401" s="14"/>
      <c r="E401" s="14"/>
      <c r="F401" s="14"/>
      <c r="G401" s="14"/>
      <c r="H401" s="14"/>
      <c r="I401" s="14"/>
    </row>
    <row r="402" spans="1:9">
      <c r="A402" s="14"/>
      <c r="B402" s="14"/>
      <c r="C402" s="14"/>
      <c r="D402" s="14"/>
      <c r="E402" s="14"/>
      <c r="F402" s="14"/>
      <c r="G402" s="14"/>
      <c r="H402" s="14"/>
      <c r="I402" s="14"/>
    </row>
    <row r="403" spans="1:9">
      <c r="A403" s="14"/>
      <c r="B403" s="14"/>
      <c r="C403" s="14"/>
      <c r="D403" s="14"/>
      <c r="E403" s="14"/>
      <c r="F403" s="14"/>
      <c r="G403" s="14"/>
      <c r="H403" s="14"/>
      <c r="I403" s="14"/>
    </row>
    <row r="404" spans="1:9">
      <c r="A404" s="14"/>
      <c r="B404" s="14"/>
      <c r="C404" s="14"/>
      <c r="D404" s="14"/>
      <c r="E404" s="14"/>
      <c r="F404" s="14"/>
      <c r="G404" s="14"/>
      <c r="H404" s="14"/>
      <c r="I404" s="14"/>
    </row>
    <row r="405" spans="1:9">
      <c r="A405" s="14"/>
      <c r="B405" s="14"/>
      <c r="C405" s="14"/>
      <c r="D405" s="14"/>
      <c r="E405" s="14"/>
      <c r="F405" s="14"/>
      <c r="G405" s="14"/>
      <c r="H405" s="14"/>
      <c r="I405" s="14"/>
    </row>
    <row r="406" spans="1:9">
      <c r="A406" s="14"/>
      <c r="B406" s="14"/>
      <c r="C406" s="14"/>
      <c r="D406" s="14"/>
      <c r="E406" s="14"/>
      <c r="F406" s="14"/>
      <c r="G406" s="14"/>
      <c r="H406" s="14"/>
      <c r="I406" s="14"/>
    </row>
    <row r="407" spans="1:9">
      <c r="A407" s="14"/>
      <c r="B407" s="14"/>
      <c r="C407" s="14"/>
      <c r="D407" s="14"/>
      <c r="E407" s="14"/>
      <c r="F407" s="14"/>
      <c r="G407" s="14"/>
      <c r="H407" s="14"/>
      <c r="I407" s="14"/>
    </row>
    <row r="408" spans="1:9">
      <c r="A408" s="14"/>
      <c r="B408" s="14"/>
      <c r="C408" s="14"/>
      <c r="D408" s="14"/>
      <c r="E408" s="14"/>
      <c r="F408" s="14"/>
      <c r="G408" s="14"/>
      <c r="H408" s="14"/>
      <c r="I408" s="14"/>
    </row>
    <row r="409" spans="1:9">
      <c r="A409" s="14"/>
      <c r="B409" s="14"/>
      <c r="C409" s="14"/>
      <c r="D409" s="14"/>
      <c r="E409" s="14"/>
      <c r="F409" s="14"/>
      <c r="G409" s="14"/>
      <c r="H409" s="14"/>
      <c r="I409" s="14"/>
    </row>
    <row r="410" spans="1:9">
      <c r="A410" s="14"/>
      <c r="B410" s="14"/>
      <c r="C410" s="14"/>
      <c r="D410" s="14"/>
      <c r="E410" s="14"/>
      <c r="F410" s="14"/>
      <c r="G410" s="14"/>
      <c r="H410" s="14"/>
      <c r="I410" s="14"/>
    </row>
    <row r="411" spans="1:9">
      <c r="A411" s="14"/>
      <c r="B411" s="14"/>
      <c r="C411" s="14"/>
      <c r="D411" s="14"/>
      <c r="E411" s="14"/>
      <c r="F411" s="14"/>
      <c r="G411" s="14"/>
      <c r="H411" s="14"/>
      <c r="I411" s="14"/>
    </row>
    <row r="412" spans="1:9">
      <c r="A412" s="14"/>
      <c r="B412" s="14"/>
      <c r="C412" s="14"/>
      <c r="D412" s="14"/>
      <c r="E412" s="14"/>
      <c r="F412" s="14"/>
      <c r="G412" s="14"/>
      <c r="H412" s="14"/>
      <c r="I412" s="14"/>
    </row>
    <row r="413" spans="1:9">
      <c r="A413" s="14"/>
      <c r="B413" s="14"/>
      <c r="C413" s="14"/>
      <c r="D413" s="14"/>
      <c r="E413" s="14"/>
      <c r="F413" s="14"/>
      <c r="G413" s="14"/>
      <c r="H413" s="14"/>
      <c r="I413" s="14"/>
    </row>
    <row r="414" spans="1:9">
      <c r="A414" s="14"/>
      <c r="B414" s="14"/>
      <c r="C414" s="14"/>
      <c r="D414" s="14"/>
      <c r="E414" s="14"/>
      <c r="F414" s="14"/>
      <c r="G414" s="14"/>
      <c r="H414" s="14"/>
      <c r="I414" s="14"/>
    </row>
    <row r="415" spans="1:9">
      <c r="A415" s="14"/>
      <c r="B415" s="14"/>
      <c r="C415" s="14"/>
      <c r="D415" s="14"/>
      <c r="E415" s="14"/>
      <c r="F415" s="14"/>
      <c r="G415" s="14"/>
      <c r="H415" s="14"/>
      <c r="I415" s="14"/>
    </row>
    <row r="416" spans="1:9">
      <c r="A416" s="14"/>
      <c r="B416" s="14"/>
      <c r="C416" s="14"/>
      <c r="D416" s="14"/>
      <c r="E416" s="14"/>
      <c r="F416" s="14"/>
      <c r="G416" s="14"/>
      <c r="H416" s="14"/>
      <c r="I416" s="14"/>
    </row>
    <row r="417" spans="1:9">
      <c r="A417" s="14"/>
      <c r="B417" s="14"/>
      <c r="C417" s="14"/>
      <c r="D417" s="14"/>
      <c r="E417" s="14"/>
      <c r="F417" s="14"/>
      <c r="G417" s="14"/>
      <c r="H417" s="14"/>
      <c r="I417" s="14"/>
    </row>
    <row r="418" spans="1:9">
      <c r="A418" s="14"/>
      <c r="B418" s="14"/>
      <c r="C418" s="14"/>
      <c r="D418" s="14"/>
      <c r="E418" s="14"/>
      <c r="F418" s="14"/>
      <c r="G418" s="14"/>
      <c r="H418" s="14"/>
      <c r="I418" s="14"/>
    </row>
    <row r="419" spans="1:9">
      <c r="A419" s="14"/>
      <c r="B419" s="14"/>
      <c r="C419" s="14"/>
      <c r="D419" s="14"/>
      <c r="E419" s="14"/>
      <c r="F419" s="14"/>
      <c r="G419" s="14"/>
      <c r="H419" s="14"/>
      <c r="I419" s="14"/>
    </row>
    <row r="420" spans="1:9">
      <c r="A420" s="14"/>
      <c r="B420" s="14"/>
      <c r="C420" s="14"/>
      <c r="D420" s="14"/>
      <c r="E420" s="14"/>
      <c r="F420" s="14"/>
      <c r="G420" s="14"/>
      <c r="H420" s="14"/>
      <c r="I420" s="14"/>
    </row>
    <row r="421" spans="1:9">
      <c r="A421" s="14"/>
      <c r="B421" s="14"/>
      <c r="C421" s="14"/>
      <c r="D421" s="14"/>
      <c r="E421" s="14"/>
      <c r="F421" s="14"/>
      <c r="G421" s="14"/>
      <c r="H421" s="14"/>
      <c r="I421" s="14"/>
    </row>
    <row r="422" spans="1:9">
      <c r="A422" s="14"/>
      <c r="B422" s="14"/>
      <c r="C422" s="14"/>
      <c r="D422" s="14"/>
      <c r="E422" s="14"/>
      <c r="F422" s="14"/>
      <c r="G422" s="14"/>
      <c r="H422" s="14"/>
      <c r="I422" s="14"/>
    </row>
    <row r="423" spans="1:9">
      <c r="A423" s="14"/>
      <c r="B423" s="14"/>
      <c r="C423" s="14"/>
      <c r="D423" s="14"/>
      <c r="E423" s="14"/>
      <c r="F423" s="14"/>
      <c r="G423" s="14"/>
      <c r="H423" s="14"/>
      <c r="I423" s="14"/>
    </row>
    <row r="424" spans="1:9">
      <c r="A424" s="14"/>
      <c r="B424" s="14"/>
      <c r="C424" s="14"/>
      <c r="D424" s="14"/>
      <c r="E424" s="14"/>
      <c r="F424" s="14"/>
      <c r="G424" s="14"/>
      <c r="H424" s="14"/>
      <c r="I424" s="14"/>
    </row>
    <row r="425" spans="1:9">
      <c r="A425" s="14"/>
      <c r="B425" s="14"/>
      <c r="C425" s="14"/>
      <c r="D425" s="14"/>
      <c r="E425" s="14"/>
      <c r="F425" s="14"/>
      <c r="G425" s="14"/>
      <c r="H425" s="14"/>
      <c r="I425" s="14"/>
    </row>
    <row r="426" spans="1:9">
      <c r="A426" s="14"/>
      <c r="B426" s="14"/>
      <c r="C426" s="14"/>
      <c r="D426" s="14"/>
      <c r="E426" s="14"/>
      <c r="F426" s="14"/>
      <c r="G426" s="14"/>
      <c r="H426" s="14"/>
      <c r="I426" s="14"/>
    </row>
    <row r="427" spans="1:9">
      <c r="A427" s="14"/>
      <c r="B427" s="14"/>
      <c r="C427" s="14"/>
      <c r="D427" s="14"/>
      <c r="E427" s="14"/>
      <c r="F427" s="14"/>
      <c r="G427" s="14"/>
      <c r="H427" s="14"/>
      <c r="I427" s="14"/>
    </row>
    <row r="428" spans="1:9">
      <c r="A428" s="14"/>
      <c r="B428" s="14"/>
      <c r="C428" s="14"/>
      <c r="D428" s="14"/>
      <c r="E428" s="14"/>
      <c r="F428" s="14"/>
      <c r="G428" s="14"/>
      <c r="H428" s="14"/>
      <c r="I428" s="14"/>
    </row>
    <row r="429" spans="1:9">
      <c r="A429" s="14"/>
      <c r="B429" s="14"/>
      <c r="C429" s="14"/>
      <c r="D429" s="14"/>
      <c r="E429" s="14"/>
      <c r="F429" s="14"/>
      <c r="G429" s="14"/>
      <c r="H429" s="14"/>
      <c r="I429" s="14"/>
    </row>
    <row r="430" spans="1:9">
      <c r="A430" s="14"/>
      <c r="B430" s="14"/>
      <c r="C430" s="14"/>
      <c r="D430" s="14"/>
      <c r="E430" s="14"/>
      <c r="F430" s="14"/>
      <c r="G430" s="14"/>
      <c r="H430" s="14"/>
      <c r="I430" s="14"/>
    </row>
    <row r="431" spans="1:9">
      <c r="A431" s="14"/>
      <c r="B431" s="14"/>
      <c r="C431" s="14"/>
      <c r="D431" s="14"/>
      <c r="E431" s="14"/>
      <c r="F431" s="14"/>
      <c r="G431" s="14"/>
      <c r="H431" s="14"/>
      <c r="I431" s="14"/>
    </row>
    <row r="432" spans="1:9">
      <c r="A432" s="14"/>
      <c r="B432" s="14"/>
      <c r="C432" s="14"/>
      <c r="D432" s="14"/>
      <c r="E432" s="14"/>
      <c r="F432" s="14"/>
      <c r="G432" s="14"/>
      <c r="H432" s="14"/>
      <c r="I432" s="14"/>
    </row>
    <row r="433" spans="1:9">
      <c r="A433" s="14"/>
      <c r="B433" s="14"/>
      <c r="C433" s="14"/>
      <c r="D433" s="14"/>
      <c r="E433" s="14"/>
      <c r="F433" s="14"/>
      <c r="G433" s="14"/>
      <c r="H433" s="14"/>
      <c r="I433" s="14"/>
    </row>
    <row r="434" spans="1:9">
      <c r="A434" s="14"/>
      <c r="B434" s="14"/>
      <c r="C434" s="14"/>
      <c r="D434" s="14"/>
      <c r="E434" s="14"/>
      <c r="F434" s="14"/>
      <c r="G434" s="14"/>
      <c r="H434" s="14"/>
      <c r="I434" s="14"/>
    </row>
    <row r="435" spans="1:9">
      <c r="A435" s="14"/>
      <c r="B435" s="14"/>
      <c r="C435" s="14"/>
      <c r="D435" s="14"/>
      <c r="E435" s="14"/>
      <c r="F435" s="14"/>
      <c r="G435" s="14"/>
      <c r="H435" s="14"/>
      <c r="I435" s="14"/>
    </row>
    <row r="436" spans="1:9">
      <c r="A436" s="14"/>
      <c r="B436" s="14"/>
      <c r="C436" s="14"/>
      <c r="D436" s="14"/>
      <c r="E436" s="14"/>
      <c r="F436" s="14"/>
      <c r="G436" s="14"/>
      <c r="H436" s="14"/>
      <c r="I436" s="14"/>
    </row>
    <row r="437" spans="1:9">
      <c r="A437" s="14"/>
      <c r="B437" s="14"/>
      <c r="C437" s="14"/>
      <c r="D437" s="14"/>
      <c r="E437" s="14"/>
      <c r="F437" s="14"/>
      <c r="G437" s="14"/>
      <c r="H437" s="14"/>
      <c r="I437" s="14"/>
    </row>
    <row r="438" spans="1:9">
      <c r="A438" s="14"/>
      <c r="B438" s="14"/>
      <c r="C438" s="14"/>
      <c r="D438" s="14"/>
      <c r="E438" s="14"/>
      <c r="F438" s="14"/>
      <c r="G438" s="14"/>
      <c r="H438" s="14"/>
      <c r="I438" s="14"/>
    </row>
    <row r="439" spans="1:9">
      <c r="A439" s="14"/>
      <c r="B439" s="14"/>
      <c r="C439" s="14"/>
      <c r="D439" s="14"/>
      <c r="E439" s="14"/>
      <c r="F439" s="14"/>
      <c r="G439" s="14"/>
      <c r="H439" s="14"/>
      <c r="I439" s="14"/>
    </row>
    <row r="440" spans="1:9">
      <c r="A440" s="14"/>
      <c r="B440" s="14"/>
      <c r="C440" s="14"/>
      <c r="D440" s="14"/>
      <c r="E440" s="14"/>
      <c r="F440" s="14"/>
      <c r="G440" s="14"/>
      <c r="H440" s="14"/>
      <c r="I440" s="14"/>
    </row>
    <row r="441" spans="1:9">
      <c r="A441" s="14"/>
      <c r="B441" s="14"/>
      <c r="C441" s="14"/>
      <c r="D441" s="14"/>
      <c r="E441" s="14"/>
      <c r="F441" s="14"/>
      <c r="G441" s="14"/>
      <c r="H441" s="14"/>
      <c r="I441" s="14"/>
    </row>
    <row r="442" spans="1:9">
      <c r="A442" s="14"/>
      <c r="B442" s="14"/>
      <c r="C442" s="14"/>
      <c r="D442" s="14"/>
      <c r="E442" s="14"/>
      <c r="F442" s="14"/>
      <c r="G442" s="14"/>
      <c r="H442" s="14"/>
      <c r="I442" s="14"/>
    </row>
    <row r="443" spans="1:9">
      <c r="A443" s="14"/>
      <c r="B443" s="14"/>
      <c r="C443" s="14"/>
      <c r="D443" s="14"/>
      <c r="E443" s="14"/>
      <c r="F443" s="14"/>
      <c r="G443" s="14"/>
      <c r="H443" s="14"/>
      <c r="I443" s="14"/>
    </row>
    <row r="444" spans="1:9">
      <c r="A444" s="14"/>
      <c r="B444" s="14"/>
      <c r="C444" s="14"/>
      <c r="D444" s="14"/>
      <c r="E444" s="14"/>
      <c r="F444" s="14"/>
      <c r="G444" s="14"/>
      <c r="H444" s="14"/>
      <c r="I444" s="14"/>
    </row>
    <row r="445" spans="1:9">
      <c r="A445" s="14"/>
      <c r="B445" s="14"/>
      <c r="C445" s="14"/>
      <c r="D445" s="14"/>
      <c r="E445" s="14"/>
      <c r="F445" s="14"/>
      <c r="G445" s="14"/>
      <c r="H445" s="14"/>
      <c r="I445" s="14"/>
    </row>
    <row r="446" spans="1:9">
      <c r="A446" s="14"/>
      <c r="B446" s="14"/>
      <c r="C446" s="14"/>
      <c r="D446" s="14"/>
      <c r="E446" s="14"/>
      <c r="F446" s="14"/>
      <c r="G446" s="14"/>
      <c r="H446" s="14"/>
      <c r="I446" s="14"/>
    </row>
    <row r="447" spans="1:9">
      <c r="A447" s="14"/>
      <c r="B447" s="14"/>
      <c r="C447" s="14"/>
      <c r="D447" s="14"/>
      <c r="E447" s="14"/>
      <c r="F447" s="14"/>
      <c r="G447" s="14"/>
      <c r="H447" s="14"/>
      <c r="I447" s="14"/>
    </row>
    <row r="448" spans="1:9">
      <c r="A448" s="14"/>
      <c r="B448" s="14"/>
      <c r="C448" s="14"/>
      <c r="D448" s="14"/>
      <c r="E448" s="14"/>
      <c r="F448" s="14"/>
      <c r="G448" s="14"/>
      <c r="H448" s="14"/>
      <c r="I448" s="14"/>
    </row>
    <row r="449" spans="1:9">
      <c r="A449" s="14"/>
      <c r="B449" s="14"/>
      <c r="C449" s="14"/>
      <c r="D449" s="14"/>
      <c r="E449" s="14"/>
      <c r="F449" s="14"/>
      <c r="G449" s="14"/>
      <c r="H449" s="14"/>
      <c r="I449" s="14"/>
    </row>
    <row r="450" spans="1:9">
      <c r="A450" s="14"/>
      <c r="B450" s="14"/>
      <c r="C450" s="14"/>
      <c r="D450" s="14"/>
      <c r="E450" s="14"/>
      <c r="F450" s="14"/>
      <c r="G450" s="14"/>
      <c r="H450" s="14"/>
      <c r="I450" s="14"/>
    </row>
    <row r="451" spans="1:9">
      <c r="A451" s="14"/>
      <c r="B451" s="14"/>
      <c r="C451" s="14"/>
      <c r="D451" s="14"/>
      <c r="E451" s="14"/>
      <c r="F451" s="14"/>
      <c r="G451" s="14"/>
      <c r="H451" s="14"/>
      <c r="I451" s="14"/>
    </row>
    <row r="452" spans="1:9">
      <c r="A452" s="14"/>
      <c r="B452" s="14"/>
      <c r="C452" s="14"/>
      <c r="D452" s="14"/>
      <c r="E452" s="14"/>
      <c r="F452" s="14"/>
      <c r="G452" s="14"/>
      <c r="H452" s="14"/>
      <c r="I452" s="14"/>
    </row>
    <row r="453" spans="1:9">
      <c r="A453" s="14"/>
      <c r="B453" s="14"/>
      <c r="C453" s="14"/>
      <c r="D453" s="14"/>
      <c r="E453" s="14"/>
      <c r="F453" s="14"/>
      <c r="G453" s="14"/>
      <c r="H453" s="14"/>
      <c r="I453" s="14"/>
    </row>
    <row r="454" spans="1:9">
      <c r="A454" s="14"/>
      <c r="B454" s="14"/>
      <c r="C454" s="14"/>
      <c r="D454" s="14"/>
      <c r="E454" s="14"/>
      <c r="F454" s="14"/>
      <c r="G454" s="14"/>
      <c r="H454" s="14"/>
      <c r="I454" s="14"/>
    </row>
    <row r="455" spans="1:9">
      <c r="A455" s="14"/>
      <c r="B455" s="14"/>
      <c r="C455" s="14"/>
      <c r="D455" s="14"/>
      <c r="E455" s="14"/>
      <c r="F455" s="14"/>
      <c r="G455" s="14"/>
      <c r="H455" s="14"/>
      <c r="I455" s="14"/>
    </row>
    <row r="456" spans="1:9">
      <c r="A456" s="14"/>
      <c r="B456" s="14"/>
      <c r="C456" s="14"/>
      <c r="D456" s="14"/>
      <c r="E456" s="14"/>
      <c r="F456" s="14"/>
      <c r="G456" s="14"/>
      <c r="H456" s="14"/>
      <c r="I456" s="14"/>
    </row>
    <row r="457" spans="1:9">
      <c r="A457" s="14"/>
      <c r="B457" s="14"/>
      <c r="C457" s="14"/>
      <c r="D457" s="14"/>
      <c r="E457" s="14"/>
      <c r="F457" s="14"/>
      <c r="G457" s="14"/>
      <c r="H457" s="14"/>
      <c r="I457" s="14"/>
    </row>
    <row r="458" spans="1:9">
      <c r="A458" s="14"/>
      <c r="B458" s="14"/>
      <c r="C458" s="14"/>
      <c r="D458" s="14"/>
      <c r="E458" s="14"/>
      <c r="F458" s="14"/>
      <c r="G458" s="14"/>
      <c r="H458" s="14"/>
      <c r="I458" s="14"/>
    </row>
    <row r="459" spans="1:9">
      <c r="A459" s="14"/>
      <c r="B459" s="14"/>
      <c r="C459" s="14"/>
      <c r="D459" s="14"/>
      <c r="E459" s="14"/>
      <c r="F459" s="14"/>
      <c r="G459" s="14"/>
      <c r="H459" s="14"/>
      <c r="I459" s="14"/>
    </row>
    <row r="460" spans="1:9">
      <c r="A460" s="14"/>
      <c r="B460" s="14"/>
      <c r="C460" s="14"/>
      <c r="D460" s="14"/>
      <c r="E460" s="14"/>
      <c r="F460" s="14"/>
      <c r="G460" s="14"/>
      <c r="H460" s="14"/>
      <c r="I460" s="14"/>
    </row>
    <row r="461" spans="1:9">
      <c r="A461" s="14"/>
      <c r="B461" s="14"/>
      <c r="C461" s="14"/>
      <c r="D461" s="14"/>
      <c r="E461" s="14"/>
      <c r="F461" s="14"/>
      <c r="G461" s="14"/>
      <c r="H461" s="14"/>
      <c r="I461" s="14"/>
    </row>
    <row r="462" spans="1:9">
      <c r="A462" s="14"/>
      <c r="B462" s="14"/>
      <c r="C462" s="14"/>
      <c r="D462" s="14"/>
      <c r="E462" s="14"/>
      <c r="F462" s="14"/>
      <c r="G462" s="14"/>
      <c r="H462" s="14"/>
      <c r="I462" s="14"/>
    </row>
    <row r="463" spans="1:9">
      <c r="A463" s="14"/>
      <c r="B463" s="14"/>
      <c r="C463" s="14"/>
      <c r="D463" s="14"/>
      <c r="E463" s="14"/>
      <c r="F463" s="14"/>
      <c r="G463" s="14"/>
      <c r="H463" s="14"/>
      <c r="I463" s="14"/>
    </row>
    <row r="464" spans="1:9">
      <c r="A464" s="14"/>
      <c r="B464" s="14"/>
      <c r="C464" s="14"/>
      <c r="D464" s="14"/>
      <c r="E464" s="14"/>
      <c r="F464" s="14"/>
      <c r="G464" s="14"/>
      <c r="H464" s="14"/>
      <c r="I464" s="14"/>
    </row>
    <row r="465" spans="1:9">
      <c r="A465" s="14"/>
      <c r="B465" s="14"/>
      <c r="C465" s="14"/>
      <c r="D465" s="14"/>
      <c r="E465" s="14"/>
      <c r="F465" s="14"/>
      <c r="G465" s="14"/>
      <c r="H465" s="14"/>
      <c r="I465" s="14"/>
    </row>
    <row r="466" spans="1:9">
      <c r="A466" s="14"/>
      <c r="B466" s="14"/>
      <c r="C466" s="14"/>
      <c r="D466" s="14"/>
      <c r="E466" s="14"/>
      <c r="F466" s="14"/>
      <c r="G466" s="14"/>
      <c r="H466" s="14"/>
      <c r="I466" s="14"/>
    </row>
    <row r="467" spans="1:9">
      <c r="A467" s="14"/>
      <c r="B467" s="14"/>
      <c r="C467" s="14"/>
      <c r="D467" s="14"/>
      <c r="E467" s="14"/>
      <c r="F467" s="14"/>
      <c r="G467" s="14"/>
      <c r="H467" s="14"/>
      <c r="I467" s="14"/>
    </row>
    <row r="468" spans="1:9">
      <c r="A468" s="14"/>
      <c r="B468" s="14"/>
      <c r="C468" s="14"/>
      <c r="D468" s="14"/>
      <c r="E468" s="14"/>
      <c r="F468" s="14"/>
      <c r="G468" s="14"/>
      <c r="H468" s="14"/>
      <c r="I468" s="14"/>
    </row>
    <row r="469" spans="1:9">
      <c r="A469" s="14"/>
      <c r="B469" s="14"/>
      <c r="C469" s="14"/>
      <c r="D469" s="14"/>
      <c r="E469" s="14"/>
      <c r="F469" s="14"/>
      <c r="G469" s="14"/>
      <c r="H469" s="14"/>
      <c r="I469" s="14"/>
    </row>
    <row r="470" spans="1:9">
      <c r="A470" s="14"/>
      <c r="B470" s="14"/>
      <c r="C470" s="14"/>
      <c r="D470" s="14"/>
      <c r="E470" s="14"/>
      <c r="F470" s="14"/>
      <c r="G470" s="14"/>
      <c r="H470" s="14"/>
      <c r="I470" s="14"/>
    </row>
    <row r="471" spans="1:9">
      <c r="A471" s="14"/>
      <c r="B471" s="14"/>
      <c r="C471" s="14"/>
      <c r="D471" s="14"/>
      <c r="E471" s="14"/>
      <c r="F471" s="14"/>
      <c r="G471" s="14"/>
      <c r="H471" s="14"/>
      <c r="I471" s="14"/>
    </row>
  </sheetData>
  <mergeCells count="38">
    <mergeCell ref="A13:D13"/>
    <mergeCell ref="H15:H16"/>
    <mergeCell ref="I15:I16"/>
    <mergeCell ref="C127:D127"/>
    <mergeCell ref="C118:D118"/>
    <mergeCell ref="C19:D19"/>
    <mergeCell ref="C68:D68"/>
    <mergeCell ref="C86:D86"/>
    <mergeCell ref="C78:D78"/>
    <mergeCell ref="C110:D110"/>
    <mergeCell ref="C102:D102"/>
    <mergeCell ref="C94:D94"/>
    <mergeCell ref="C161:D161"/>
    <mergeCell ref="C171:D171"/>
    <mergeCell ref="C180:D180"/>
    <mergeCell ref="C219:D219"/>
    <mergeCell ref="C229:D229"/>
    <mergeCell ref="B268:C268"/>
    <mergeCell ref="A264:H264"/>
    <mergeCell ref="C8:I8"/>
    <mergeCell ref="A15:A16"/>
    <mergeCell ref="B15:B16"/>
    <mergeCell ref="F15:F16"/>
    <mergeCell ref="G15:G16"/>
    <mergeCell ref="C9:I9"/>
    <mergeCell ref="C17:D17"/>
    <mergeCell ref="C15:D16"/>
    <mergeCell ref="C18:D18"/>
    <mergeCell ref="E15:E16"/>
    <mergeCell ref="C237:D237"/>
    <mergeCell ref="C245:D245"/>
    <mergeCell ref="C254:D254"/>
    <mergeCell ref="C253:D253"/>
    <mergeCell ref="A1:I1"/>
    <mergeCell ref="A3:I3"/>
    <mergeCell ref="A4:I4"/>
    <mergeCell ref="C6:I6"/>
    <mergeCell ref="C7:I7"/>
  </mergeCells>
  <printOptions horizontalCentered="1"/>
  <pageMargins left="1.1811023622047245" right="0.59055118110236227" top="0.78740157480314965" bottom="0.78740157480314965" header="0.31496062992125984" footer="0.39370078740157483"/>
  <pageSetup paperSize="9" scale="53" fitToHeight="0" orientation="portrait" blackAndWhite="1" r:id="rId1"/>
  <headerFooter>
    <oddFooter>&amp;R&amp;"Times New Roman,Regular"&amp;10&amp;P. lpp. no &amp;N</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K347"/>
  <sheetViews>
    <sheetView showZeros="0" topLeftCell="A124" zoomScale="90" zoomScaleNormal="90" workbookViewId="0">
      <selection activeCell="R111" sqref="R111"/>
    </sheetView>
  </sheetViews>
  <sheetFormatPr defaultColWidth="9.140625" defaultRowHeight="15" outlineLevelRow="1"/>
  <cols>
    <col min="1" max="2" width="8.7109375" style="44" customWidth="1"/>
    <col min="3" max="3" width="46.28515625" style="44" customWidth="1"/>
    <col min="4" max="4" width="12.5703125" style="44" customWidth="1"/>
    <col min="5" max="5" width="26.85546875" style="44" customWidth="1"/>
    <col min="6" max="7" width="9.7109375" style="44" customWidth="1"/>
    <col min="8" max="8" width="17.7109375" style="204" customWidth="1"/>
    <col min="9" max="9" width="16.7109375" style="44" customWidth="1"/>
    <col min="10" max="16384" width="9.140625" style="44"/>
  </cols>
  <sheetData>
    <row r="1" spans="1:9" ht="20.25">
      <c r="A1" s="985" t="str">
        <f>"Lokālā tāme Nr. "&amp;KOPS1!B39</f>
        <v>Lokālā tāme Nr. 2-5</v>
      </c>
      <c r="B1" s="985"/>
      <c r="C1" s="985"/>
      <c r="D1" s="985"/>
      <c r="E1" s="985"/>
      <c r="F1" s="985"/>
      <c r="G1" s="985"/>
      <c r="H1" s="985"/>
      <c r="I1" s="985"/>
    </row>
    <row r="3" spans="1:9" ht="20.25">
      <c r="A3" s="1026" t="str">
        <f>KOPS1!C39</f>
        <v>Ūdensapgāde un kanalizācija</v>
      </c>
      <c r="B3" s="1026"/>
      <c r="C3" s="1026"/>
      <c r="D3" s="1026"/>
      <c r="E3" s="1027"/>
      <c r="F3" s="1026"/>
      <c r="G3" s="1026"/>
      <c r="H3" s="1026"/>
      <c r="I3" s="1026"/>
    </row>
    <row r="4" spans="1:9">
      <c r="A4" s="1017" t="s">
        <v>0</v>
      </c>
      <c r="B4" s="1017"/>
      <c r="C4" s="1017"/>
      <c r="D4" s="1017"/>
      <c r="E4" s="1017"/>
      <c r="F4" s="1017"/>
      <c r="G4" s="1017"/>
      <c r="H4" s="1017"/>
      <c r="I4" s="1017"/>
    </row>
    <row r="5" spans="1:9">
      <c r="A5" s="14"/>
      <c r="B5" s="14"/>
      <c r="C5" s="14"/>
      <c r="D5" s="14"/>
      <c r="E5" s="14"/>
      <c r="F5" s="14"/>
      <c r="G5" s="14"/>
      <c r="I5" s="14"/>
    </row>
    <row r="6" spans="1:9">
      <c r="A6" s="14" t="s">
        <v>1</v>
      </c>
      <c r="B6" s="14"/>
      <c r="C6" s="995" t="str">
        <f>KOPS1!C6</f>
        <v>Jauna skolas ēka Ādažos I.kārta</v>
      </c>
      <c r="D6" s="995"/>
      <c r="E6" s="986"/>
      <c r="F6" s="995"/>
      <c r="G6" s="995"/>
      <c r="H6" s="995"/>
      <c r="I6" s="995"/>
    </row>
    <row r="7" spans="1:9">
      <c r="A7" s="14" t="s">
        <v>2</v>
      </c>
      <c r="B7" s="14"/>
      <c r="C7" s="995" t="str">
        <f>KOPS1!C7</f>
        <v>Jauna skolas ēka Ādažos</v>
      </c>
      <c r="D7" s="995"/>
      <c r="E7" s="986"/>
      <c r="F7" s="995"/>
      <c r="G7" s="995"/>
      <c r="H7" s="995"/>
      <c r="I7" s="995"/>
    </row>
    <row r="8" spans="1:9">
      <c r="A8" s="14" t="s">
        <v>3</v>
      </c>
      <c r="B8" s="14"/>
      <c r="C8" s="995" t="str">
        <f>KOPS1!C8</f>
        <v>Attekas iela 16, Ādaži, Ādažu novads</v>
      </c>
      <c r="D8" s="995"/>
      <c r="E8" s="986"/>
      <c r="F8" s="995"/>
      <c r="G8" s="995"/>
      <c r="H8" s="995"/>
      <c r="I8" s="995"/>
    </row>
    <row r="9" spans="1:9">
      <c r="A9" s="14" t="s">
        <v>4</v>
      </c>
      <c r="B9" s="14"/>
      <c r="C9" s="995" t="str">
        <f>KOPS1!C9</f>
        <v>16-26</v>
      </c>
      <c r="D9" s="995"/>
      <c r="E9" s="986"/>
      <c r="F9" s="995"/>
      <c r="G9" s="995"/>
      <c r="H9" s="995"/>
      <c r="I9" s="995"/>
    </row>
    <row r="10" spans="1:9">
      <c r="A10" s="14"/>
      <c r="B10" s="14"/>
      <c r="C10" s="14"/>
      <c r="D10" s="14"/>
      <c r="E10" s="14"/>
      <c r="F10" s="14"/>
      <c r="G10" s="14"/>
    </row>
    <row r="11" spans="1:9">
      <c r="A11" s="14" t="s">
        <v>1036</v>
      </c>
      <c r="B11" s="14"/>
      <c r="C11" s="14"/>
      <c r="D11" s="14"/>
      <c r="E11" s="14"/>
      <c r="F11" s="14"/>
      <c r="G11" s="14"/>
    </row>
    <row r="12" spans="1:9">
      <c r="A12" s="14" t="s">
        <v>2039</v>
      </c>
      <c r="B12" s="14"/>
      <c r="C12" s="14"/>
      <c r="D12" s="14"/>
      <c r="E12" s="14"/>
      <c r="F12" s="14"/>
      <c r="G12" s="14"/>
      <c r="I12" s="14"/>
    </row>
    <row r="13" spans="1:9">
      <c r="A13" s="1019" t="str">
        <f>KOPS1!F14</f>
        <v>Tāme sastādīta 2017.gada 29. septembrī</v>
      </c>
      <c r="B13" s="1019"/>
      <c r="C13" s="1019"/>
      <c r="D13" s="1019"/>
      <c r="E13" s="662"/>
      <c r="F13" s="14"/>
      <c r="G13" s="14"/>
    </row>
    <row r="15" spans="1:9" ht="15" customHeight="1">
      <c r="A15" s="1007" t="s">
        <v>5</v>
      </c>
      <c r="B15" s="1007" t="s">
        <v>6</v>
      </c>
      <c r="C15" s="1050" t="s">
        <v>1931</v>
      </c>
      <c r="D15" s="1051"/>
      <c r="E15" s="1032" t="s">
        <v>1628</v>
      </c>
      <c r="F15" s="1013" t="s">
        <v>7</v>
      </c>
      <c r="G15" s="1011" t="s">
        <v>8</v>
      </c>
      <c r="H15" s="1024" t="s">
        <v>2040</v>
      </c>
      <c r="I15" s="1024" t="s">
        <v>2041</v>
      </c>
    </row>
    <row r="16" spans="1:9">
      <c r="A16" s="1007"/>
      <c r="B16" s="1007"/>
      <c r="C16" s="1052"/>
      <c r="D16" s="1053"/>
      <c r="E16" s="1025"/>
      <c r="F16" s="1013"/>
      <c r="G16" s="1012"/>
      <c r="H16" s="1025"/>
      <c r="I16" s="1025"/>
    </row>
    <row r="17" spans="1:11" ht="15.75" thickBot="1">
      <c r="A17" s="66">
        <v>1</v>
      </c>
      <c r="B17" s="66">
        <v>2</v>
      </c>
      <c r="C17" s="1044" t="s">
        <v>80</v>
      </c>
      <c r="D17" s="1045"/>
      <c r="E17" s="666"/>
      <c r="F17" s="66" t="s">
        <v>81</v>
      </c>
      <c r="G17" s="68">
        <v>5</v>
      </c>
      <c r="H17" s="68">
        <v>6</v>
      </c>
      <c r="I17" s="68">
        <v>7</v>
      </c>
    </row>
    <row r="18" spans="1:11" ht="15.75" thickTop="1">
      <c r="A18" s="304"/>
      <c r="B18" s="304"/>
      <c r="C18" s="1057" t="s">
        <v>194</v>
      </c>
      <c r="D18" s="1058"/>
      <c r="E18" s="668"/>
      <c r="F18" s="304"/>
      <c r="G18" s="297"/>
      <c r="H18" s="297"/>
      <c r="I18" s="297"/>
      <c r="J18" s="303"/>
      <c r="K18" s="303"/>
    </row>
    <row r="19" spans="1:11">
      <c r="A19" s="38"/>
      <c r="B19" s="13"/>
      <c r="C19" s="1048" t="s">
        <v>144</v>
      </c>
      <c r="D19" s="1049"/>
      <c r="E19" s="727"/>
      <c r="F19" s="250"/>
      <c r="G19" s="251"/>
      <c r="H19" s="40"/>
      <c r="I19" s="40"/>
      <c r="J19" s="303"/>
      <c r="K19" s="303"/>
    </row>
    <row r="20" spans="1:11" ht="25.5">
      <c r="A20" s="33">
        <v>1</v>
      </c>
      <c r="B20" s="599" t="s">
        <v>1948</v>
      </c>
      <c r="C20" s="91" t="s">
        <v>585</v>
      </c>
      <c r="D20" s="31" t="s">
        <v>586</v>
      </c>
      <c r="E20" s="722" t="s">
        <v>2048</v>
      </c>
      <c r="F20" s="56" t="s">
        <v>95</v>
      </c>
      <c r="G20" s="45">
        <v>250</v>
      </c>
      <c r="H20" s="290"/>
      <c r="I20" s="252"/>
      <c r="J20" s="303"/>
      <c r="K20" s="303"/>
    </row>
    <row r="21" spans="1:11" ht="25.5">
      <c r="A21" s="33">
        <f>A20+1</f>
        <v>2</v>
      </c>
      <c r="B21" s="599" t="s">
        <v>1948</v>
      </c>
      <c r="C21" s="91" t="s">
        <v>585</v>
      </c>
      <c r="D21" s="31" t="s">
        <v>587</v>
      </c>
      <c r="E21" s="722" t="s">
        <v>2048</v>
      </c>
      <c r="F21" s="56" t="s">
        <v>95</v>
      </c>
      <c r="G21" s="45">
        <v>380</v>
      </c>
      <c r="H21" s="290"/>
      <c r="I21" s="252"/>
      <c r="J21" s="303"/>
      <c r="K21" s="303"/>
    </row>
    <row r="22" spans="1:11" ht="25.5">
      <c r="A22" s="33">
        <f t="shared" ref="A22:A79" si="0">A21+1</f>
        <v>3</v>
      </c>
      <c r="B22" s="599" t="s">
        <v>1948</v>
      </c>
      <c r="C22" s="91" t="s">
        <v>585</v>
      </c>
      <c r="D22" s="31" t="s">
        <v>588</v>
      </c>
      <c r="E22" s="722" t="s">
        <v>2048</v>
      </c>
      <c r="F22" s="56" t="s">
        <v>95</v>
      </c>
      <c r="G22" s="45">
        <v>40</v>
      </c>
      <c r="H22" s="290"/>
      <c r="I22" s="252"/>
      <c r="J22" s="303"/>
      <c r="K22" s="303"/>
    </row>
    <row r="23" spans="1:11" ht="25.5">
      <c r="A23" s="33">
        <f t="shared" si="0"/>
        <v>4</v>
      </c>
      <c r="B23" s="599" t="s">
        <v>1948</v>
      </c>
      <c r="C23" s="91" t="s">
        <v>585</v>
      </c>
      <c r="D23" s="31" t="s">
        <v>589</v>
      </c>
      <c r="E23" s="722" t="s">
        <v>2048</v>
      </c>
      <c r="F23" s="56" t="s">
        <v>95</v>
      </c>
      <c r="G23" s="45">
        <v>115</v>
      </c>
      <c r="H23" s="290"/>
      <c r="I23" s="252"/>
      <c r="J23" s="303"/>
      <c r="K23" s="303"/>
    </row>
    <row r="24" spans="1:11" ht="25.5">
      <c r="A24" s="33">
        <f t="shared" si="0"/>
        <v>5</v>
      </c>
      <c r="B24" s="599" t="s">
        <v>1948</v>
      </c>
      <c r="C24" s="91" t="s">
        <v>585</v>
      </c>
      <c r="D24" s="31" t="s">
        <v>590</v>
      </c>
      <c r="E24" s="722" t="s">
        <v>2048</v>
      </c>
      <c r="F24" s="56" t="s">
        <v>95</v>
      </c>
      <c r="G24" s="45">
        <v>77</v>
      </c>
      <c r="H24" s="290"/>
      <c r="I24" s="252"/>
      <c r="J24" s="303"/>
      <c r="K24" s="303"/>
    </row>
    <row r="25" spans="1:11">
      <c r="A25" s="33">
        <f t="shared" si="0"/>
        <v>6</v>
      </c>
      <c r="B25" s="599" t="s">
        <v>1948</v>
      </c>
      <c r="C25" s="91" t="s">
        <v>145</v>
      </c>
      <c r="D25" s="31" t="s">
        <v>146</v>
      </c>
      <c r="E25" s="722" t="s">
        <v>2048</v>
      </c>
      <c r="F25" s="56" t="s">
        <v>92</v>
      </c>
      <c r="G25" s="606">
        <v>164</v>
      </c>
      <c r="H25" s="290"/>
      <c r="I25" s="252"/>
      <c r="J25" s="303"/>
      <c r="K25" s="303"/>
    </row>
    <row r="26" spans="1:11" ht="25.5">
      <c r="A26" s="33">
        <f t="shared" si="0"/>
        <v>7</v>
      </c>
      <c r="B26" s="599" t="s">
        <v>1948</v>
      </c>
      <c r="C26" s="91" t="s">
        <v>591</v>
      </c>
      <c r="D26" s="31" t="s">
        <v>146</v>
      </c>
      <c r="E26" s="722" t="s">
        <v>2048</v>
      </c>
      <c r="F26" s="56" t="s">
        <v>92</v>
      </c>
      <c r="G26" s="606">
        <v>13</v>
      </c>
      <c r="H26" s="290"/>
      <c r="I26" s="252"/>
      <c r="J26" s="303"/>
      <c r="K26" s="303"/>
    </row>
    <row r="27" spans="1:11" ht="25.5">
      <c r="A27" s="33">
        <f t="shared" si="0"/>
        <v>8</v>
      </c>
      <c r="B27" s="599" t="s">
        <v>1948</v>
      </c>
      <c r="C27" s="91" t="s">
        <v>591</v>
      </c>
      <c r="D27" s="31" t="s">
        <v>140</v>
      </c>
      <c r="E27" s="722" t="s">
        <v>2048</v>
      </c>
      <c r="F27" s="56" t="s">
        <v>92</v>
      </c>
      <c r="G27" s="606">
        <v>3</v>
      </c>
      <c r="H27" s="290"/>
      <c r="I27" s="252"/>
      <c r="J27" s="303"/>
      <c r="K27" s="303"/>
    </row>
    <row r="28" spans="1:11">
      <c r="A28" s="33">
        <f t="shared" si="0"/>
        <v>9</v>
      </c>
      <c r="B28" s="599" t="s">
        <v>1948</v>
      </c>
      <c r="C28" s="91" t="s">
        <v>147</v>
      </c>
      <c r="D28" s="31" t="s">
        <v>146</v>
      </c>
      <c r="E28" s="722" t="s">
        <v>2048</v>
      </c>
      <c r="F28" s="56" t="s">
        <v>92</v>
      </c>
      <c r="G28" s="606">
        <v>24</v>
      </c>
      <c r="H28" s="290"/>
      <c r="I28" s="252"/>
      <c r="J28" s="303"/>
      <c r="K28" s="303"/>
    </row>
    <row r="29" spans="1:11">
      <c r="A29" s="33">
        <f t="shared" si="0"/>
        <v>10</v>
      </c>
      <c r="B29" s="599" t="s">
        <v>1948</v>
      </c>
      <c r="C29" s="91" t="s">
        <v>147</v>
      </c>
      <c r="D29" s="31" t="s">
        <v>140</v>
      </c>
      <c r="E29" s="722" t="s">
        <v>2048</v>
      </c>
      <c r="F29" s="56" t="s">
        <v>92</v>
      </c>
      <c r="G29" s="606">
        <v>11</v>
      </c>
      <c r="H29" s="290"/>
      <c r="I29" s="252"/>
      <c r="J29" s="303"/>
      <c r="K29" s="303"/>
    </row>
    <row r="30" spans="1:11">
      <c r="A30" s="33">
        <f t="shared" si="0"/>
        <v>11</v>
      </c>
      <c r="B30" s="599" t="s">
        <v>1948</v>
      </c>
      <c r="C30" s="91" t="s">
        <v>147</v>
      </c>
      <c r="D30" s="31" t="s">
        <v>142</v>
      </c>
      <c r="E30" s="722" t="s">
        <v>2048</v>
      </c>
      <c r="F30" s="56" t="s">
        <v>92</v>
      </c>
      <c r="G30" s="606">
        <v>3</v>
      </c>
      <c r="H30" s="290"/>
      <c r="I30" s="252"/>
      <c r="J30" s="303"/>
      <c r="K30" s="303"/>
    </row>
    <row r="31" spans="1:11">
      <c r="A31" s="33">
        <f t="shared" si="0"/>
        <v>12</v>
      </c>
      <c r="B31" s="599" t="s">
        <v>1948</v>
      </c>
      <c r="C31" s="91" t="s">
        <v>147</v>
      </c>
      <c r="D31" s="31" t="s">
        <v>141</v>
      </c>
      <c r="E31" s="722" t="s">
        <v>2048</v>
      </c>
      <c r="F31" s="56" t="s">
        <v>92</v>
      </c>
      <c r="G31" s="606">
        <v>3</v>
      </c>
      <c r="H31" s="290"/>
      <c r="I31" s="252"/>
      <c r="J31" s="303"/>
      <c r="K31" s="303"/>
    </row>
    <row r="32" spans="1:11">
      <c r="A32" s="33">
        <f t="shared" si="0"/>
        <v>13</v>
      </c>
      <c r="B32" s="599" t="s">
        <v>1948</v>
      </c>
      <c r="C32" s="91" t="s">
        <v>592</v>
      </c>
      <c r="D32" s="31" t="s">
        <v>593</v>
      </c>
      <c r="E32" s="722" t="s">
        <v>2048</v>
      </c>
      <c r="F32" s="56" t="s">
        <v>92</v>
      </c>
      <c r="G32" s="606">
        <v>4</v>
      </c>
      <c r="H32" s="290"/>
      <c r="I32" s="252"/>
      <c r="J32" s="303"/>
      <c r="K32" s="303"/>
    </row>
    <row r="33" spans="1:11" ht="25.5">
      <c r="A33" s="33">
        <f t="shared" si="0"/>
        <v>14</v>
      </c>
      <c r="B33" s="599" t="s">
        <v>1948</v>
      </c>
      <c r="C33" s="91" t="s">
        <v>594</v>
      </c>
      <c r="D33" s="31"/>
      <c r="E33" s="722" t="s">
        <v>2048</v>
      </c>
      <c r="F33" s="56" t="s">
        <v>95</v>
      </c>
      <c r="G33" s="45">
        <v>862</v>
      </c>
      <c r="H33" s="290"/>
      <c r="I33" s="252"/>
      <c r="J33" s="303"/>
      <c r="K33" s="303"/>
    </row>
    <row r="34" spans="1:11" ht="25.5">
      <c r="A34" s="33">
        <f t="shared" si="0"/>
        <v>15</v>
      </c>
      <c r="B34" s="599" t="s">
        <v>1948</v>
      </c>
      <c r="C34" s="91" t="s">
        <v>595</v>
      </c>
      <c r="D34" s="31" t="s">
        <v>140</v>
      </c>
      <c r="E34" s="722" t="s">
        <v>2048</v>
      </c>
      <c r="F34" s="56" t="s">
        <v>94</v>
      </c>
      <c r="G34" s="606">
        <v>8</v>
      </c>
      <c r="H34" s="290"/>
      <c r="I34" s="252"/>
      <c r="J34" s="303"/>
      <c r="K34" s="303"/>
    </row>
    <row r="35" spans="1:11" ht="25.5">
      <c r="A35" s="33">
        <f t="shared" si="0"/>
        <v>16</v>
      </c>
      <c r="B35" s="599" t="s">
        <v>1948</v>
      </c>
      <c r="C35" s="91" t="s">
        <v>148</v>
      </c>
      <c r="D35" s="31"/>
      <c r="E35" s="722"/>
      <c r="F35" s="56" t="s">
        <v>94</v>
      </c>
      <c r="G35" s="606">
        <v>1</v>
      </c>
      <c r="H35" s="290"/>
      <c r="I35" s="252"/>
      <c r="J35" s="303"/>
      <c r="K35" s="303"/>
    </row>
    <row r="36" spans="1:11">
      <c r="A36" s="33">
        <f t="shared" si="0"/>
        <v>17</v>
      </c>
      <c r="B36" s="599" t="s">
        <v>1948</v>
      </c>
      <c r="C36" s="91" t="s">
        <v>149</v>
      </c>
      <c r="D36" s="31"/>
      <c r="E36" s="722"/>
      <c r="F36" s="56" t="s">
        <v>94</v>
      </c>
      <c r="G36" s="606">
        <v>1</v>
      </c>
      <c r="H36" s="290"/>
      <c r="I36" s="252"/>
      <c r="J36" s="303"/>
      <c r="K36" s="303"/>
    </row>
    <row r="37" spans="1:11">
      <c r="A37" s="33">
        <f t="shared" si="0"/>
        <v>18</v>
      </c>
      <c r="B37" s="599" t="s">
        <v>1948</v>
      </c>
      <c r="C37" s="91" t="s">
        <v>150</v>
      </c>
      <c r="D37" s="31"/>
      <c r="E37" s="722"/>
      <c r="F37" s="56" t="s">
        <v>94</v>
      </c>
      <c r="G37" s="606">
        <v>1</v>
      </c>
      <c r="H37" s="290"/>
      <c r="I37" s="252"/>
      <c r="J37" s="303"/>
      <c r="K37" s="303"/>
    </row>
    <row r="38" spans="1:11">
      <c r="A38" s="33">
        <f t="shared" si="0"/>
        <v>19</v>
      </c>
      <c r="B38" s="599" t="s">
        <v>1948</v>
      </c>
      <c r="C38" s="91" t="s">
        <v>596</v>
      </c>
      <c r="D38" s="31" t="s">
        <v>597</v>
      </c>
      <c r="E38" s="722" t="s">
        <v>2048</v>
      </c>
      <c r="F38" s="56" t="s">
        <v>92</v>
      </c>
      <c r="G38" s="606">
        <v>1</v>
      </c>
      <c r="H38" s="290"/>
      <c r="I38" s="252"/>
      <c r="J38" s="303"/>
      <c r="K38" s="303"/>
    </row>
    <row r="39" spans="1:11" ht="25.5">
      <c r="A39" s="33">
        <f t="shared" si="0"/>
        <v>20</v>
      </c>
      <c r="B39" s="599" t="s">
        <v>1948</v>
      </c>
      <c r="C39" s="91" t="s">
        <v>148</v>
      </c>
      <c r="D39" s="31"/>
      <c r="E39" s="722"/>
      <c r="F39" s="56" t="s">
        <v>94</v>
      </c>
      <c r="G39" s="606">
        <v>1</v>
      </c>
      <c r="H39" s="290"/>
      <c r="I39" s="252"/>
      <c r="J39" s="303"/>
      <c r="K39" s="303"/>
    </row>
    <row r="40" spans="1:11">
      <c r="A40" s="33"/>
      <c r="B40" s="599" t="s">
        <v>1948</v>
      </c>
      <c r="C40" s="1048" t="s">
        <v>151</v>
      </c>
      <c r="D40" s="1049"/>
      <c r="E40" s="736"/>
      <c r="F40" s="56"/>
      <c r="G40" s="45"/>
      <c r="H40" s="290"/>
      <c r="I40" s="252"/>
      <c r="J40" s="303"/>
      <c r="K40" s="303"/>
    </row>
    <row r="41" spans="1:11" ht="25.5">
      <c r="A41" s="33">
        <f>A39+1</f>
        <v>21</v>
      </c>
      <c r="B41" s="599" t="s">
        <v>1948</v>
      </c>
      <c r="C41" s="31" t="s">
        <v>585</v>
      </c>
      <c r="D41" s="31" t="s">
        <v>586</v>
      </c>
      <c r="E41" s="722" t="s">
        <v>2048</v>
      </c>
      <c r="F41" s="56" t="s">
        <v>95</v>
      </c>
      <c r="G41" s="45">
        <v>330</v>
      </c>
      <c r="H41" s="290"/>
      <c r="I41" s="252"/>
      <c r="J41" s="303"/>
      <c r="K41" s="303"/>
    </row>
    <row r="42" spans="1:11" ht="25.5">
      <c r="A42" s="33">
        <f t="shared" si="0"/>
        <v>22</v>
      </c>
      <c r="B42" s="599" t="s">
        <v>1948</v>
      </c>
      <c r="C42" s="31" t="s">
        <v>585</v>
      </c>
      <c r="D42" s="31" t="s">
        <v>587</v>
      </c>
      <c r="E42" s="722" t="s">
        <v>2048</v>
      </c>
      <c r="F42" s="56" t="s">
        <v>95</v>
      </c>
      <c r="G42" s="45">
        <v>380</v>
      </c>
      <c r="H42" s="290"/>
      <c r="I42" s="252"/>
      <c r="J42" s="303"/>
      <c r="K42" s="303"/>
    </row>
    <row r="43" spans="1:11" ht="25.5">
      <c r="A43" s="33">
        <f t="shared" si="0"/>
        <v>23</v>
      </c>
      <c r="B43" s="599" t="s">
        <v>1948</v>
      </c>
      <c r="C43" s="31" t="s">
        <v>585</v>
      </c>
      <c r="D43" s="31" t="s">
        <v>588</v>
      </c>
      <c r="E43" s="722" t="s">
        <v>2048</v>
      </c>
      <c r="F43" s="56" t="s">
        <v>95</v>
      </c>
      <c r="G43" s="45">
        <v>200</v>
      </c>
      <c r="H43" s="290"/>
      <c r="I43" s="252"/>
      <c r="J43" s="303"/>
      <c r="K43" s="303"/>
    </row>
    <row r="44" spans="1:11" ht="25.5">
      <c r="A44" s="33">
        <f t="shared" si="0"/>
        <v>24</v>
      </c>
      <c r="B44" s="599" t="s">
        <v>1948</v>
      </c>
      <c r="C44" s="31" t="s">
        <v>585</v>
      </c>
      <c r="D44" s="31" t="s">
        <v>589</v>
      </c>
      <c r="E44" s="722" t="s">
        <v>2048</v>
      </c>
      <c r="F44" s="56" t="s">
        <v>95</v>
      </c>
      <c r="G44" s="45">
        <v>250</v>
      </c>
      <c r="H44" s="290"/>
      <c r="I44" s="252"/>
      <c r="J44" s="303"/>
      <c r="K44" s="303"/>
    </row>
    <row r="45" spans="1:11" ht="25.5">
      <c r="A45" s="33">
        <f t="shared" si="0"/>
        <v>25</v>
      </c>
      <c r="B45" s="599" t="s">
        <v>1948</v>
      </c>
      <c r="C45" s="31" t="s">
        <v>585</v>
      </c>
      <c r="D45" s="31" t="s">
        <v>590</v>
      </c>
      <c r="E45" s="722" t="s">
        <v>2048</v>
      </c>
      <c r="F45" s="56" t="s">
        <v>95</v>
      </c>
      <c r="G45" s="45">
        <v>35</v>
      </c>
      <c r="H45" s="290"/>
      <c r="I45" s="252"/>
      <c r="J45" s="303"/>
      <c r="K45" s="303"/>
    </row>
    <row r="46" spans="1:11">
      <c r="A46" s="33">
        <f>A45+1</f>
        <v>26</v>
      </c>
      <c r="B46" s="599" t="s">
        <v>1948</v>
      </c>
      <c r="C46" s="31" t="s">
        <v>145</v>
      </c>
      <c r="D46" s="31" t="s">
        <v>146</v>
      </c>
      <c r="E46" s="722" t="s">
        <v>2048</v>
      </c>
      <c r="F46" s="56" t="s">
        <v>92</v>
      </c>
      <c r="G46" s="606">
        <v>94</v>
      </c>
      <c r="H46" s="290"/>
      <c r="I46" s="252"/>
      <c r="J46" s="303"/>
      <c r="K46" s="303"/>
    </row>
    <row r="47" spans="1:11">
      <c r="A47" s="33">
        <f t="shared" si="0"/>
        <v>27</v>
      </c>
      <c r="B47" s="599" t="s">
        <v>1948</v>
      </c>
      <c r="C47" s="31" t="s">
        <v>147</v>
      </c>
      <c r="D47" s="31" t="s">
        <v>146</v>
      </c>
      <c r="E47" s="722" t="s">
        <v>2048</v>
      </c>
      <c r="F47" s="56" t="s">
        <v>92</v>
      </c>
      <c r="G47" s="606">
        <v>17</v>
      </c>
      <c r="H47" s="290"/>
      <c r="I47" s="252"/>
      <c r="J47" s="303"/>
      <c r="K47" s="303"/>
    </row>
    <row r="48" spans="1:11">
      <c r="A48" s="33">
        <f t="shared" si="0"/>
        <v>28</v>
      </c>
      <c r="B48" s="599" t="s">
        <v>1948</v>
      </c>
      <c r="C48" s="31" t="s">
        <v>147</v>
      </c>
      <c r="D48" s="31" t="s">
        <v>140</v>
      </c>
      <c r="E48" s="722" t="s">
        <v>2048</v>
      </c>
      <c r="F48" s="56" t="s">
        <v>92</v>
      </c>
      <c r="G48" s="606">
        <v>14</v>
      </c>
      <c r="H48" s="290"/>
      <c r="I48" s="252"/>
      <c r="J48" s="303"/>
      <c r="K48" s="303"/>
    </row>
    <row r="49" spans="1:11">
      <c r="A49" s="33">
        <f t="shared" si="0"/>
        <v>29</v>
      </c>
      <c r="B49" s="599" t="s">
        <v>1948</v>
      </c>
      <c r="C49" s="31" t="s">
        <v>147</v>
      </c>
      <c r="D49" s="31" t="s">
        <v>142</v>
      </c>
      <c r="E49" s="722" t="s">
        <v>2048</v>
      </c>
      <c r="F49" s="56" t="s">
        <v>92</v>
      </c>
      <c r="G49" s="606">
        <v>4</v>
      </c>
      <c r="H49" s="290"/>
      <c r="I49" s="252"/>
      <c r="J49" s="303"/>
      <c r="K49" s="303"/>
    </row>
    <row r="50" spans="1:11">
      <c r="A50" s="33">
        <f t="shared" si="0"/>
        <v>30</v>
      </c>
      <c r="B50" s="599" t="s">
        <v>1948</v>
      </c>
      <c r="C50" s="31" t="s">
        <v>147</v>
      </c>
      <c r="D50" s="31" t="s">
        <v>141</v>
      </c>
      <c r="E50" s="722" t="s">
        <v>2048</v>
      </c>
      <c r="F50" s="56" t="s">
        <v>92</v>
      </c>
      <c r="G50" s="606">
        <v>2</v>
      </c>
      <c r="H50" s="290"/>
      <c r="I50" s="252"/>
      <c r="J50" s="303"/>
      <c r="K50" s="303"/>
    </row>
    <row r="51" spans="1:11" ht="25.5">
      <c r="A51" s="33">
        <f t="shared" si="0"/>
        <v>31</v>
      </c>
      <c r="B51" s="599" t="s">
        <v>1948</v>
      </c>
      <c r="C51" s="31" t="s">
        <v>598</v>
      </c>
      <c r="D51" s="31" t="s">
        <v>146</v>
      </c>
      <c r="E51" s="722" t="s">
        <v>2048</v>
      </c>
      <c r="F51" s="56" t="s">
        <v>92</v>
      </c>
      <c r="G51" s="606">
        <v>17</v>
      </c>
      <c r="H51" s="290"/>
      <c r="I51" s="252"/>
      <c r="J51" s="303"/>
      <c r="K51" s="303"/>
    </row>
    <row r="52" spans="1:11" ht="25.5">
      <c r="A52" s="33">
        <f t="shared" si="0"/>
        <v>32</v>
      </c>
      <c r="B52" s="599" t="s">
        <v>1948</v>
      </c>
      <c r="C52" s="31" t="s">
        <v>599</v>
      </c>
      <c r="D52" s="31" t="s">
        <v>146</v>
      </c>
      <c r="E52" s="722" t="s">
        <v>2048</v>
      </c>
      <c r="F52" s="56" t="s">
        <v>92</v>
      </c>
      <c r="G52" s="606">
        <v>5</v>
      </c>
      <c r="H52" s="290"/>
      <c r="I52" s="252"/>
      <c r="J52" s="303"/>
      <c r="K52" s="303"/>
    </row>
    <row r="53" spans="1:11" ht="25.5">
      <c r="A53" s="33">
        <f t="shared" si="0"/>
        <v>33</v>
      </c>
      <c r="B53" s="599" t="s">
        <v>1948</v>
      </c>
      <c r="C53" s="31" t="s">
        <v>599</v>
      </c>
      <c r="D53" s="31" t="s">
        <v>140</v>
      </c>
      <c r="E53" s="722" t="s">
        <v>2048</v>
      </c>
      <c r="F53" s="56" t="s">
        <v>92</v>
      </c>
      <c r="G53" s="606">
        <v>6</v>
      </c>
      <c r="H53" s="290"/>
      <c r="I53" s="252"/>
      <c r="J53" s="303"/>
      <c r="K53" s="303"/>
    </row>
    <row r="54" spans="1:11">
      <c r="A54" s="33">
        <f t="shared" si="0"/>
        <v>34</v>
      </c>
      <c r="B54" s="599" t="s">
        <v>1948</v>
      </c>
      <c r="C54" s="31" t="s">
        <v>184</v>
      </c>
      <c r="D54" s="31" t="s">
        <v>140</v>
      </c>
      <c r="E54" s="722" t="s">
        <v>2048</v>
      </c>
      <c r="F54" s="56" t="s">
        <v>92</v>
      </c>
      <c r="G54" s="606">
        <v>1</v>
      </c>
      <c r="H54" s="290"/>
      <c r="I54" s="252"/>
      <c r="J54" s="303"/>
      <c r="K54" s="303"/>
    </row>
    <row r="55" spans="1:11">
      <c r="A55" s="33">
        <f t="shared" si="0"/>
        <v>35</v>
      </c>
      <c r="B55" s="599" t="s">
        <v>1948</v>
      </c>
      <c r="C55" s="31" t="s">
        <v>184</v>
      </c>
      <c r="D55" s="31" t="s">
        <v>141</v>
      </c>
      <c r="E55" s="722" t="s">
        <v>2048</v>
      </c>
      <c r="F55" s="56" t="s">
        <v>92</v>
      </c>
      <c r="G55" s="606">
        <v>1</v>
      </c>
      <c r="H55" s="290"/>
      <c r="I55" s="252"/>
      <c r="J55" s="303"/>
      <c r="K55" s="303"/>
    </row>
    <row r="56" spans="1:11">
      <c r="A56" s="33">
        <f t="shared" si="0"/>
        <v>36</v>
      </c>
      <c r="B56" s="599" t="s">
        <v>1948</v>
      </c>
      <c r="C56" s="31" t="s">
        <v>596</v>
      </c>
      <c r="D56" s="31" t="s">
        <v>142</v>
      </c>
      <c r="E56" s="722" t="s">
        <v>2048</v>
      </c>
      <c r="F56" s="56" t="s">
        <v>92</v>
      </c>
      <c r="G56" s="606">
        <v>3</v>
      </c>
      <c r="H56" s="290"/>
      <c r="I56" s="252"/>
      <c r="J56" s="303"/>
      <c r="K56" s="303"/>
    </row>
    <row r="57" spans="1:11" ht="25.5">
      <c r="A57" s="33">
        <f t="shared" si="0"/>
        <v>37</v>
      </c>
      <c r="B57" s="599" t="s">
        <v>1948</v>
      </c>
      <c r="C57" s="31" t="s">
        <v>591</v>
      </c>
      <c r="D57" s="31" t="s">
        <v>146</v>
      </c>
      <c r="E57" s="722" t="s">
        <v>2048</v>
      </c>
      <c r="F57" s="56" t="s">
        <v>92</v>
      </c>
      <c r="G57" s="606">
        <v>13</v>
      </c>
      <c r="H57" s="290"/>
      <c r="I57" s="252"/>
      <c r="J57" s="303"/>
      <c r="K57" s="303"/>
    </row>
    <row r="58" spans="1:11" ht="25.5">
      <c r="A58" s="33">
        <f t="shared" si="0"/>
        <v>38</v>
      </c>
      <c r="B58" s="599" t="s">
        <v>1948</v>
      </c>
      <c r="C58" s="31" t="s">
        <v>591</v>
      </c>
      <c r="D58" s="31" t="s">
        <v>140</v>
      </c>
      <c r="E58" s="722" t="s">
        <v>2048</v>
      </c>
      <c r="F58" s="56" t="s">
        <v>92</v>
      </c>
      <c r="G58" s="606">
        <v>3</v>
      </c>
      <c r="H58" s="290"/>
      <c r="I58" s="252"/>
      <c r="J58" s="303"/>
      <c r="K58" s="303"/>
    </row>
    <row r="59" spans="1:11">
      <c r="A59" s="33">
        <f t="shared" si="0"/>
        <v>39</v>
      </c>
      <c r="B59" s="599" t="s">
        <v>1948</v>
      </c>
      <c r="C59" s="31" t="s">
        <v>152</v>
      </c>
      <c r="D59" s="31" t="s">
        <v>153</v>
      </c>
      <c r="E59" s="722" t="s">
        <v>2048</v>
      </c>
      <c r="F59" s="56" t="s">
        <v>92</v>
      </c>
      <c r="G59" s="606">
        <v>1</v>
      </c>
      <c r="H59" s="290"/>
      <c r="I59" s="252"/>
      <c r="J59" s="303"/>
      <c r="K59" s="303"/>
    </row>
    <row r="60" spans="1:11" ht="38.25">
      <c r="A60" s="33">
        <f t="shared" si="0"/>
        <v>40</v>
      </c>
      <c r="B60" s="599" t="s">
        <v>1948</v>
      </c>
      <c r="C60" s="31" t="s">
        <v>600</v>
      </c>
      <c r="D60" s="31"/>
      <c r="E60" s="722" t="s">
        <v>2048</v>
      </c>
      <c r="F60" s="56" t="s">
        <v>95</v>
      </c>
      <c r="G60" s="45">
        <v>1195</v>
      </c>
      <c r="H60" s="290"/>
      <c r="I60" s="252"/>
      <c r="J60" s="303"/>
      <c r="K60" s="303"/>
    </row>
    <row r="61" spans="1:11" ht="25.5">
      <c r="A61" s="33">
        <f t="shared" si="0"/>
        <v>41</v>
      </c>
      <c r="B61" s="599" t="s">
        <v>1948</v>
      </c>
      <c r="C61" s="31" t="s">
        <v>148</v>
      </c>
      <c r="D61" s="31"/>
      <c r="E61" s="722"/>
      <c r="F61" s="56" t="s">
        <v>94</v>
      </c>
      <c r="G61" s="606">
        <v>1</v>
      </c>
      <c r="H61" s="290"/>
      <c r="I61" s="252"/>
      <c r="J61" s="303"/>
      <c r="K61" s="303"/>
    </row>
    <row r="62" spans="1:11">
      <c r="A62" s="33">
        <f t="shared" si="0"/>
        <v>42</v>
      </c>
      <c r="B62" s="599" t="s">
        <v>1948</v>
      </c>
      <c r="C62" s="31" t="s">
        <v>149</v>
      </c>
      <c r="D62" s="31"/>
      <c r="E62" s="722"/>
      <c r="F62" s="56" t="s">
        <v>94</v>
      </c>
      <c r="G62" s="606">
        <v>1</v>
      </c>
      <c r="H62" s="290"/>
      <c r="I62" s="252"/>
      <c r="J62" s="303"/>
      <c r="K62" s="303"/>
    </row>
    <row r="63" spans="1:11">
      <c r="A63" s="33">
        <f t="shared" si="0"/>
        <v>43</v>
      </c>
      <c r="B63" s="599" t="s">
        <v>1948</v>
      </c>
      <c r="C63" s="31" t="s">
        <v>150</v>
      </c>
      <c r="D63" s="31"/>
      <c r="E63" s="728"/>
      <c r="F63" s="56" t="s">
        <v>94</v>
      </c>
      <c r="G63" s="606">
        <v>1</v>
      </c>
      <c r="H63" s="290"/>
      <c r="I63" s="252"/>
      <c r="J63" s="303"/>
      <c r="K63" s="303"/>
    </row>
    <row r="64" spans="1:11">
      <c r="A64" s="33"/>
      <c r="B64" s="599"/>
      <c r="C64" s="1048" t="s">
        <v>154</v>
      </c>
      <c r="D64" s="1049"/>
      <c r="E64" s="736"/>
      <c r="F64" s="56"/>
      <c r="G64" s="606"/>
      <c r="H64" s="290"/>
      <c r="I64" s="252"/>
      <c r="J64" s="303"/>
      <c r="K64" s="303"/>
    </row>
    <row r="65" spans="1:11">
      <c r="A65" s="33">
        <f>A63+1</f>
        <v>44</v>
      </c>
      <c r="B65" s="599" t="s">
        <v>1949</v>
      </c>
      <c r="C65" s="91" t="s">
        <v>155</v>
      </c>
      <c r="D65" s="31" t="s">
        <v>601</v>
      </c>
      <c r="E65" s="722" t="s">
        <v>2048</v>
      </c>
      <c r="F65" s="56" t="s">
        <v>95</v>
      </c>
      <c r="G65" s="45">
        <v>400</v>
      </c>
      <c r="H65" s="290"/>
      <c r="I65" s="252"/>
      <c r="J65" s="303"/>
      <c r="K65" s="303"/>
    </row>
    <row r="66" spans="1:11">
      <c r="A66" s="33">
        <f t="shared" si="0"/>
        <v>45</v>
      </c>
      <c r="B66" s="599" t="s">
        <v>1949</v>
      </c>
      <c r="C66" s="91" t="s">
        <v>155</v>
      </c>
      <c r="D66" s="31" t="s">
        <v>602</v>
      </c>
      <c r="E66" s="722" t="s">
        <v>2048</v>
      </c>
      <c r="F66" s="56" t="s">
        <v>95</v>
      </c>
      <c r="G66" s="45">
        <v>390</v>
      </c>
      <c r="H66" s="290"/>
      <c r="I66" s="252"/>
      <c r="J66" s="303"/>
      <c r="K66" s="303"/>
    </row>
    <row r="67" spans="1:11">
      <c r="A67" s="33">
        <f t="shared" si="0"/>
        <v>46</v>
      </c>
      <c r="B67" s="599" t="s">
        <v>1949</v>
      </c>
      <c r="C67" s="91" t="s">
        <v>155</v>
      </c>
      <c r="D67" s="31" t="s">
        <v>141</v>
      </c>
      <c r="E67" s="722" t="s">
        <v>2048</v>
      </c>
      <c r="F67" s="56" t="s">
        <v>95</v>
      </c>
      <c r="G67" s="45">
        <v>260</v>
      </c>
      <c r="H67" s="290"/>
      <c r="I67" s="252"/>
      <c r="J67" s="303"/>
      <c r="K67" s="303"/>
    </row>
    <row r="68" spans="1:11">
      <c r="A68" s="33">
        <f t="shared" si="0"/>
        <v>47</v>
      </c>
      <c r="B68" s="599" t="s">
        <v>1949</v>
      </c>
      <c r="C68" s="91" t="s">
        <v>603</v>
      </c>
      <c r="D68" s="31" t="s">
        <v>141</v>
      </c>
      <c r="E68" s="722" t="s">
        <v>2048</v>
      </c>
      <c r="F68" s="56" t="s">
        <v>92</v>
      </c>
      <c r="G68" s="606">
        <v>22</v>
      </c>
      <c r="H68" s="290"/>
      <c r="I68" s="252"/>
      <c r="J68" s="303"/>
      <c r="K68" s="303"/>
    </row>
    <row r="69" spans="1:11" ht="25.5">
      <c r="A69" s="33">
        <f t="shared" si="0"/>
        <v>48</v>
      </c>
      <c r="B69" s="599" t="s">
        <v>1949</v>
      </c>
      <c r="C69" s="91" t="s">
        <v>604</v>
      </c>
      <c r="D69" s="55" t="s">
        <v>602</v>
      </c>
      <c r="E69" s="722" t="s">
        <v>2048</v>
      </c>
      <c r="F69" s="56" t="s">
        <v>92</v>
      </c>
      <c r="G69" s="606">
        <v>1</v>
      </c>
      <c r="H69" s="290"/>
      <c r="I69" s="252"/>
      <c r="J69" s="303"/>
      <c r="K69" s="303"/>
    </row>
    <row r="70" spans="1:11">
      <c r="A70" s="33">
        <f t="shared" si="0"/>
        <v>49</v>
      </c>
      <c r="B70" s="599" t="s">
        <v>1949</v>
      </c>
      <c r="C70" s="91" t="s">
        <v>605</v>
      </c>
      <c r="D70" s="55" t="s">
        <v>601</v>
      </c>
      <c r="E70" s="722" t="s">
        <v>2048</v>
      </c>
      <c r="F70" s="56" t="s">
        <v>92</v>
      </c>
      <c r="G70" s="606">
        <v>15</v>
      </c>
      <c r="H70" s="290"/>
      <c r="I70" s="252"/>
      <c r="J70" s="303"/>
      <c r="K70" s="303"/>
    </row>
    <row r="71" spans="1:11">
      <c r="A71" s="33">
        <f t="shared" si="0"/>
        <v>50</v>
      </c>
      <c r="B71" s="599" t="s">
        <v>1949</v>
      </c>
      <c r="C71" s="91" t="s">
        <v>605</v>
      </c>
      <c r="D71" s="55" t="s">
        <v>602</v>
      </c>
      <c r="E71" s="722" t="s">
        <v>2048</v>
      </c>
      <c r="F71" s="56" t="s">
        <v>92</v>
      </c>
      <c r="G71" s="606">
        <v>2</v>
      </c>
      <c r="H71" s="290"/>
      <c r="I71" s="252"/>
      <c r="J71" s="303"/>
      <c r="K71" s="303"/>
    </row>
    <row r="72" spans="1:11" ht="25.5">
      <c r="A72" s="33">
        <f t="shared" si="0"/>
        <v>51</v>
      </c>
      <c r="B72" s="599" t="s">
        <v>1949</v>
      </c>
      <c r="C72" s="91" t="s">
        <v>157</v>
      </c>
      <c r="D72" s="55" t="s">
        <v>601</v>
      </c>
      <c r="E72" s="722" t="s">
        <v>2048</v>
      </c>
      <c r="F72" s="56" t="s">
        <v>92</v>
      </c>
      <c r="G72" s="606">
        <v>8</v>
      </c>
      <c r="H72" s="290"/>
      <c r="I72" s="252"/>
      <c r="J72" s="303"/>
      <c r="K72" s="303"/>
    </row>
    <row r="73" spans="1:11" ht="25.5">
      <c r="A73" s="33">
        <f t="shared" si="0"/>
        <v>52</v>
      </c>
      <c r="B73" s="599" t="s">
        <v>1949</v>
      </c>
      <c r="C73" s="91" t="s">
        <v>157</v>
      </c>
      <c r="D73" s="91" t="s">
        <v>602</v>
      </c>
      <c r="E73" s="722" t="s">
        <v>2048</v>
      </c>
      <c r="F73" s="56" t="s">
        <v>92</v>
      </c>
      <c r="G73" s="606">
        <v>35</v>
      </c>
      <c r="H73" s="290"/>
      <c r="I73" s="252"/>
      <c r="J73" s="303"/>
      <c r="K73" s="303"/>
    </row>
    <row r="74" spans="1:11">
      <c r="A74" s="33">
        <f t="shared" si="0"/>
        <v>53</v>
      </c>
      <c r="B74" s="599" t="s">
        <v>1949</v>
      </c>
      <c r="C74" s="91" t="s">
        <v>606</v>
      </c>
      <c r="D74" s="31" t="s">
        <v>602</v>
      </c>
      <c r="E74" s="722" t="s">
        <v>2048</v>
      </c>
      <c r="F74" s="56" t="s">
        <v>92</v>
      </c>
      <c r="G74" s="606">
        <v>13</v>
      </c>
      <c r="H74" s="290"/>
      <c r="I74" s="252"/>
      <c r="J74" s="303"/>
      <c r="K74" s="303"/>
    </row>
    <row r="75" spans="1:11" ht="25.5">
      <c r="A75" s="33">
        <f t="shared" si="0"/>
        <v>54</v>
      </c>
      <c r="B75" s="599" t="s">
        <v>1949</v>
      </c>
      <c r="C75" s="91" t="s">
        <v>159</v>
      </c>
      <c r="D75" s="31" t="s">
        <v>601</v>
      </c>
      <c r="E75" s="722" t="s">
        <v>2048</v>
      </c>
      <c r="F75" s="56" t="s">
        <v>92</v>
      </c>
      <c r="G75" s="606">
        <v>29</v>
      </c>
      <c r="H75" s="290"/>
      <c r="I75" s="252"/>
      <c r="J75" s="303"/>
      <c r="K75" s="303"/>
    </row>
    <row r="76" spans="1:11" ht="25.5">
      <c r="A76" s="33">
        <f t="shared" si="0"/>
        <v>55</v>
      </c>
      <c r="B76" s="599" t="s">
        <v>1949</v>
      </c>
      <c r="C76" s="91" t="s">
        <v>159</v>
      </c>
      <c r="D76" s="31" t="s">
        <v>602</v>
      </c>
      <c r="E76" s="722" t="s">
        <v>2048</v>
      </c>
      <c r="F76" s="56" t="s">
        <v>92</v>
      </c>
      <c r="G76" s="606">
        <v>15</v>
      </c>
      <c r="H76" s="290"/>
      <c r="I76" s="252"/>
      <c r="J76" s="303"/>
      <c r="K76" s="303"/>
    </row>
    <row r="77" spans="1:11" ht="25.5">
      <c r="A77" s="33">
        <f t="shared" si="0"/>
        <v>56</v>
      </c>
      <c r="B77" s="599" t="s">
        <v>1949</v>
      </c>
      <c r="C77" s="31" t="s">
        <v>607</v>
      </c>
      <c r="D77" s="31" t="s">
        <v>602</v>
      </c>
      <c r="E77" s="722" t="s">
        <v>2048</v>
      </c>
      <c r="F77" s="56" t="s">
        <v>94</v>
      </c>
      <c r="G77" s="606">
        <v>8</v>
      </c>
      <c r="H77" s="290"/>
      <c r="I77" s="252"/>
      <c r="J77" s="303"/>
      <c r="K77" s="303"/>
    </row>
    <row r="78" spans="1:11">
      <c r="A78" s="33">
        <f t="shared" si="0"/>
        <v>57</v>
      </c>
      <c r="B78" s="599" t="s">
        <v>1949</v>
      </c>
      <c r="C78" s="31" t="s">
        <v>149</v>
      </c>
      <c r="D78" s="31"/>
      <c r="E78" s="722"/>
      <c r="F78" s="56" t="s">
        <v>94</v>
      </c>
      <c r="G78" s="606">
        <v>1</v>
      </c>
      <c r="H78" s="290"/>
      <c r="I78" s="252"/>
      <c r="J78" s="303"/>
      <c r="K78" s="303"/>
    </row>
    <row r="79" spans="1:11">
      <c r="A79" s="33">
        <f t="shared" si="0"/>
        <v>58</v>
      </c>
      <c r="B79" s="599" t="s">
        <v>1949</v>
      </c>
      <c r="C79" s="31" t="s">
        <v>160</v>
      </c>
      <c r="D79" s="31"/>
      <c r="E79" s="722"/>
      <c r="F79" s="56" t="s">
        <v>94</v>
      </c>
      <c r="G79" s="606">
        <v>1</v>
      </c>
      <c r="H79" s="291"/>
      <c r="I79" s="252"/>
      <c r="J79" s="303"/>
      <c r="K79" s="303"/>
    </row>
    <row r="80" spans="1:11">
      <c r="A80" s="33"/>
      <c r="B80" s="599" t="s">
        <v>1949</v>
      </c>
      <c r="C80" s="1048" t="s">
        <v>161</v>
      </c>
      <c r="D80" s="1049"/>
      <c r="E80" s="736"/>
      <c r="F80" s="56"/>
      <c r="G80" s="45"/>
      <c r="H80" s="291"/>
      <c r="I80" s="252"/>
      <c r="J80" s="303"/>
      <c r="K80" s="303"/>
    </row>
    <row r="81" spans="1:11">
      <c r="A81" s="33">
        <f>A79+1</f>
        <v>59</v>
      </c>
      <c r="B81" s="599" t="s">
        <v>1949</v>
      </c>
      <c r="C81" s="31" t="s">
        <v>155</v>
      </c>
      <c r="D81" s="31" t="s">
        <v>601</v>
      </c>
      <c r="E81" s="722" t="s">
        <v>2048</v>
      </c>
      <c r="F81" s="56" t="s">
        <v>95</v>
      </c>
      <c r="G81" s="45">
        <v>65</v>
      </c>
      <c r="H81" s="290"/>
      <c r="I81" s="252"/>
      <c r="J81" s="303"/>
      <c r="K81" s="303"/>
    </row>
    <row r="82" spans="1:11">
      <c r="A82" s="33">
        <f t="shared" ref="A82:A91" si="1">A81+1</f>
        <v>60</v>
      </c>
      <c r="B82" s="599" t="s">
        <v>1949</v>
      </c>
      <c r="C82" s="31" t="s">
        <v>155</v>
      </c>
      <c r="D82" s="31" t="s">
        <v>602</v>
      </c>
      <c r="E82" s="722" t="s">
        <v>2048</v>
      </c>
      <c r="F82" s="56" t="s">
        <v>95</v>
      </c>
      <c r="G82" s="45">
        <v>80</v>
      </c>
      <c r="H82" s="290"/>
      <c r="I82" s="252"/>
      <c r="J82" s="303"/>
      <c r="K82" s="303"/>
    </row>
    <row r="83" spans="1:11" ht="25.5">
      <c r="A83" s="33">
        <f t="shared" si="1"/>
        <v>61</v>
      </c>
      <c r="B83" s="599" t="s">
        <v>1949</v>
      </c>
      <c r="C83" s="31" t="s">
        <v>608</v>
      </c>
      <c r="D83" s="31" t="s">
        <v>602</v>
      </c>
      <c r="E83" s="722" t="s">
        <v>2048</v>
      </c>
      <c r="F83" s="56" t="s">
        <v>92</v>
      </c>
      <c r="G83" s="606">
        <v>2</v>
      </c>
      <c r="H83" s="292"/>
      <c r="I83" s="252"/>
      <c r="J83" s="303"/>
      <c r="K83" s="303"/>
    </row>
    <row r="84" spans="1:11" ht="30">
      <c r="A84" s="33">
        <f t="shared" si="1"/>
        <v>62</v>
      </c>
      <c r="B84" s="599" t="s">
        <v>1949</v>
      </c>
      <c r="C84" s="161" t="s">
        <v>604</v>
      </c>
      <c r="D84" s="115" t="s">
        <v>602</v>
      </c>
      <c r="E84" s="722" t="s">
        <v>2048</v>
      </c>
      <c r="F84" s="56" t="s">
        <v>92</v>
      </c>
      <c r="G84" s="606">
        <v>1</v>
      </c>
      <c r="H84" s="292"/>
      <c r="I84" s="252"/>
      <c r="J84" s="303"/>
      <c r="K84" s="303"/>
    </row>
    <row r="85" spans="1:11" ht="25.5">
      <c r="A85" s="33">
        <f t="shared" si="1"/>
        <v>63</v>
      </c>
      <c r="B85" s="599" t="s">
        <v>1949</v>
      </c>
      <c r="C85" s="31" t="s">
        <v>157</v>
      </c>
      <c r="D85" s="31" t="s">
        <v>601</v>
      </c>
      <c r="E85" s="722" t="s">
        <v>2048</v>
      </c>
      <c r="F85" s="56" t="s">
        <v>92</v>
      </c>
      <c r="G85" s="606">
        <v>4</v>
      </c>
      <c r="H85" s="290"/>
      <c r="I85" s="252"/>
      <c r="J85" s="303"/>
      <c r="K85" s="303"/>
    </row>
    <row r="86" spans="1:11" ht="25.5">
      <c r="A86" s="33">
        <f t="shared" si="1"/>
        <v>64</v>
      </c>
      <c r="B86" s="599" t="s">
        <v>1949</v>
      </c>
      <c r="C86" s="31" t="s">
        <v>157</v>
      </c>
      <c r="D86" s="31" t="s">
        <v>602</v>
      </c>
      <c r="E86" s="722" t="s">
        <v>2048</v>
      </c>
      <c r="F86" s="56" t="s">
        <v>92</v>
      </c>
      <c r="G86" s="606">
        <v>4</v>
      </c>
      <c r="H86" s="290"/>
      <c r="I86" s="252"/>
      <c r="J86" s="303"/>
      <c r="K86" s="303"/>
    </row>
    <row r="87" spans="1:11">
      <c r="A87" s="33">
        <f t="shared" si="1"/>
        <v>65</v>
      </c>
      <c r="B87" s="599" t="s">
        <v>1949</v>
      </c>
      <c r="C87" s="31" t="s">
        <v>606</v>
      </c>
      <c r="D87" s="31" t="s">
        <v>602</v>
      </c>
      <c r="E87" s="722" t="s">
        <v>2048</v>
      </c>
      <c r="F87" s="56" t="s">
        <v>92</v>
      </c>
      <c r="G87" s="606">
        <v>1</v>
      </c>
      <c r="H87" s="290"/>
      <c r="I87" s="252"/>
      <c r="J87" s="303"/>
      <c r="K87" s="303"/>
    </row>
    <row r="88" spans="1:11" ht="25.5">
      <c r="A88" s="33">
        <f t="shared" si="1"/>
        <v>66</v>
      </c>
      <c r="B88" s="599" t="s">
        <v>1949</v>
      </c>
      <c r="C88" s="31" t="s">
        <v>159</v>
      </c>
      <c r="D88" s="31" t="s">
        <v>601</v>
      </c>
      <c r="E88" s="722" t="s">
        <v>2048</v>
      </c>
      <c r="F88" s="56" t="s">
        <v>92</v>
      </c>
      <c r="G88" s="606">
        <v>2</v>
      </c>
      <c r="H88" s="290"/>
      <c r="I88" s="252"/>
      <c r="J88" s="303"/>
      <c r="K88" s="303"/>
    </row>
    <row r="89" spans="1:11" ht="25.5">
      <c r="A89" s="33">
        <f t="shared" si="1"/>
        <v>67</v>
      </c>
      <c r="B89" s="599" t="s">
        <v>1949</v>
      </c>
      <c r="C89" s="31" t="s">
        <v>159</v>
      </c>
      <c r="D89" s="31" t="s">
        <v>602</v>
      </c>
      <c r="E89" s="722" t="s">
        <v>2048</v>
      </c>
      <c r="F89" s="56" t="s">
        <v>92</v>
      </c>
      <c r="G89" s="606">
        <v>2</v>
      </c>
      <c r="H89" s="290"/>
      <c r="I89" s="252"/>
      <c r="J89" s="303"/>
      <c r="K89" s="303"/>
    </row>
    <row r="90" spans="1:11" ht="25.5">
      <c r="A90" s="33">
        <f t="shared" si="1"/>
        <v>68</v>
      </c>
      <c r="B90" s="599" t="s">
        <v>1949</v>
      </c>
      <c r="C90" s="31" t="s">
        <v>607</v>
      </c>
      <c r="D90" s="31" t="s">
        <v>158</v>
      </c>
      <c r="E90" s="722" t="s">
        <v>2048</v>
      </c>
      <c r="F90" s="56" t="s">
        <v>94</v>
      </c>
      <c r="G90" s="606">
        <v>1</v>
      </c>
      <c r="H90" s="290"/>
      <c r="I90" s="252"/>
      <c r="J90" s="303"/>
      <c r="K90" s="303"/>
    </row>
    <row r="91" spans="1:11">
      <c r="A91" s="33">
        <f t="shared" si="1"/>
        <v>69</v>
      </c>
      <c r="B91" s="599" t="s">
        <v>1949</v>
      </c>
      <c r="C91" s="31" t="s">
        <v>160</v>
      </c>
      <c r="D91" s="31"/>
      <c r="E91" s="728"/>
      <c r="F91" s="56" t="s">
        <v>94</v>
      </c>
      <c r="G91" s="606">
        <v>1</v>
      </c>
      <c r="H91" s="291"/>
      <c r="I91" s="252"/>
      <c r="J91" s="303"/>
      <c r="K91" s="303"/>
    </row>
    <row r="92" spans="1:11">
      <c r="A92" s="33"/>
      <c r="B92" s="599" t="s">
        <v>1949</v>
      </c>
      <c r="C92" s="1048" t="s">
        <v>609</v>
      </c>
      <c r="D92" s="1049"/>
      <c r="E92" s="736"/>
      <c r="F92" s="56"/>
      <c r="G92" s="606"/>
      <c r="H92" s="291"/>
      <c r="I92" s="252"/>
      <c r="J92" s="303"/>
      <c r="K92" s="303"/>
    </row>
    <row r="93" spans="1:11">
      <c r="A93" s="33">
        <f>A91+1</f>
        <v>70</v>
      </c>
      <c r="B93" s="599" t="s">
        <v>1949</v>
      </c>
      <c r="C93" s="31" t="s">
        <v>163</v>
      </c>
      <c r="D93" s="31" t="s">
        <v>610</v>
      </c>
      <c r="E93" s="722" t="s">
        <v>2048</v>
      </c>
      <c r="F93" s="56" t="s">
        <v>92</v>
      </c>
      <c r="G93" s="606">
        <v>5</v>
      </c>
      <c r="H93" s="291"/>
      <c r="I93" s="252"/>
      <c r="J93" s="303"/>
      <c r="K93" s="303"/>
    </row>
    <row r="94" spans="1:11">
      <c r="A94" s="33">
        <f>A93+1</f>
        <v>71</v>
      </c>
      <c r="B94" s="599" t="s">
        <v>1949</v>
      </c>
      <c r="C94" s="31" t="s">
        <v>611</v>
      </c>
      <c r="D94" s="31" t="s">
        <v>610</v>
      </c>
      <c r="E94" s="722" t="s">
        <v>2048</v>
      </c>
      <c r="F94" s="56" t="s">
        <v>92</v>
      </c>
      <c r="G94" s="606">
        <v>1</v>
      </c>
      <c r="H94" s="291"/>
      <c r="I94" s="252"/>
      <c r="J94" s="303"/>
      <c r="K94" s="303"/>
    </row>
    <row r="95" spans="1:11">
      <c r="A95" s="33">
        <f t="shared" ref="A95:A135" si="2">A94+1</f>
        <v>72</v>
      </c>
      <c r="B95" s="599" t="s">
        <v>1949</v>
      </c>
      <c r="C95" s="31" t="s">
        <v>165</v>
      </c>
      <c r="D95" s="31" t="s">
        <v>610</v>
      </c>
      <c r="E95" s="722" t="s">
        <v>2048</v>
      </c>
      <c r="F95" s="56" t="s">
        <v>95</v>
      </c>
      <c r="G95" s="45">
        <v>55</v>
      </c>
      <c r="H95" s="292"/>
      <c r="I95" s="252"/>
      <c r="J95" s="303"/>
      <c r="K95" s="303"/>
    </row>
    <row r="96" spans="1:11">
      <c r="A96" s="33">
        <f t="shared" si="2"/>
        <v>73</v>
      </c>
      <c r="B96" s="599" t="s">
        <v>1949</v>
      </c>
      <c r="C96" s="31" t="s">
        <v>166</v>
      </c>
      <c r="D96" s="31" t="s">
        <v>167</v>
      </c>
      <c r="E96" s="722" t="s">
        <v>2048</v>
      </c>
      <c r="F96" s="56" t="s">
        <v>92</v>
      </c>
      <c r="G96" s="606">
        <v>1</v>
      </c>
      <c r="H96" s="292"/>
      <c r="I96" s="252"/>
      <c r="J96" s="303"/>
      <c r="K96" s="303"/>
    </row>
    <row r="97" spans="1:11">
      <c r="A97" s="33">
        <f t="shared" si="2"/>
        <v>74</v>
      </c>
      <c r="B97" s="599" t="s">
        <v>1949</v>
      </c>
      <c r="C97" s="31" t="s">
        <v>168</v>
      </c>
      <c r="D97" s="31" t="s">
        <v>169</v>
      </c>
      <c r="E97" s="722" t="s">
        <v>2048</v>
      </c>
      <c r="F97" s="52" t="s">
        <v>92</v>
      </c>
      <c r="G97" s="606">
        <v>1</v>
      </c>
      <c r="H97" s="291"/>
      <c r="I97" s="252"/>
      <c r="J97" s="303"/>
      <c r="K97" s="303"/>
    </row>
    <row r="98" spans="1:11">
      <c r="A98" s="33">
        <f t="shared" si="2"/>
        <v>75</v>
      </c>
      <c r="B98" s="599" t="s">
        <v>1949</v>
      </c>
      <c r="C98" s="31" t="s">
        <v>170</v>
      </c>
      <c r="D98" s="31" t="s">
        <v>612</v>
      </c>
      <c r="E98" s="722" t="s">
        <v>2048</v>
      </c>
      <c r="F98" s="52" t="s">
        <v>92</v>
      </c>
      <c r="G98" s="606">
        <v>1</v>
      </c>
      <c r="H98" s="291"/>
      <c r="I98" s="252"/>
      <c r="J98" s="303"/>
      <c r="K98" s="303"/>
    </row>
    <row r="99" spans="1:11">
      <c r="A99" s="33">
        <f t="shared" si="2"/>
        <v>76</v>
      </c>
      <c r="B99" s="599" t="s">
        <v>1949</v>
      </c>
      <c r="C99" s="31" t="s">
        <v>171</v>
      </c>
      <c r="D99" s="31" t="s">
        <v>141</v>
      </c>
      <c r="E99" s="722" t="s">
        <v>2048</v>
      </c>
      <c r="F99" s="52" t="s">
        <v>95</v>
      </c>
      <c r="G99" s="45">
        <v>1.8</v>
      </c>
      <c r="H99" s="291"/>
      <c r="I99" s="252"/>
      <c r="J99" s="303"/>
      <c r="K99" s="303"/>
    </row>
    <row r="100" spans="1:11">
      <c r="A100" s="33">
        <f t="shared" si="2"/>
        <v>77</v>
      </c>
      <c r="B100" s="599" t="s">
        <v>1949</v>
      </c>
      <c r="C100" s="31" t="s">
        <v>172</v>
      </c>
      <c r="D100" s="31" t="s">
        <v>173</v>
      </c>
      <c r="E100" s="722" t="s">
        <v>2048</v>
      </c>
      <c r="F100" s="52" t="s">
        <v>92</v>
      </c>
      <c r="G100" s="606">
        <v>1</v>
      </c>
      <c r="H100" s="291"/>
      <c r="I100" s="252"/>
      <c r="J100" s="303"/>
      <c r="K100" s="303"/>
    </row>
    <row r="101" spans="1:11" ht="25.5">
      <c r="A101" s="33">
        <f t="shared" si="2"/>
        <v>78</v>
      </c>
      <c r="B101" s="599" t="s">
        <v>1949</v>
      </c>
      <c r="C101" s="31" t="s">
        <v>174</v>
      </c>
      <c r="D101" s="31" t="s">
        <v>175</v>
      </c>
      <c r="E101" s="722" t="s">
        <v>2048</v>
      </c>
      <c r="F101" s="52" t="s">
        <v>92</v>
      </c>
      <c r="G101" s="606">
        <v>1</v>
      </c>
      <c r="H101" s="291"/>
      <c r="I101" s="252"/>
      <c r="J101" s="303"/>
      <c r="K101" s="303"/>
    </row>
    <row r="102" spans="1:11">
      <c r="A102" s="33">
        <f t="shared" si="2"/>
        <v>79</v>
      </c>
      <c r="B102" s="599" t="s">
        <v>1949</v>
      </c>
      <c r="C102" s="31" t="s">
        <v>613</v>
      </c>
      <c r="D102" s="31" t="s">
        <v>141</v>
      </c>
      <c r="E102" s="722" t="s">
        <v>2048</v>
      </c>
      <c r="F102" s="52" t="s">
        <v>94</v>
      </c>
      <c r="G102" s="606">
        <v>1</v>
      </c>
      <c r="H102" s="291"/>
      <c r="I102" s="252"/>
      <c r="J102" s="303"/>
      <c r="K102" s="303"/>
    </row>
    <row r="103" spans="1:11">
      <c r="A103" s="33">
        <f t="shared" si="2"/>
        <v>80</v>
      </c>
      <c r="B103" s="599" t="s">
        <v>1949</v>
      </c>
      <c r="C103" s="31" t="s">
        <v>176</v>
      </c>
      <c r="D103" s="31" t="s">
        <v>177</v>
      </c>
      <c r="E103" s="722" t="s">
        <v>2048</v>
      </c>
      <c r="F103" s="52" t="s">
        <v>92</v>
      </c>
      <c r="G103" s="606">
        <v>1</v>
      </c>
      <c r="H103" s="291"/>
      <c r="I103" s="252"/>
      <c r="J103" s="303"/>
      <c r="K103" s="303"/>
    </row>
    <row r="104" spans="1:11">
      <c r="A104" s="33">
        <f t="shared" si="2"/>
        <v>81</v>
      </c>
      <c r="B104" s="599" t="s">
        <v>1949</v>
      </c>
      <c r="C104" s="31" t="s">
        <v>178</v>
      </c>
      <c r="D104" s="31" t="s">
        <v>179</v>
      </c>
      <c r="E104" s="722" t="s">
        <v>2048</v>
      </c>
      <c r="F104" s="52" t="s">
        <v>92</v>
      </c>
      <c r="G104" s="606">
        <v>1</v>
      </c>
      <c r="H104" s="291"/>
      <c r="I104" s="252"/>
      <c r="J104" s="303"/>
      <c r="K104" s="303"/>
    </row>
    <row r="105" spans="1:11">
      <c r="A105" s="33">
        <f t="shared" si="2"/>
        <v>82</v>
      </c>
      <c r="B105" s="599" t="s">
        <v>1949</v>
      </c>
      <c r="C105" s="31" t="s">
        <v>180</v>
      </c>
      <c r="D105" s="31" t="s">
        <v>181</v>
      </c>
      <c r="E105" s="722" t="s">
        <v>2048</v>
      </c>
      <c r="F105" s="52" t="s">
        <v>92</v>
      </c>
      <c r="G105" s="606">
        <v>1</v>
      </c>
      <c r="H105" s="291"/>
      <c r="I105" s="252"/>
      <c r="J105" s="303"/>
      <c r="K105" s="303"/>
    </row>
    <row r="106" spans="1:11">
      <c r="A106" s="33">
        <f t="shared" si="2"/>
        <v>83</v>
      </c>
      <c r="B106" s="599" t="s">
        <v>1949</v>
      </c>
      <c r="C106" s="31" t="s">
        <v>182</v>
      </c>
      <c r="D106" s="31" t="s">
        <v>183</v>
      </c>
      <c r="E106" s="722" t="s">
        <v>2048</v>
      </c>
      <c r="F106" s="52" t="s">
        <v>92</v>
      </c>
      <c r="G106" s="606">
        <v>1</v>
      </c>
      <c r="H106" s="291"/>
      <c r="I106" s="252"/>
      <c r="J106" s="303"/>
      <c r="K106" s="303"/>
    </row>
    <row r="107" spans="1:11">
      <c r="A107" s="33">
        <f t="shared" si="2"/>
        <v>84</v>
      </c>
      <c r="B107" s="599" t="s">
        <v>1949</v>
      </c>
      <c r="C107" s="31" t="s">
        <v>184</v>
      </c>
      <c r="D107" s="31" t="s">
        <v>175</v>
      </c>
      <c r="E107" s="722" t="s">
        <v>2048</v>
      </c>
      <c r="F107" s="52" t="s">
        <v>92</v>
      </c>
      <c r="G107" s="606">
        <v>1</v>
      </c>
      <c r="H107" s="291"/>
      <c r="I107" s="252"/>
      <c r="J107" s="303"/>
      <c r="K107" s="303"/>
    </row>
    <row r="108" spans="1:11">
      <c r="A108" s="33">
        <f t="shared" si="2"/>
        <v>85</v>
      </c>
      <c r="B108" s="599" t="s">
        <v>1949</v>
      </c>
      <c r="C108" s="31" t="s">
        <v>185</v>
      </c>
      <c r="D108" s="31" t="s">
        <v>175</v>
      </c>
      <c r="E108" s="722" t="s">
        <v>2048</v>
      </c>
      <c r="F108" s="52" t="s">
        <v>92</v>
      </c>
      <c r="G108" s="606">
        <v>1</v>
      </c>
      <c r="H108" s="291"/>
      <c r="I108" s="252"/>
      <c r="J108" s="303"/>
      <c r="K108" s="303"/>
    </row>
    <row r="109" spans="1:11">
      <c r="A109" s="33">
        <f t="shared" si="2"/>
        <v>86</v>
      </c>
      <c r="B109" s="599" t="s">
        <v>1949</v>
      </c>
      <c r="C109" s="31" t="s">
        <v>614</v>
      </c>
      <c r="D109" s="31" t="s">
        <v>615</v>
      </c>
      <c r="E109" s="722" t="s">
        <v>2048</v>
      </c>
      <c r="F109" s="52" t="s">
        <v>92</v>
      </c>
      <c r="G109" s="606">
        <v>1</v>
      </c>
      <c r="H109" s="291"/>
      <c r="I109" s="252"/>
      <c r="J109" s="303"/>
      <c r="K109" s="303"/>
    </row>
    <row r="110" spans="1:11">
      <c r="A110" s="33">
        <f t="shared" si="2"/>
        <v>87</v>
      </c>
      <c r="B110" s="599" t="s">
        <v>1949</v>
      </c>
      <c r="C110" s="91" t="s">
        <v>186</v>
      </c>
      <c r="D110" s="31"/>
      <c r="E110" s="728"/>
      <c r="F110" s="52" t="s">
        <v>94</v>
      </c>
      <c r="G110" s="606">
        <v>1</v>
      </c>
      <c r="H110" s="290"/>
      <c r="I110" s="252"/>
      <c r="J110" s="303"/>
      <c r="K110" s="303"/>
    </row>
    <row r="111" spans="1:11">
      <c r="A111" s="33"/>
      <c r="B111" s="599" t="s">
        <v>1949</v>
      </c>
      <c r="C111" s="1048" t="s">
        <v>187</v>
      </c>
      <c r="D111" s="1049"/>
      <c r="E111" s="736"/>
      <c r="F111" s="52"/>
      <c r="G111" s="45"/>
      <c r="H111" s="290"/>
      <c r="I111" s="252"/>
      <c r="J111" s="303"/>
      <c r="K111" s="303"/>
    </row>
    <row r="112" spans="1:11" ht="25.5">
      <c r="A112" s="33">
        <f>A110+1</f>
        <v>88</v>
      </c>
      <c r="B112" s="599" t="s">
        <v>1949</v>
      </c>
      <c r="C112" s="31" t="s">
        <v>188</v>
      </c>
      <c r="D112" s="31"/>
      <c r="E112" s="722" t="s">
        <v>2048</v>
      </c>
      <c r="F112" s="52" t="s">
        <v>94</v>
      </c>
      <c r="G112" s="606">
        <v>54</v>
      </c>
      <c r="H112" s="290"/>
      <c r="I112" s="252"/>
      <c r="J112" s="303"/>
      <c r="K112" s="303"/>
    </row>
    <row r="113" spans="1:11" ht="38.25">
      <c r="A113" s="33">
        <f t="shared" si="2"/>
        <v>89</v>
      </c>
      <c r="B113" s="599" t="s">
        <v>1949</v>
      </c>
      <c r="C113" s="31" t="s">
        <v>189</v>
      </c>
      <c r="D113" s="31"/>
      <c r="E113" s="722" t="s">
        <v>2048</v>
      </c>
      <c r="F113" s="52" t="s">
        <v>94</v>
      </c>
      <c r="G113" s="606">
        <v>1</v>
      </c>
      <c r="H113" s="290"/>
      <c r="I113" s="252"/>
      <c r="J113" s="303"/>
      <c r="K113" s="303"/>
    </row>
    <row r="114" spans="1:11">
      <c r="A114" s="33">
        <f t="shared" si="2"/>
        <v>90</v>
      </c>
      <c r="B114" s="599" t="s">
        <v>1949</v>
      </c>
      <c r="C114" s="31" t="s">
        <v>190</v>
      </c>
      <c r="D114" s="31"/>
      <c r="E114" s="722" t="s">
        <v>2048</v>
      </c>
      <c r="F114" s="52" t="s">
        <v>94</v>
      </c>
      <c r="G114" s="606">
        <v>57</v>
      </c>
      <c r="H114" s="290"/>
      <c r="I114" s="252"/>
      <c r="J114" s="303"/>
      <c r="K114" s="303"/>
    </row>
    <row r="115" spans="1:11" ht="25.5">
      <c r="A115" s="33">
        <f t="shared" si="2"/>
        <v>91</v>
      </c>
      <c r="B115" s="599" t="s">
        <v>1949</v>
      </c>
      <c r="C115" s="31" t="s">
        <v>616</v>
      </c>
      <c r="D115" s="31"/>
      <c r="E115" s="722" t="s">
        <v>2048</v>
      </c>
      <c r="F115" s="52" t="s">
        <v>94</v>
      </c>
      <c r="G115" s="606">
        <v>1</v>
      </c>
      <c r="H115" s="290"/>
      <c r="I115" s="252"/>
      <c r="J115" s="303"/>
      <c r="K115" s="303"/>
    </row>
    <row r="116" spans="1:11" ht="25.5">
      <c r="A116" s="33">
        <f t="shared" si="2"/>
        <v>92</v>
      </c>
      <c r="B116" s="599" t="s">
        <v>1949</v>
      </c>
      <c r="C116" s="31" t="s">
        <v>191</v>
      </c>
      <c r="D116" s="31"/>
      <c r="E116" s="722" t="s">
        <v>2048</v>
      </c>
      <c r="F116" s="52" t="s">
        <v>94</v>
      </c>
      <c r="G116" s="606">
        <v>2</v>
      </c>
      <c r="H116" s="290"/>
      <c r="I116" s="252"/>
      <c r="J116" s="303"/>
      <c r="K116" s="303"/>
    </row>
    <row r="117" spans="1:11">
      <c r="A117" s="33">
        <f t="shared" si="2"/>
        <v>93</v>
      </c>
      <c r="B117" s="599" t="s">
        <v>1949</v>
      </c>
      <c r="C117" s="31" t="s">
        <v>192</v>
      </c>
      <c r="D117" s="31"/>
      <c r="E117" s="722" t="s">
        <v>2048</v>
      </c>
      <c r="F117" s="52" t="s">
        <v>94</v>
      </c>
      <c r="G117" s="606">
        <v>90</v>
      </c>
      <c r="H117" s="290"/>
      <c r="I117" s="252"/>
      <c r="J117" s="303"/>
      <c r="K117" s="303"/>
    </row>
    <row r="118" spans="1:11" ht="18.75" customHeight="1">
      <c r="A118" s="33">
        <f t="shared" si="2"/>
        <v>94</v>
      </c>
      <c r="B118" s="599" t="s">
        <v>1949</v>
      </c>
      <c r="C118" s="31" t="s">
        <v>617</v>
      </c>
      <c r="D118" s="31"/>
      <c r="E118" s="722" t="s">
        <v>2048</v>
      </c>
      <c r="F118" s="52" t="s">
        <v>94</v>
      </c>
      <c r="G118" s="606">
        <v>1</v>
      </c>
      <c r="H118" s="290"/>
      <c r="I118" s="252"/>
      <c r="J118" s="303"/>
      <c r="K118" s="303"/>
    </row>
    <row r="119" spans="1:11" ht="25.5">
      <c r="A119" s="33">
        <f t="shared" si="2"/>
        <v>95</v>
      </c>
      <c r="B119" s="599" t="s">
        <v>1949</v>
      </c>
      <c r="C119" s="31" t="s">
        <v>193</v>
      </c>
      <c r="D119" s="31"/>
      <c r="E119" s="722" t="s">
        <v>2048</v>
      </c>
      <c r="F119" s="52" t="s">
        <v>94</v>
      </c>
      <c r="G119" s="606">
        <v>2</v>
      </c>
      <c r="H119" s="290"/>
      <c r="I119" s="252"/>
      <c r="J119" s="303"/>
      <c r="K119" s="303"/>
    </row>
    <row r="120" spans="1:11" ht="19.5" customHeight="1">
      <c r="A120" s="33">
        <f t="shared" si="2"/>
        <v>96</v>
      </c>
      <c r="B120" s="599" t="s">
        <v>1949</v>
      </c>
      <c r="C120" s="31" t="s">
        <v>618</v>
      </c>
      <c r="D120" s="31"/>
      <c r="E120" s="722" t="s">
        <v>2048</v>
      </c>
      <c r="F120" s="52" t="s">
        <v>94</v>
      </c>
      <c r="G120" s="606">
        <v>33</v>
      </c>
      <c r="H120" s="290"/>
      <c r="I120" s="252"/>
      <c r="J120" s="303"/>
      <c r="K120" s="303"/>
    </row>
    <row r="121" spans="1:11">
      <c r="A121" s="33">
        <f t="shared" si="2"/>
        <v>97</v>
      </c>
      <c r="B121" s="599" t="s">
        <v>1949</v>
      </c>
      <c r="C121" s="31" t="s">
        <v>619</v>
      </c>
      <c r="D121" s="31"/>
      <c r="E121" s="722" t="s">
        <v>2048</v>
      </c>
      <c r="F121" s="52" t="s">
        <v>94</v>
      </c>
      <c r="G121" s="606">
        <v>1</v>
      </c>
      <c r="H121" s="290"/>
      <c r="I121" s="252"/>
      <c r="J121" s="303"/>
      <c r="K121" s="303"/>
    </row>
    <row r="122" spans="1:11">
      <c r="A122" s="33">
        <f t="shared" si="2"/>
        <v>98</v>
      </c>
      <c r="B122" s="599" t="s">
        <v>1949</v>
      </c>
      <c r="C122" s="31" t="s">
        <v>620</v>
      </c>
      <c r="D122" s="31"/>
      <c r="E122" s="722" t="s">
        <v>2048</v>
      </c>
      <c r="F122" s="52" t="s">
        <v>94</v>
      </c>
      <c r="G122" s="606">
        <v>1</v>
      </c>
      <c r="H122" s="290"/>
      <c r="I122" s="252"/>
      <c r="J122" s="303"/>
      <c r="K122" s="303"/>
    </row>
    <row r="123" spans="1:11">
      <c r="A123" s="33">
        <f t="shared" si="2"/>
        <v>99</v>
      </c>
      <c r="B123" s="599" t="s">
        <v>1949</v>
      </c>
      <c r="C123" s="31" t="s">
        <v>621</v>
      </c>
      <c r="D123" s="31"/>
      <c r="E123" s="722" t="s">
        <v>2048</v>
      </c>
      <c r="F123" s="52" t="s">
        <v>94</v>
      </c>
      <c r="G123" s="606">
        <v>1</v>
      </c>
      <c r="H123" s="290"/>
      <c r="I123" s="252"/>
      <c r="J123" s="303"/>
      <c r="K123" s="303"/>
    </row>
    <row r="124" spans="1:11" ht="25.5">
      <c r="A124" s="33">
        <f t="shared" si="2"/>
        <v>100</v>
      </c>
      <c r="B124" s="599" t="s">
        <v>1949</v>
      </c>
      <c r="C124" s="31" t="s">
        <v>622</v>
      </c>
      <c r="D124" s="31"/>
      <c r="E124" s="722" t="s">
        <v>2048</v>
      </c>
      <c r="F124" s="52" t="s">
        <v>94</v>
      </c>
      <c r="G124" s="606">
        <v>4</v>
      </c>
      <c r="H124" s="290"/>
      <c r="I124" s="252"/>
      <c r="J124" s="303"/>
      <c r="K124" s="303"/>
    </row>
    <row r="125" spans="1:11">
      <c r="A125" s="33">
        <f t="shared" si="2"/>
        <v>101</v>
      </c>
      <c r="B125" s="599" t="s">
        <v>1949</v>
      </c>
      <c r="C125" s="31" t="s">
        <v>150</v>
      </c>
      <c r="D125" s="31"/>
      <c r="E125" s="722"/>
      <c r="F125" s="52" t="s">
        <v>94</v>
      </c>
      <c r="G125" s="606">
        <v>1</v>
      </c>
      <c r="H125" s="290"/>
      <c r="I125" s="252"/>
      <c r="J125" s="303"/>
      <c r="K125" s="303"/>
    </row>
    <row r="126" spans="1:11">
      <c r="A126" s="33">
        <f t="shared" si="2"/>
        <v>102</v>
      </c>
      <c r="B126" s="599" t="s">
        <v>1949</v>
      </c>
      <c r="C126" s="31" t="s">
        <v>623</v>
      </c>
      <c r="D126" s="31"/>
      <c r="E126" s="722"/>
      <c r="F126" s="52" t="s">
        <v>94</v>
      </c>
      <c r="G126" s="606">
        <v>1</v>
      </c>
      <c r="H126" s="290"/>
      <c r="I126" s="252"/>
      <c r="J126" s="303"/>
      <c r="K126" s="303"/>
    </row>
    <row r="127" spans="1:11">
      <c r="A127" s="33">
        <f t="shared" si="2"/>
        <v>103</v>
      </c>
      <c r="B127" s="599" t="s">
        <v>1949</v>
      </c>
      <c r="C127" s="31" t="s">
        <v>624</v>
      </c>
      <c r="D127" s="31"/>
      <c r="E127" s="722"/>
      <c r="F127" s="52" t="s">
        <v>94</v>
      </c>
      <c r="G127" s="606">
        <v>3</v>
      </c>
      <c r="H127" s="290"/>
      <c r="I127" s="252"/>
      <c r="J127" s="303"/>
      <c r="K127" s="303"/>
    </row>
    <row r="128" spans="1:11" ht="25.5">
      <c r="A128" s="33">
        <f t="shared" si="2"/>
        <v>104</v>
      </c>
      <c r="B128" s="599" t="s">
        <v>1949</v>
      </c>
      <c r="C128" s="31" t="s">
        <v>625</v>
      </c>
      <c r="D128" s="31"/>
      <c r="E128" s="722"/>
      <c r="F128" s="52" t="s">
        <v>94</v>
      </c>
      <c r="G128" s="606">
        <v>14</v>
      </c>
      <c r="H128" s="290"/>
      <c r="I128" s="252"/>
      <c r="J128" s="303"/>
      <c r="K128" s="303"/>
    </row>
    <row r="129" spans="1:11">
      <c r="A129" s="33"/>
      <c r="B129" s="599"/>
      <c r="C129" s="1048" t="s">
        <v>626</v>
      </c>
      <c r="D129" s="1049"/>
      <c r="E129" s="736"/>
      <c r="F129" s="52"/>
      <c r="G129" s="45"/>
      <c r="H129" s="305"/>
      <c r="I129" s="252"/>
      <c r="J129" s="303"/>
      <c r="K129" s="303"/>
    </row>
    <row r="130" spans="1:11">
      <c r="A130" s="33">
        <f>A128+1</f>
        <v>105</v>
      </c>
      <c r="B130" s="599" t="s">
        <v>1949</v>
      </c>
      <c r="C130" s="31" t="s">
        <v>155</v>
      </c>
      <c r="D130" s="31" t="s">
        <v>602</v>
      </c>
      <c r="E130" s="722" t="s">
        <v>2048</v>
      </c>
      <c r="F130" s="52" t="s">
        <v>95</v>
      </c>
      <c r="G130" s="45">
        <v>33</v>
      </c>
      <c r="H130" s="290"/>
      <c r="I130" s="252"/>
      <c r="J130" s="303"/>
      <c r="K130" s="303"/>
    </row>
    <row r="131" spans="1:11">
      <c r="A131" s="33">
        <f t="shared" si="2"/>
        <v>106</v>
      </c>
      <c r="B131" s="599" t="s">
        <v>1949</v>
      </c>
      <c r="C131" s="31" t="s">
        <v>627</v>
      </c>
      <c r="D131" s="31" t="s">
        <v>602</v>
      </c>
      <c r="E131" s="722" t="s">
        <v>2048</v>
      </c>
      <c r="F131" s="52" t="s">
        <v>92</v>
      </c>
      <c r="G131" s="606">
        <v>2</v>
      </c>
      <c r="H131" s="291"/>
      <c r="I131" s="252"/>
      <c r="J131" s="303"/>
      <c r="K131" s="303"/>
    </row>
    <row r="132" spans="1:11">
      <c r="A132" s="33">
        <f t="shared" si="2"/>
        <v>107</v>
      </c>
      <c r="B132" s="599" t="s">
        <v>1949</v>
      </c>
      <c r="C132" s="31" t="s">
        <v>628</v>
      </c>
      <c r="D132" s="31" t="s">
        <v>602</v>
      </c>
      <c r="E132" s="722" t="s">
        <v>2048</v>
      </c>
      <c r="F132" s="52" t="s">
        <v>92</v>
      </c>
      <c r="G132" s="606">
        <v>2</v>
      </c>
      <c r="H132" s="291"/>
      <c r="I132" s="252"/>
      <c r="J132" s="303"/>
      <c r="K132" s="303"/>
    </row>
    <row r="133" spans="1:11" ht="25.5">
      <c r="A133" s="33">
        <f t="shared" si="2"/>
        <v>108</v>
      </c>
      <c r="B133" s="599" t="s">
        <v>1949</v>
      </c>
      <c r="C133" s="31" t="s">
        <v>159</v>
      </c>
      <c r="D133" s="31" t="s">
        <v>602</v>
      </c>
      <c r="E133" s="722" t="s">
        <v>2048</v>
      </c>
      <c r="F133" s="52" t="s">
        <v>92</v>
      </c>
      <c r="G133" s="606">
        <v>2</v>
      </c>
      <c r="H133" s="290"/>
      <c r="I133" s="252"/>
      <c r="J133" s="303"/>
      <c r="K133" s="303"/>
    </row>
    <row r="134" spans="1:11" ht="25.5">
      <c r="A134" s="33">
        <f t="shared" si="2"/>
        <v>109</v>
      </c>
      <c r="B134" s="599" t="s">
        <v>1949</v>
      </c>
      <c r="C134" s="31" t="s">
        <v>157</v>
      </c>
      <c r="D134" s="31" t="s">
        <v>602</v>
      </c>
      <c r="E134" s="722" t="s">
        <v>2048</v>
      </c>
      <c r="F134" s="52" t="s">
        <v>92</v>
      </c>
      <c r="G134" s="606">
        <v>1</v>
      </c>
      <c r="H134" s="290"/>
      <c r="I134" s="252"/>
      <c r="J134" s="303"/>
      <c r="K134" s="303"/>
    </row>
    <row r="135" spans="1:11">
      <c r="A135" s="33">
        <f t="shared" si="2"/>
        <v>110</v>
      </c>
      <c r="B135" s="599" t="s">
        <v>1949</v>
      </c>
      <c r="C135" s="31" t="s">
        <v>160</v>
      </c>
      <c r="D135" s="31"/>
      <c r="E135" s="722"/>
      <c r="F135" s="52" t="s">
        <v>94</v>
      </c>
      <c r="G135" s="606">
        <v>1</v>
      </c>
      <c r="H135" s="291"/>
      <c r="I135" s="252"/>
      <c r="J135" s="303"/>
      <c r="K135" s="303"/>
    </row>
    <row r="136" spans="1:11" ht="15.75" thickBot="1">
      <c r="A136" s="35"/>
      <c r="B136" s="599"/>
      <c r="C136" s="55"/>
      <c r="D136" s="55"/>
      <c r="E136" s="733"/>
      <c r="F136" s="56"/>
      <c r="G136" s="57"/>
      <c r="H136" s="34"/>
      <c r="I136" s="34"/>
    </row>
    <row r="137" spans="1:11" ht="15.75" thickTop="1">
      <c r="A137" s="77"/>
      <c r="B137" s="77"/>
      <c r="C137" s="78"/>
      <c r="D137" s="78"/>
      <c r="E137" s="78"/>
      <c r="F137" s="79"/>
      <c r="G137" s="80"/>
      <c r="H137" s="82"/>
      <c r="I137" s="82"/>
    </row>
    <row r="138" spans="1:11">
      <c r="A138" s="1038" t="s">
        <v>1924</v>
      </c>
      <c r="B138" s="1039"/>
      <c r="C138" s="1039"/>
      <c r="D138" s="1039"/>
      <c r="E138" s="1035"/>
      <c r="F138" s="1039"/>
      <c r="G138" s="1039"/>
      <c r="H138" s="1039"/>
      <c r="I138" s="59">
        <f>SUM(I18:I137)</f>
        <v>0</v>
      </c>
    </row>
    <row r="139" spans="1:11" ht="15" customHeight="1" outlineLevel="1">
      <c r="A139" s="14"/>
      <c r="B139" s="14"/>
      <c r="C139" s="14"/>
      <c r="D139" s="14"/>
      <c r="E139" s="14"/>
      <c r="F139" s="14"/>
      <c r="G139" s="14"/>
      <c r="I139" s="14"/>
    </row>
    <row r="140" spans="1:11" ht="15" customHeight="1" outlineLevel="1">
      <c r="F140" s="14"/>
      <c r="G140" s="14"/>
      <c r="I140" s="86"/>
    </row>
    <row r="141" spans="1:11" outlineLevel="1">
      <c r="A141" s="44" t="str">
        <f>"Sastādīja: "&amp;KOPS1!$B$71</f>
        <v>Sastādīja: _________________ Olga  Jasāne /29.09.2017./</v>
      </c>
      <c r="D141" s="638"/>
      <c r="E141" s="662"/>
      <c r="F141" s="237"/>
      <c r="G141" s="88"/>
    </row>
    <row r="142" spans="1:11" outlineLevel="1">
      <c r="B142" s="1021" t="s">
        <v>13</v>
      </c>
      <c r="C142" s="1021"/>
      <c r="D142" s="14"/>
      <c r="E142" s="14"/>
      <c r="F142" s="14"/>
      <c r="G142" s="640"/>
    </row>
    <row r="143" spans="1:11" outlineLevel="1">
      <c r="A143" s="14"/>
      <c r="B143" s="87"/>
      <c r="C143" s="637"/>
      <c r="D143" s="14"/>
      <c r="E143" s="14"/>
      <c r="F143" s="14"/>
    </row>
    <row r="144" spans="1:11">
      <c r="A144" s="638" t="str">
        <f>"Pārbaudīja: "&amp;KOPS1!$F$71</f>
        <v>Pārbaudīja: _________________ Aleksejs Providenko /29.09.2017./</v>
      </c>
      <c r="B144" s="528"/>
      <c r="C144" s="88"/>
      <c r="D144" s="88"/>
      <c r="E144" s="88"/>
      <c r="F144" s="14"/>
      <c r="I144" s="14"/>
    </row>
    <row r="145" spans="1:9">
      <c r="A145" s="14"/>
      <c r="B145" s="637" t="s">
        <v>13</v>
      </c>
      <c r="C145" s="640"/>
      <c r="D145" s="640"/>
      <c r="E145" s="663"/>
      <c r="F145" s="640"/>
      <c r="I145" s="14"/>
    </row>
    <row r="146" spans="1:9">
      <c r="A146" s="14" t="str">
        <f>"Sertifikāta Nr.: "&amp;KOPS1!$F$73</f>
        <v>Sertifikāta Nr.: 5-00770</v>
      </c>
      <c r="B146" s="37"/>
      <c r="D146" s="14"/>
      <c r="E146" s="14"/>
      <c r="I146" s="14"/>
    </row>
    <row r="147" spans="1:9">
      <c r="A147" s="14"/>
      <c r="B147" s="14"/>
      <c r="C147" s="14"/>
      <c r="D147" s="14"/>
      <c r="E147" s="14"/>
      <c r="F147" s="14"/>
      <c r="G147" s="14"/>
      <c r="I147" s="14"/>
    </row>
    <row r="148" spans="1:9">
      <c r="A148" s="14"/>
      <c r="B148" s="14"/>
      <c r="D148" s="14"/>
      <c r="E148" s="14"/>
      <c r="F148" s="14"/>
      <c r="G148" s="14"/>
      <c r="I148" s="14"/>
    </row>
    <row r="149" spans="1:9">
      <c r="A149" s="14"/>
      <c r="B149" s="14"/>
      <c r="D149" s="14"/>
      <c r="E149" s="14"/>
      <c r="F149" s="14"/>
      <c r="G149" s="14"/>
      <c r="I149" s="14"/>
    </row>
    <row r="150" spans="1:9">
      <c r="A150" s="14"/>
      <c r="B150" s="14"/>
      <c r="D150" s="14"/>
      <c r="E150" s="14"/>
      <c r="F150" s="14"/>
      <c r="G150" s="14"/>
      <c r="I150" s="14"/>
    </row>
    <row r="151" spans="1:9">
      <c r="A151" s="14"/>
      <c r="B151" s="14"/>
      <c r="D151" s="14"/>
      <c r="E151" s="14"/>
      <c r="F151" s="14"/>
      <c r="G151" s="14"/>
      <c r="I151" s="14"/>
    </row>
    <row r="152" spans="1:9">
      <c r="A152" s="14"/>
      <c r="B152" s="14"/>
      <c r="C152" s="14"/>
      <c r="D152" s="14"/>
      <c r="E152" s="14"/>
      <c r="F152" s="14"/>
      <c r="G152" s="14"/>
      <c r="I152" s="14"/>
    </row>
    <row r="153" spans="1:9">
      <c r="A153" s="14"/>
      <c r="B153" s="14"/>
      <c r="C153" s="14"/>
      <c r="D153" s="14"/>
      <c r="E153" s="14"/>
      <c r="F153" s="14"/>
      <c r="G153" s="14"/>
      <c r="I153" s="14"/>
    </row>
    <row r="154" spans="1:9">
      <c r="A154" s="14"/>
      <c r="B154" s="14"/>
      <c r="C154" s="14"/>
      <c r="D154" s="14"/>
      <c r="E154" s="14"/>
      <c r="F154" s="14"/>
      <c r="G154" s="14"/>
      <c r="I154" s="14"/>
    </row>
    <row r="155" spans="1:9">
      <c r="A155" s="14"/>
      <c r="B155" s="14"/>
      <c r="C155" s="14"/>
      <c r="D155" s="14"/>
      <c r="E155" s="14"/>
      <c r="F155" s="14"/>
      <c r="G155" s="14"/>
      <c r="I155" s="14"/>
    </row>
    <row r="156" spans="1:9">
      <c r="A156" s="14"/>
      <c r="B156" s="14"/>
      <c r="C156" s="14"/>
      <c r="D156" s="14"/>
      <c r="E156" s="14"/>
      <c r="F156" s="14"/>
      <c r="G156" s="14"/>
      <c r="I156" s="14"/>
    </row>
    <row r="157" spans="1:9">
      <c r="A157" s="14"/>
      <c r="B157" s="14"/>
      <c r="C157" s="14"/>
      <c r="D157" s="14"/>
      <c r="E157" s="14"/>
      <c r="F157" s="14"/>
      <c r="G157" s="14"/>
      <c r="I157" s="14"/>
    </row>
    <row r="158" spans="1:9">
      <c r="A158" s="14"/>
      <c r="B158" s="14"/>
      <c r="C158" s="14"/>
      <c r="D158" s="14"/>
      <c r="E158" s="14"/>
      <c r="F158" s="14"/>
      <c r="G158" s="14"/>
      <c r="I158" s="14"/>
    </row>
    <row r="159" spans="1:9">
      <c r="A159" s="14"/>
      <c r="B159" s="14"/>
      <c r="C159" s="14"/>
      <c r="D159" s="14"/>
      <c r="E159" s="14"/>
      <c r="F159" s="14"/>
      <c r="G159" s="14"/>
      <c r="I159" s="14"/>
    </row>
    <row r="160" spans="1:9">
      <c r="A160" s="14"/>
      <c r="B160" s="14"/>
      <c r="C160" s="14"/>
      <c r="D160" s="14"/>
      <c r="E160" s="14"/>
      <c r="F160" s="14"/>
      <c r="G160" s="14"/>
      <c r="I160" s="14"/>
    </row>
    <row r="161" spans="1:9">
      <c r="A161" s="14"/>
      <c r="B161" s="14"/>
      <c r="C161" s="14"/>
      <c r="D161" s="14"/>
      <c r="E161" s="14"/>
      <c r="F161" s="14"/>
      <c r="G161" s="14"/>
      <c r="I161" s="14"/>
    </row>
    <row r="162" spans="1:9">
      <c r="A162" s="14"/>
      <c r="B162" s="14"/>
      <c r="C162" s="14"/>
      <c r="D162" s="14"/>
      <c r="E162" s="14"/>
      <c r="F162" s="14"/>
      <c r="G162" s="14"/>
      <c r="I162" s="14"/>
    </row>
    <row r="163" spans="1:9">
      <c r="A163" s="14"/>
      <c r="B163" s="14"/>
      <c r="C163" s="14"/>
      <c r="D163" s="14"/>
      <c r="E163" s="14"/>
      <c r="F163" s="14"/>
      <c r="G163" s="14"/>
      <c r="I163" s="14"/>
    </row>
    <row r="164" spans="1:9">
      <c r="A164" s="14"/>
      <c r="B164" s="14"/>
      <c r="C164" s="14"/>
      <c r="D164" s="14"/>
      <c r="E164" s="14"/>
      <c r="F164" s="14"/>
      <c r="G164" s="14"/>
      <c r="I164" s="14"/>
    </row>
    <row r="165" spans="1:9">
      <c r="A165" s="14"/>
      <c r="B165" s="14"/>
      <c r="C165" s="14"/>
      <c r="D165" s="14"/>
      <c r="E165" s="14"/>
      <c r="F165" s="14"/>
      <c r="G165" s="14"/>
      <c r="I165" s="14"/>
    </row>
    <row r="166" spans="1:9">
      <c r="A166" s="14"/>
      <c r="B166" s="14"/>
      <c r="C166" s="14"/>
      <c r="D166" s="14"/>
      <c r="E166" s="14"/>
      <c r="F166" s="14"/>
      <c r="G166" s="14"/>
      <c r="I166" s="14"/>
    </row>
    <row r="167" spans="1:9">
      <c r="A167" s="14"/>
      <c r="B167" s="14"/>
      <c r="C167" s="14"/>
      <c r="D167" s="14"/>
      <c r="E167" s="14"/>
      <c r="F167" s="14"/>
      <c r="G167" s="14"/>
      <c r="I167" s="14"/>
    </row>
    <row r="168" spans="1:9">
      <c r="A168" s="14"/>
      <c r="B168" s="14"/>
      <c r="C168" s="14"/>
      <c r="D168" s="14"/>
      <c r="E168" s="14"/>
      <c r="F168" s="14"/>
      <c r="G168" s="14"/>
      <c r="I168" s="14"/>
    </row>
    <row r="169" spans="1:9">
      <c r="A169" s="14"/>
      <c r="B169" s="14"/>
      <c r="C169" s="14"/>
      <c r="D169" s="14"/>
      <c r="E169" s="14"/>
      <c r="F169" s="14"/>
      <c r="G169" s="14"/>
      <c r="I169" s="14"/>
    </row>
    <row r="170" spans="1:9">
      <c r="A170" s="14"/>
      <c r="B170" s="14"/>
      <c r="C170" s="14"/>
      <c r="D170" s="14"/>
      <c r="E170" s="14"/>
      <c r="F170" s="14"/>
      <c r="G170" s="14"/>
      <c r="I170" s="14"/>
    </row>
    <row r="171" spans="1:9">
      <c r="A171" s="14"/>
      <c r="B171" s="14"/>
      <c r="C171" s="14"/>
      <c r="D171" s="14"/>
      <c r="E171" s="14"/>
      <c r="F171" s="14"/>
      <c r="G171" s="14"/>
      <c r="I171" s="14"/>
    </row>
    <row r="172" spans="1:9">
      <c r="A172" s="14"/>
      <c r="B172" s="14"/>
      <c r="C172" s="14"/>
      <c r="D172" s="14"/>
      <c r="E172" s="14"/>
      <c r="F172" s="14"/>
      <c r="G172" s="14"/>
      <c r="I172" s="14"/>
    </row>
    <row r="173" spans="1:9">
      <c r="A173" s="14"/>
      <c r="B173" s="14"/>
      <c r="C173" s="14"/>
      <c r="D173" s="14"/>
      <c r="E173" s="14"/>
      <c r="F173" s="14"/>
      <c r="G173" s="14"/>
      <c r="I173" s="14"/>
    </row>
    <row r="174" spans="1:9">
      <c r="A174" s="14"/>
      <c r="B174" s="14"/>
      <c r="C174" s="14"/>
      <c r="D174" s="14"/>
      <c r="E174" s="14"/>
      <c r="F174" s="14"/>
      <c r="G174" s="14"/>
      <c r="I174" s="14"/>
    </row>
    <row r="175" spans="1:9">
      <c r="A175" s="14"/>
      <c r="B175" s="14"/>
      <c r="C175" s="14"/>
      <c r="D175" s="14"/>
      <c r="E175" s="14"/>
      <c r="F175" s="14"/>
      <c r="G175" s="14"/>
      <c r="I175" s="14"/>
    </row>
    <row r="176" spans="1:9">
      <c r="A176" s="14"/>
      <c r="B176" s="14"/>
      <c r="C176" s="14"/>
      <c r="D176" s="14"/>
      <c r="E176" s="14"/>
      <c r="F176" s="14"/>
      <c r="G176" s="14"/>
      <c r="I176" s="14"/>
    </row>
    <row r="177" spans="1:9">
      <c r="A177" s="14"/>
      <c r="B177" s="14"/>
      <c r="C177" s="14"/>
      <c r="D177" s="14"/>
      <c r="E177" s="14"/>
      <c r="F177" s="14"/>
      <c r="G177" s="14"/>
      <c r="I177" s="14"/>
    </row>
    <row r="178" spans="1:9">
      <c r="A178" s="14"/>
      <c r="B178" s="14"/>
      <c r="C178" s="14"/>
      <c r="D178" s="14"/>
      <c r="E178" s="14"/>
      <c r="F178" s="14"/>
      <c r="G178" s="14"/>
      <c r="I178" s="14"/>
    </row>
    <row r="179" spans="1:9">
      <c r="A179" s="14"/>
      <c r="B179" s="14"/>
      <c r="C179" s="14"/>
      <c r="D179" s="14"/>
      <c r="E179" s="14"/>
      <c r="F179" s="14"/>
      <c r="G179" s="14"/>
      <c r="I179" s="14"/>
    </row>
    <row r="180" spans="1:9">
      <c r="A180" s="14"/>
      <c r="B180" s="14"/>
      <c r="C180" s="14"/>
      <c r="D180" s="14"/>
      <c r="E180" s="14"/>
      <c r="F180" s="14"/>
      <c r="G180" s="14"/>
      <c r="I180" s="14"/>
    </row>
    <row r="181" spans="1:9">
      <c r="A181" s="14"/>
      <c r="B181" s="14"/>
      <c r="C181" s="14"/>
      <c r="D181" s="14"/>
      <c r="E181" s="14"/>
      <c r="F181" s="14"/>
      <c r="G181" s="14"/>
      <c r="I181" s="14"/>
    </row>
    <row r="182" spans="1:9">
      <c r="A182" s="14"/>
      <c r="B182" s="14"/>
      <c r="C182" s="14"/>
      <c r="D182" s="14"/>
      <c r="E182" s="14"/>
      <c r="F182" s="14"/>
      <c r="G182" s="14"/>
      <c r="I182" s="14"/>
    </row>
    <row r="183" spans="1:9">
      <c r="A183" s="14"/>
      <c r="B183" s="14"/>
      <c r="C183" s="14"/>
      <c r="D183" s="14"/>
      <c r="E183" s="14"/>
      <c r="F183" s="14"/>
      <c r="G183" s="14"/>
      <c r="I183" s="14"/>
    </row>
    <row r="184" spans="1:9">
      <c r="A184" s="14"/>
      <c r="B184" s="14"/>
      <c r="C184" s="14"/>
      <c r="D184" s="14"/>
      <c r="E184" s="14"/>
      <c r="F184" s="14"/>
      <c r="G184" s="14"/>
      <c r="I184" s="14"/>
    </row>
    <row r="185" spans="1:9">
      <c r="A185" s="14"/>
      <c r="B185" s="14"/>
      <c r="C185" s="14"/>
      <c r="D185" s="14"/>
      <c r="E185" s="14"/>
      <c r="F185" s="14"/>
      <c r="G185" s="14"/>
      <c r="I185" s="14"/>
    </row>
    <row r="186" spans="1:9">
      <c r="A186" s="14"/>
      <c r="B186" s="14"/>
      <c r="C186" s="14"/>
      <c r="D186" s="14"/>
      <c r="E186" s="14"/>
      <c r="F186" s="14"/>
      <c r="G186" s="14"/>
      <c r="I186" s="14"/>
    </row>
    <row r="187" spans="1:9">
      <c r="A187" s="14"/>
      <c r="B187" s="14"/>
      <c r="C187" s="14"/>
      <c r="D187" s="14"/>
      <c r="E187" s="14"/>
      <c r="F187" s="14"/>
      <c r="G187" s="14"/>
      <c r="I187" s="14"/>
    </row>
    <row r="188" spans="1:9">
      <c r="A188" s="14"/>
      <c r="B188" s="14"/>
      <c r="C188" s="14"/>
      <c r="D188" s="14"/>
      <c r="E188" s="14"/>
      <c r="F188" s="14"/>
      <c r="G188" s="14"/>
      <c r="I188" s="14"/>
    </row>
    <row r="189" spans="1:9">
      <c r="A189" s="14"/>
      <c r="B189" s="14"/>
      <c r="C189" s="14"/>
      <c r="D189" s="14"/>
      <c r="E189" s="14"/>
      <c r="F189" s="14"/>
      <c r="G189" s="14"/>
      <c r="I189" s="14"/>
    </row>
    <row r="190" spans="1:9">
      <c r="A190" s="14"/>
      <c r="B190" s="14"/>
      <c r="C190" s="14"/>
      <c r="D190" s="14"/>
      <c r="E190" s="14"/>
      <c r="F190" s="14"/>
      <c r="G190" s="14"/>
      <c r="I190" s="14"/>
    </row>
    <row r="191" spans="1:9">
      <c r="A191" s="14"/>
      <c r="B191" s="14"/>
      <c r="C191" s="14"/>
      <c r="D191" s="14"/>
      <c r="E191" s="14"/>
      <c r="F191" s="14"/>
      <c r="G191" s="14"/>
      <c r="I191" s="14"/>
    </row>
    <row r="192" spans="1:9">
      <c r="A192" s="14"/>
      <c r="B192" s="14"/>
      <c r="C192" s="14"/>
      <c r="D192" s="14"/>
      <c r="E192" s="14"/>
      <c r="F192" s="14"/>
      <c r="G192" s="14"/>
      <c r="I192" s="14"/>
    </row>
    <row r="193" spans="1:9">
      <c r="A193" s="14"/>
      <c r="B193" s="14"/>
      <c r="C193" s="14"/>
      <c r="D193" s="14"/>
      <c r="E193" s="14"/>
      <c r="F193" s="14"/>
      <c r="G193" s="14"/>
      <c r="I193" s="14"/>
    </row>
    <row r="194" spans="1:9">
      <c r="A194" s="14"/>
      <c r="B194" s="14"/>
      <c r="C194" s="14"/>
      <c r="D194" s="14"/>
      <c r="E194" s="14"/>
      <c r="F194" s="14"/>
      <c r="G194" s="14"/>
      <c r="I194" s="14"/>
    </row>
    <row r="195" spans="1:9">
      <c r="A195" s="14"/>
      <c r="B195" s="14"/>
      <c r="C195" s="14"/>
      <c r="D195" s="14"/>
      <c r="E195" s="14"/>
      <c r="F195" s="14"/>
      <c r="G195" s="14"/>
      <c r="I195" s="14"/>
    </row>
    <row r="196" spans="1:9">
      <c r="A196" s="14"/>
      <c r="B196" s="14"/>
      <c r="C196" s="14"/>
      <c r="D196" s="14"/>
      <c r="E196" s="14"/>
      <c r="F196" s="14"/>
      <c r="G196" s="14"/>
      <c r="I196" s="14"/>
    </row>
    <row r="197" spans="1:9">
      <c r="A197" s="14"/>
      <c r="B197" s="14"/>
      <c r="C197" s="14"/>
      <c r="D197" s="14"/>
      <c r="E197" s="14"/>
      <c r="F197" s="14"/>
      <c r="G197" s="14"/>
      <c r="I197" s="14"/>
    </row>
    <row r="198" spans="1:9">
      <c r="A198" s="14"/>
      <c r="B198" s="14"/>
      <c r="C198" s="14"/>
      <c r="D198" s="14"/>
      <c r="E198" s="14"/>
      <c r="F198" s="14"/>
      <c r="G198" s="14"/>
      <c r="I198" s="14"/>
    </row>
    <row r="199" spans="1:9">
      <c r="A199" s="14"/>
      <c r="B199" s="14"/>
      <c r="C199" s="14"/>
      <c r="D199" s="14"/>
      <c r="E199" s="14"/>
      <c r="F199" s="14"/>
      <c r="G199" s="14"/>
      <c r="I199" s="14"/>
    </row>
    <row r="200" spans="1:9">
      <c r="A200" s="14"/>
      <c r="B200" s="14"/>
      <c r="C200" s="14"/>
      <c r="D200" s="14"/>
      <c r="E200" s="14"/>
      <c r="F200" s="14"/>
      <c r="G200" s="14"/>
      <c r="I200" s="14"/>
    </row>
    <row r="201" spans="1:9">
      <c r="A201" s="14"/>
      <c r="B201" s="14"/>
      <c r="C201" s="14"/>
      <c r="D201" s="14"/>
      <c r="E201" s="14"/>
      <c r="F201" s="14"/>
      <c r="G201" s="14"/>
      <c r="I201" s="14"/>
    </row>
    <row r="202" spans="1:9">
      <c r="A202" s="14"/>
      <c r="B202" s="14"/>
      <c r="C202" s="14"/>
      <c r="D202" s="14"/>
      <c r="E202" s="14"/>
      <c r="F202" s="14"/>
      <c r="G202" s="14"/>
      <c r="I202" s="14"/>
    </row>
    <row r="203" spans="1:9">
      <c r="A203" s="14"/>
      <c r="B203" s="14"/>
      <c r="C203" s="14"/>
      <c r="D203" s="14"/>
      <c r="E203" s="14"/>
      <c r="F203" s="14"/>
      <c r="G203" s="14"/>
      <c r="I203" s="14"/>
    </row>
    <row r="204" spans="1:9">
      <c r="A204" s="14"/>
      <c r="B204" s="14"/>
      <c r="C204" s="14"/>
      <c r="D204" s="14"/>
      <c r="E204" s="14"/>
      <c r="F204" s="14"/>
      <c r="G204" s="14"/>
      <c r="I204" s="14"/>
    </row>
    <row r="205" spans="1:9">
      <c r="A205" s="14"/>
      <c r="B205" s="14"/>
      <c r="C205" s="14"/>
      <c r="D205" s="14"/>
      <c r="E205" s="14"/>
      <c r="F205" s="14"/>
      <c r="G205" s="14"/>
      <c r="I205" s="14"/>
    </row>
    <row r="206" spans="1:9">
      <c r="A206" s="14"/>
      <c r="B206" s="14"/>
      <c r="C206" s="14"/>
      <c r="D206" s="14"/>
      <c r="E206" s="14"/>
      <c r="F206" s="14"/>
      <c r="G206" s="14"/>
      <c r="I206" s="14"/>
    </row>
    <row r="207" spans="1:9">
      <c r="A207" s="14"/>
      <c r="B207" s="14"/>
      <c r="C207" s="14"/>
      <c r="D207" s="14"/>
      <c r="E207" s="14"/>
      <c r="F207" s="14"/>
      <c r="G207" s="14"/>
      <c r="I207" s="14"/>
    </row>
    <row r="208" spans="1:9">
      <c r="A208" s="14"/>
      <c r="B208" s="14"/>
      <c r="C208" s="14"/>
      <c r="D208" s="14"/>
      <c r="E208" s="14"/>
      <c r="F208" s="14"/>
      <c r="G208" s="14"/>
      <c r="I208" s="14"/>
    </row>
    <row r="209" spans="1:9">
      <c r="A209" s="14"/>
      <c r="B209" s="14"/>
      <c r="C209" s="14"/>
      <c r="D209" s="14"/>
      <c r="E209" s="14"/>
      <c r="F209" s="14"/>
      <c r="G209" s="14"/>
      <c r="I209" s="14"/>
    </row>
    <row r="210" spans="1:9">
      <c r="A210" s="14"/>
      <c r="B210" s="14"/>
      <c r="C210" s="14"/>
      <c r="D210" s="14"/>
      <c r="E210" s="14"/>
      <c r="F210" s="14"/>
      <c r="G210" s="14"/>
      <c r="I210" s="14"/>
    </row>
    <row r="211" spans="1:9">
      <c r="A211" s="14"/>
      <c r="B211" s="14"/>
      <c r="C211" s="14"/>
      <c r="D211" s="14"/>
      <c r="E211" s="14"/>
      <c r="F211" s="14"/>
      <c r="G211" s="14"/>
      <c r="I211" s="14"/>
    </row>
    <row r="212" spans="1:9">
      <c r="A212" s="14"/>
      <c r="B212" s="14"/>
      <c r="C212" s="14"/>
      <c r="D212" s="14"/>
      <c r="E212" s="14"/>
      <c r="F212" s="14"/>
      <c r="G212" s="14"/>
      <c r="I212" s="14"/>
    </row>
    <row r="213" spans="1:9">
      <c r="A213" s="14"/>
      <c r="B213" s="14"/>
      <c r="C213" s="14"/>
      <c r="D213" s="14"/>
      <c r="E213" s="14"/>
      <c r="F213" s="14"/>
      <c r="G213" s="14"/>
      <c r="I213" s="14"/>
    </row>
    <row r="214" spans="1:9">
      <c r="A214" s="14"/>
      <c r="B214" s="14"/>
      <c r="C214" s="14"/>
      <c r="D214" s="14"/>
      <c r="E214" s="14"/>
      <c r="F214" s="14"/>
      <c r="G214" s="14"/>
      <c r="I214" s="14"/>
    </row>
    <row r="215" spans="1:9">
      <c r="A215" s="14"/>
      <c r="B215" s="14"/>
      <c r="C215" s="14"/>
      <c r="D215" s="14"/>
      <c r="E215" s="14"/>
      <c r="F215" s="14"/>
      <c r="G215" s="14"/>
      <c r="I215" s="14"/>
    </row>
    <row r="216" spans="1:9">
      <c r="A216" s="14"/>
      <c r="B216" s="14"/>
      <c r="C216" s="14"/>
      <c r="D216" s="14"/>
      <c r="E216" s="14"/>
      <c r="F216" s="14"/>
      <c r="G216" s="14"/>
      <c r="I216" s="14"/>
    </row>
    <row r="217" spans="1:9">
      <c r="A217" s="14"/>
      <c r="B217" s="14"/>
      <c r="C217" s="14"/>
      <c r="D217" s="14"/>
      <c r="E217" s="14"/>
      <c r="F217" s="14"/>
      <c r="G217" s="14"/>
      <c r="I217" s="14"/>
    </row>
    <row r="218" spans="1:9">
      <c r="A218" s="14"/>
      <c r="B218" s="14"/>
      <c r="C218" s="14"/>
      <c r="D218" s="14"/>
      <c r="E218" s="14"/>
      <c r="F218" s="14"/>
      <c r="G218" s="14"/>
      <c r="I218" s="14"/>
    </row>
    <row r="219" spans="1:9">
      <c r="A219" s="14"/>
      <c r="B219" s="14"/>
      <c r="C219" s="14"/>
      <c r="D219" s="14"/>
      <c r="E219" s="14"/>
      <c r="F219" s="14"/>
      <c r="G219" s="14"/>
      <c r="I219" s="14"/>
    </row>
    <row r="220" spans="1:9">
      <c r="A220" s="14"/>
      <c r="B220" s="14"/>
      <c r="C220" s="14"/>
      <c r="D220" s="14"/>
      <c r="E220" s="14"/>
      <c r="F220" s="14"/>
      <c r="G220" s="14"/>
      <c r="I220" s="14"/>
    </row>
    <row r="221" spans="1:9">
      <c r="A221" s="14"/>
      <c r="B221" s="14"/>
      <c r="C221" s="14"/>
      <c r="D221" s="14"/>
      <c r="E221" s="14"/>
      <c r="F221" s="14"/>
      <c r="G221" s="14"/>
      <c r="I221" s="14"/>
    </row>
    <row r="222" spans="1:9">
      <c r="A222" s="14"/>
      <c r="B222" s="14"/>
      <c r="C222" s="14"/>
      <c r="D222" s="14"/>
      <c r="E222" s="14"/>
      <c r="F222" s="14"/>
      <c r="G222" s="14"/>
      <c r="I222" s="14"/>
    </row>
    <row r="223" spans="1:9">
      <c r="A223" s="14"/>
      <c r="B223" s="14"/>
      <c r="C223" s="14"/>
      <c r="D223" s="14"/>
      <c r="E223" s="14"/>
      <c r="F223" s="14"/>
      <c r="G223" s="14"/>
      <c r="I223" s="14"/>
    </row>
    <row r="224" spans="1:9">
      <c r="A224" s="14"/>
      <c r="B224" s="14"/>
      <c r="C224" s="14"/>
      <c r="D224" s="14"/>
      <c r="E224" s="14"/>
      <c r="F224" s="14"/>
      <c r="G224" s="14"/>
      <c r="I224" s="14"/>
    </row>
    <row r="225" spans="1:9">
      <c r="A225" s="14"/>
      <c r="B225" s="14"/>
      <c r="C225" s="14"/>
      <c r="D225" s="14"/>
      <c r="E225" s="14"/>
      <c r="F225" s="14"/>
      <c r="G225" s="14"/>
      <c r="I225" s="14"/>
    </row>
    <row r="226" spans="1:9">
      <c r="A226" s="14"/>
      <c r="B226" s="14"/>
      <c r="C226" s="14"/>
      <c r="D226" s="14"/>
      <c r="E226" s="14"/>
      <c r="F226" s="14"/>
      <c r="G226" s="14"/>
      <c r="I226" s="14"/>
    </row>
    <row r="227" spans="1:9">
      <c r="A227" s="14"/>
      <c r="B227" s="14"/>
      <c r="C227" s="14"/>
      <c r="D227" s="14"/>
      <c r="E227" s="14"/>
      <c r="F227" s="14"/>
      <c r="G227" s="14"/>
      <c r="I227" s="14"/>
    </row>
    <row r="228" spans="1:9">
      <c r="A228" s="14"/>
      <c r="B228" s="14"/>
      <c r="C228" s="14"/>
      <c r="D228" s="14"/>
      <c r="E228" s="14"/>
      <c r="F228" s="14"/>
      <c r="G228" s="14"/>
      <c r="I228" s="14"/>
    </row>
    <row r="229" spans="1:9">
      <c r="A229" s="14"/>
      <c r="B229" s="14"/>
      <c r="C229" s="14"/>
      <c r="D229" s="14"/>
      <c r="E229" s="14"/>
      <c r="F229" s="14"/>
      <c r="G229" s="14"/>
      <c r="I229" s="14"/>
    </row>
    <row r="230" spans="1:9">
      <c r="A230" s="14"/>
      <c r="B230" s="14"/>
      <c r="C230" s="14"/>
      <c r="D230" s="14"/>
      <c r="E230" s="14"/>
      <c r="F230" s="14"/>
      <c r="G230" s="14"/>
      <c r="I230" s="14"/>
    </row>
    <row r="231" spans="1:9">
      <c r="A231" s="14"/>
      <c r="B231" s="14"/>
      <c r="C231" s="14"/>
      <c r="D231" s="14"/>
      <c r="E231" s="14"/>
      <c r="F231" s="14"/>
      <c r="G231" s="14"/>
      <c r="I231" s="14"/>
    </row>
    <row r="232" spans="1:9">
      <c r="A232" s="14"/>
      <c r="B232" s="14"/>
      <c r="C232" s="14"/>
      <c r="D232" s="14"/>
      <c r="E232" s="14"/>
      <c r="F232" s="14"/>
      <c r="G232" s="14"/>
      <c r="I232" s="14"/>
    </row>
    <row r="233" spans="1:9">
      <c r="A233" s="14"/>
      <c r="B233" s="14"/>
      <c r="C233" s="14"/>
      <c r="D233" s="14"/>
      <c r="E233" s="14"/>
      <c r="F233" s="14"/>
      <c r="G233" s="14"/>
      <c r="I233" s="14"/>
    </row>
    <row r="234" spans="1:9">
      <c r="A234" s="14"/>
      <c r="B234" s="14"/>
      <c r="C234" s="14"/>
      <c r="D234" s="14"/>
      <c r="E234" s="14"/>
      <c r="F234" s="14"/>
      <c r="G234" s="14"/>
      <c r="I234" s="14"/>
    </row>
    <row r="235" spans="1:9">
      <c r="A235" s="14"/>
      <c r="B235" s="14"/>
      <c r="C235" s="14"/>
      <c r="D235" s="14"/>
      <c r="E235" s="14"/>
      <c r="F235" s="14"/>
      <c r="G235" s="14"/>
      <c r="I235" s="14"/>
    </row>
    <row r="236" spans="1:9">
      <c r="A236" s="14"/>
      <c r="B236" s="14"/>
      <c r="C236" s="14"/>
      <c r="D236" s="14"/>
      <c r="E236" s="14"/>
      <c r="F236" s="14"/>
      <c r="G236" s="14"/>
      <c r="I236" s="14"/>
    </row>
    <row r="237" spans="1:9">
      <c r="A237" s="14"/>
      <c r="B237" s="14"/>
      <c r="C237" s="14"/>
      <c r="D237" s="14"/>
      <c r="E237" s="14"/>
      <c r="F237" s="14"/>
      <c r="G237" s="14"/>
      <c r="I237" s="14"/>
    </row>
    <row r="238" spans="1:9">
      <c r="A238" s="14"/>
      <c r="B238" s="14"/>
      <c r="C238" s="14"/>
      <c r="D238" s="14"/>
      <c r="E238" s="14"/>
      <c r="F238" s="14"/>
      <c r="G238" s="14"/>
      <c r="I238" s="14"/>
    </row>
    <row r="239" spans="1:9">
      <c r="A239" s="14"/>
      <c r="B239" s="14"/>
      <c r="C239" s="14"/>
      <c r="D239" s="14"/>
      <c r="E239" s="14"/>
      <c r="F239" s="14"/>
      <c r="G239" s="14"/>
      <c r="I239" s="14"/>
    </row>
    <row r="240" spans="1:9">
      <c r="A240" s="14"/>
      <c r="B240" s="14"/>
      <c r="C240" s="14"/>
      <c r="D240" s="14"/>
      <c r="E240" s="14"/>
      <c r="F240" s="14"/>
      <c r="G240" s="14"/>
      <c r="I240" s="14"/>
    </row>
    <row r="241" spans="1:9">
      <c r="A241" s="14"/>
      <c r="B241" s="14"/>
      <c r="C241" s="14"/>
      <c r="D241" s="14"/>
      <c r="E241" s="14"/>
      <c r="F241" s="14"/>
      <c r="G241" s="14"/>
      <c r="I241" s="14"/>
    </row>
    <row r="242" spans="1:9">
      <c r="A242" s="14"/>
      <c r="B242" s="14"/>
      <c r="C242" s="14"/>
      <c r="D242" s="14"/>
      <c r="E242" s="14"/>
      <c r="F242" s="14"/>
      <c r="G242" s="14"/>
      <c r="I242" s="14"/>
    </row>
    <row r="243" spans="1:9">
      <c r="A243" s="14"/>
      <c r="B243" s="14"/>
      <c r="C243" s="14"/>
      <c r="D243" s="14"/>
      <c r="E243" s="14"/>
      <c r="F243" s="14"/>
      <c r="G243" s="14"/>
      <c r="I243" s="14"/>
    </row>
    <row r="244" spans="1:9">
      <c r="A244" s="14"/>
      <c r="B244" s="14"/>
      <c r="C244" s="14"/>
      <c r="D244" s="14"/>
      <c r="E244" s="14"/>
      <c r="F244" s="14"/>
      <c r="G244" s="14"/>
      <c r="I244" s="14"/>
    </row>
    <row r="245" spans="1:9">
      <c r="A245" s="14"/>
      <c r="B245" s="14"/>
      <c r="C245" s="14"/>
      <c r="D245" s="14"/>
      <c r="E245" s="14"/>
      <c r="F245" s="14"/>
      <c r="G245" s="14"/>
      <c r="I245" s="14"/>
    </row>
    <row r="246" spans="1:9">
      <c r="A246" s="14"/>
      <c r="B246" s="14"/>
      <c r="C246" s="14"/>
      <c r="D246" s="14"/>
      <c r="E246" s="14"/>
      <c r="F246" s="14"/>
      <c r="G246" s="14"/>
      <c r="I246" s="14"/>
    </row>
    <row r="247" spans="1:9">
      <c r="A247" s="14"/>
      <c r="B247" s="14"/>
      <c r="C247" s="14"/>
      <c r="D247" s="14"/>
      <c r="E247" s="14"/>
      <c r="F247" s="14"/>
      <c r="G247" s="14"/>
      <c r="I247" s="14"/>
    </row>
    <row r="248" spans="1:9">
      <c r="A248" s="14"/>
      <c r="B248" s="14"/>
      <c r="C248" s="14"/>
      <c r="D248" s="14"/>
      <c r="E248" s="14"/>
      <c r="F248" s="14"/>
      <c r="G248" s="14"/>
      <c r="I248" s="14"/>
    </row>
    <row r="249" spans="1:9">
      <c r="A249" s="14"/>
      <c r="B249" s="14"/>
      <c r="C249" s="14"/>
      <c r="D249" s="14"/>
      <c r="E249" s="14"/>
      <c r="F249" s="14"/>
      <c r="G249" s="14"/>
      <c r="I249" s="14"/>
    </row>
    <row r="250" spans="1:9">
      <c r="A250" s="14"/>
      <c r="B250" s="14"/>
      <c r="C250" s="14"/>
      <c r="D250" s="14"/>
      <c r="E250" s="14"/>
      <c r="F250" s="14"/>
      <c r="G250" s="14"/>
      <c r="I250" s="14"/>
    </row>
    <row r="251" spans="1:9">
      <c r="A251" s="14"/>
      <c r="B251" s="14"/>
      <c r="C251" s="14"/>
      <c r="D251" s="14"/>
      <c r="E251" s="14"/>
      <c r="F251" s="14"/>
      <c r="G251" s="14"/>
      <c r="I251" s="14"/>
    </row>
    <row r="252" spans="1:9">
      <c r="A252" s="14"/>
      <c r="B252" s="14"/>
      <c r="C252" s="14"/>
      <c r="D252" s="14"/>
      <c r="E252" s="14"/>
      <c r="F252" s="14"/>
      <c r="G252" s="14"/>
      <c r="I252" s="14"/>
    </row>
    <row r="253" spans="1:9">
      <c r="A253" s="14"/>
      <c r="B253" s="14"/>
      <c r="C253" s="14"/>
      <c r="D253" s="14"/>
      <c r="E253" s="14"/>
      <c r="F253" s="14"/>
      <c r="G253" s="14"/>
      <c r="I253" s="14"/>
    </row>
    <row r="254" spans="1:9">
      <c r="A254" s="14"/>
      <c r="B254" s="14"/>
      <c r="C254" s="14"/>
      <c r="D254" s="14"/>
      <c r="E254" s="14"/>
      <c r="F254" s="14"/>
      <c r="G254" s="14"/>
      <c r="I254" s="14"/>
    </row>
    <row r="255" spans="1:9">
      <c r="A255" s="14"/>
      <c r="B255" s="14"/>
      <c r="C255" s="14"/>
      <c r="D255" s="14"/>
      <c r="E255" s="14"/>
      <c r="F255" s="14"/>
      <c r="G255" s="14"/>
      <c r="I255" s="14"/>
    </row>
    <row r="256" spans="1:9">
      <c r="A256" s="14"/>
      <c r="B256" s="14"/>
      <c r="C256" s="14"/>
      <c r="D256" s="14"/>
      <c r="E256" s="14"/>
      <c r="F256" s="14"/>
      <c r="G256" s="14"/>
      <c r="I256" s="14"/>
    </row>
    <row r="257" spans="1:9">
      <c r="A257" s="14"/>
      <c r="B257" s="14"/>
      <c r="C257" s="14"/>
      <c r="D257" s="14"/>
      <c r="E257" s="14"/>
      <c r="F257" s="14"/>
      <c r="G257" s="14"/>
      <c r="I257" s="14"/>
    </row>
    <row r="258" spans="1:9">
      <c r="A258" s="14"/>
      <c r="B258" s="14"/>
      <c r="C258" s="14"/>
      <c r="D258" s="14"/>
      <c r="E258" s="14"/>
      <c r="F258" s="14"/>
      <c r="G258" s="14"/>
      <c r="I258" s="14"/>
    </row>
    <row r="259" spans="1:9">
      <c r="A259" s="14"/>
      <c r="B259" s="14"/>
      <c r="C259" s="14"/>
      <c r="D259" s="14"/>
      <c r="E259" s="14"/>
      <c r="F259" s="14"/>
      <c r="G259" s="14"/>
      <c r="I259" s="14"/>
    </row>
    <row r="260" spans="1:9">
      <c r="A260" s="14"/>
      <c r="B260" s="14"/>
      <c r="C260" s="14"/>
      <c r="D260" s="14"/>
      <c r="E260" s="14"/>
      <c r="F260" s="14"/>
      <c r="G260" s="14"/>
      <c r="I260" s="14"/>
    </row>
    <row r="261" spans="1:9">
      <c r="A261" s="14"/>
      <c r="B261" s="14"/>
      <c r="C261" s="14"/>
      <c r="D261" s="14"/>
      <c r="E261" s="14"/>
      <c r="F261" s="14"/>
      <c r="G261" s="14"/>
      <c r="I261" s="14"/>
    </row>
    <row r="262" spans="1:9">
      <c r="A262" s="14"/>
      <c r="B262" s="14"/>
      <c r="C262" s="14"/>
      <c r="D262" s="14"/>
      <c r="E262" s="14"/>
      <c r="F262" s="14"/>
      <c r="G262" s="14"/>
      <c r="I262" s="14"/>
    </row>
    <row r="263" spans="1:9">
      <c r="A263" s="14"/>
      <c r="B263" s="14"/>
      <c r="C263" s="14"/>
      <c r="D263" s="14"/>
      <c r="E263" s="14"/>
      <c r="F263" s="14"/>
      <c r="G263" s="14"/>
      <c r="I263" s="14"/>
    </row>
    <row r="264" spans="1:9">
      <c r="A264" s="14"/>
      <c r="B264" s="14"/>
      <c r="C264" s="14"/>
      <c r="D264" s="14"/>
      <c r="E264" s="14"/>
      <c r="F264" s="14"/>
      <c r="G264" s="14"/>
      <c r="I264" s="14"/>
    </row>
    <row r="265" spans="1:9">
      <c r="A265" s="14"/>
      <c r="B265" s="14"/>
      <c r="C265" s="14"/>
      <c r="D265" s="14"/>
      <c r="E265" s="14"/>
      <c r="F265" s="14"/>
      <c r="G265" s="14"/>
      <c r="I265" s="14"/>
    </row>
    <row r="266" spans="1:9">
      <c r="A266" s="14"/>
      <c r="B266" s="14"/>
      <c r="C266" s="14"/>
      <c r="D266" s="14"/>
      <c r="E266" s="14"/>
      <c r="F266" s="14"/>
      <c r="G266" s="14"/>
      <c r="I266" s="14"/>
    </row>
    <row r="267" spans="1:9">
      <c r="A267" s="14"/>
      <c r="B267" s="14"/>
      <c r="C267" s="14"/>
      <c r="D267" s="14"/>
      <c r="E267" s="14"/>
      <c r="F267" s="14"/>
      <c r="G267" s="14"/>
      <c r="I267" s="14"/>
    </row>
    <row r="268" spans="1:9">
      <c r="A268" s="14"/>
      <c r="B268" s="14"/>
      <c r="C268" s="14"/>
      <c r="D268" s="14"/>
      <c r="E268" s="14"/>
      <c r="F268" s="14"/>
      <c r="G268" s="14"/>
      <c r="I268" s="14"/>
    </row>
    <row r="269" spans="1:9">
      <c r="A269" s="14"/>
      <c r="B269" s="14"/>
      <c r="C269" s="14"/>
      <c r="D269" s="14"/>
      <c r="E269" s="14"/>
      <c r="F269" s="14"/>
      <c r="G269" s="14"/>
      <c r="I269" s="14"/>
    </row>
    <row r="270" spans="1:9">
      <c r="A270" s="14"/>
      <c r="B270" s="14"/>
      <c r="C270" s="14"/>
      <c r="D270" s="14"/>
      <c r="E270" s="14"/>
      <c r="F270" s="14"/>
      <c r="G270" s="14"/>
      <c r="I270" s="14"/>
    </row>
    <row r="271" spans="1:9">
      <c r="A271" s="14"/>
      <c r="B271" s="14"/>
      <c r="C271" s="14"/>
      <c r="D271" s="14"/>
      <c r="E271" s="14"/>
      <c r="F271" s="14"/>
      <c r="G271" s="14"/>
      <c r="I271" s="14"/>
    </row>
    <row r="272" spans="1:9">
      <c r="A272" s="14"/>
      <c r="B272" s="14"/>
      <c r="C272" s="14"/>
      <c r="D272" s="14"/>
      <c r="E272" s="14"/>
      <c r="F272" s="14"/>
      <c r="G272" s="14"/>
      <c r="I272" s="14"/>
    </row>
    <row r="273" spans="1:9">
      <c r="A273" s="14"/>
      <c r="B273" s="14"/>
      <c r="C273" s="14"/>
      <c r="D273" s="14"/>
      <c r="E273" s="14"/>
      <c r="F273" s="14"/>
      <c r="G273" s="14"/>
      <c r="I273" s="14"/>
    </row>
    <row r="274" spans="1:9">
      <c r="A274" s="14"/>
      <c r="B274" s="14"/>
      <c r="C274" s="14"/>
      <c r="D274" s="14"/>
      <c r="E274" s="14"/>
      <c r="F274" s="14"/>
      <c r="G274" s="14"/>
      <c r="I274" s="14"/>
    </row>
    <row r="275" spans="1:9">
      <c r="A275" s="14"/>
      <c r="B275" s="14"/>
      <c r="C275" s="14"/>
      <c r="D275" s="14"/>
      <c r="E275" s="14"/>
      <c r="F275" s="14"/>
      <c r="G275" s="14"/>
      <c r="I275" s="14"/>
    </row>
    <row r="276" spans="1:9">
      <c r="A276" s="14"/>
      <c r="B276" s="14"/>
      <c r="C276" s="14"/>
      <c r="D276" s="14"/>
      <c r="E276" s="14"/>
      <c r="F276" s="14"/>
      <c r="G276" s="14"/>
      <c r="I276" s="14"/>
    </row>
    <row r="277" spans="1:9">
      <c r="A277" s="14"/>
      <c r="B277" s="14"/>
      <c r="C277" s="14"/>
      <c r="D277" s="14"/>
      <c r="E277" s="14"/>
      <c r="F277" s="14"/>
      <c r="G277" s="14"/>
      <c r="I277" s="14"/>
    </row>
    <row r="278" spans="1:9">
      <c r="A278" s="14"/>
      <c r="B278" s="14"/>
      <c r="C278" s="14"/>
      <c r="D278" s="14"/>
      <c r="E278" s="14"/>
      <c r="F278" s="14"/>
      <c r="G278" s="14"/>
      <c r="I278" s="14"/>
    </row>
    <row r="279" spans="1:9">
      <c r="A279" s="14"/>
      <c r="B279" s="14"/>
      <c r="C279" s="14"/>
      <c r="D279" s="14"/>
      <c r="E279" s="14"/>
      <c r="F279" s="14"/>
      <c r="G279" s="14"/>
      <c r="I279" s="14"/>
    </row>
    <row r="280" spans="1:9">
      <c r="A280" s="14"/>
      <c r="B280" s="14"/>
      <c r="C280" s="14"/>
      <c r="D280" s="14"/>
      <c r="E280" s="14"/>
      <c r="F280" s="14"/>
      <c r="G280" s="14"/>
      <c r="I280" s="14"/>
    </row>
    <row r="281" spans="1:9">
      <c r="A281" s="14"/>
      <c r="B281" s="14"/>
      <c r="C281" s="14"/>
      <c r="D281" s="14"/>
      <c r="E281" s="14"/>
      <c r="F281" s="14"/>
      <c r="G281" s="14"/>
      <c r="I281" s="14"/>
    </row>
    <row r="282" spans="1:9">
      <c r="A282" s="14"/>
      <c r="B282" s="14"/>
      <c r="C282" s="14"/>
      <c r="D282" s="14"/>
      <c r="E282" s="14"/>
      <c r="F282" s="14"/>
      <c r="G282" s="14"/>
      <c r="I282" s="14"/>
    </row>
    <row r="283" spans="1:9">
      <c r="A283" s="14"/>
      <c r="B283" s="14"/>
      <c r="C283" s="14"/>
      <c r="D283" s="14"/>
      <c r="E283" s="14"/>
      <c r="F283" s="14"/>
      <c r="G283" s="14"/>
      <c r="I283" s="14"/>
    </row>
    <row r="284" spans="1:9">
      <c r="A284" s="14"/>
      <c r="B284" s="14"/>
      <c r="C284" s="14"/>
      <c r="D284" s="14"/>
      <c r="E284" s="14"/>
      <c r="F284" s="14"/>
      <c r="G284" s="14"/>
      <c r="I284" s="14"/>
    </row>
    <row r="285" spans="1:9">
      <c r="A285" s="14"/>
      <c r="B285" s="14"/>
      <c r="C285" s="14"/>
      <c r="D285" s="14"/>
      <c r="E285" s="14"/>
      <c r="F285" s="14"/>
      <c r="G285" s="14"/>
      <c r="I285" s="14"/>
    </row>
    <row r="286" spans="1:9">
      <c r="A286" s="14"/>
      <c r="B286" s="14"/>
      <c r="C286" s="14"/>
      <c r="D286" s="14"/>
      <c r="E286" s="14"/>
      <c r="F286" s="14"/>
      <c r="G286" s="14"/>
      <c r="I286" s="14"/>
    </row>
    <row r="287" spans="1:9">
      <c r="A287" s="14"/>
      <c r="B287" s="14"/>
      <c r="C287" s="14"/>
      <c r="D287" s="14"/>
      <c r="E287" s="14"/>
      <c r="F287" s="14"/>
      <c r="G287" s="14"/>
      <c r="I287" s="14"/>
    </row>
    <row r="288" spans="1:9">
      <c r="A288" s="14"/>
      <c r="B288" s="14"/>
      <c r="C288" s="14"/>
      <c r="D288" s="14"/>
      <c r="E288" s="14"/>
      <c r="F288" s="14"/>
      <c r="G288" s="14"/>
      <c r="I288" s="14"/>
    </row>
    <row r="289" spans="1:9">
      <c r="A289" s="14"/>
      <c r="B289" s="14"/>
      <c r="C289" s="14"/>
      <c r="D289" s="14"/>
      <c r="E289" s="14"/>
      <c r="F289" s="14"/>
      <c r="G289" s="14"/>
      <c r="I289" s="14"/>
    </row>
    <row r="290" spans="1:9">
      <c r="A290" s="14"/>
      <c r="B290" s="14"/>
      <c r="C290" s="14"/>
      <c r="D290" s="14"/>
      <c r="E290" s="14"/>
      <c r="F290" s="14"/>
      <c r="G290" s="14"/>
      <c r="I290" s="14"/>
    </row>
    <row r="291" spans="1:9">
      <c r="A291" s="14"/>
      <c r="B291" s="14"/>
      <c r="C291" s="14"/>
      <c r="D291" s="14"/>
      <c r="E291" s="14"/>
      <c r="F291" s="14"/>
      <c r="G291" s="14"/>
      <c r="I291" s="14"/>
    </row>
    <row r="292" spans="1:9">
      <c r="A292" s="14"/>
      <c r="B292" s="14"/>
      <c r="C292" s="14"/>
      <c r="D292" s="14"/>
      <c r="E292" s="14"/>
      <c r="F292" s="14"/>
      <c r="G292" s="14"/>
      <c r="I292" s="14"/>
    </row>
    <row r="293" spans="1:9">
      <c r="A293" s="14"/>
      <c r="B293" s="14"/>
      <c r="C293" s="14"/>
      <c r="D293" s="14"/>
      <c r="E293" s="14"/>
      <c r="F293" s="14"/>
      <c r="G293" s="14"/>
      <c r="I293" s="14"/>
    </row>
    <row r="294" spans="1:9">
      <c r="A294" s="14"/>
      <c r="B294" s="14"/>
      <c r="C294" s="14"/>
      <c r="D294" s="14"/>
      <c r="E294" s="14"/>
      <c r="F294" s="14"/>
      <c r="G294" s="14"/>
      <c r="I294" s="14"/>
    </row>
    <row r="295" spans="1:9">
      <c r="A295" s="14"/>
      <c r="B295" s="14"/>
      <c r="C295" s="14"/>
      <c r="D295" s="14"/>
      <c r="E295" s="14"/>
      <c r="F295" s="14"/>
      <c r="G295" s="14"/>
      <c r="I295" s="14"/>
    </row>
    <row r="296" spans="1:9">
      <c r="A296" s="14"/>
      <c r="B296" s="14"/>
      <c r="C296" s="14"/>
      <c r="D296" s="14"/>
      <c r="E296" s="14"/>
      <c r="F296" s="14"/>
      <c r="G296" s="14"/>
      <c r="I296" s="14"/>
    </row>
    <row r="297" spans="1:9">
      <c r="A297" s="14"/>
      <c r="B297" s="14"/>
      <c r="C297" s="14"/>
      <c r="D297" s="14"/>
      <c r="E297" s="14"/>
      <c r="F297" s="14"/>
      <c r="G297" s="14"/>
      <c r="I297" s="14"/>
    </row>
    <row r="298" spans="1:9">
      <c r="A298" s="14"/>
      <c r="B298" s="14"/>
      <c r="C298" s="14"/>
      <c r="D298" s="14"/>
      <c r="E298" s="14"/>
      <c r="F298" s="14"/>
      <c r="G298" s="14"/>
      <c r="I298" s="14"/>
    </row>
    <row r="299" spans="1:9">
      <c r="A299" s="14"/>
      <c r="B299" s="14"/>
      <c r="C299" s="14"/>
      <c r="D299" s="14"/>
      <c r="E299" s="14"/>
      <c r="F299" s="14"/>
      <c r="G299" s="14"/>
      <c r="I299" s="14"/>
    </row>
    <row r="300" spans="1:9">
      <c r="A300" s="14"/>
      <c r="B300" s="14"/>
      <c r="C300" s="14"/>
      <c r="D300" s="14"/>
      <c r="E300" s="14"/>
      <c r="F300" s="14"/>
      <c r="G300" s="14"/>
      <c r="I300" s="14"/>
    </row>
    <row r="301" spans="1:9">
      <c r="A301" s="14"/>
      <c r="B301" s="14"/>
      <c r="C301" s="14"/>
      <c r="D301" s="14"/>
      <c r="E301" s="14"/>
      <c r="F301" s="14"/>
      <c r="G301" s="14"/>
      <c r="I301" s="14"/>
    </row>
    <row r="302" spans="1:9">
      <c r="A302" s="14"/>
      <c r="B302" s="14"/>
      <c r="C302" s="14"/>
      <c r="D302" s="14"/>
      <c r="E302" s="14"/>
      <c r="F302" s="14"/>
      <c r="G302" s="14"/>
      <c r="I302" s="14"/>
    </row>
    <row r="303" spans="1:9">
      <c r="A303" s="14"/>
      <c r="B303" s="14"/>
      <c r="C303" s="14"/>
      <c r="D303" s="14"/>
      <c r="E303" s="14"/>
      <c r="F303" s="14"/>
      <c r="G303" s="14"/>
      <c r="I303" s="14"/>
    </row>
    <row r="304" spans="1:9">
      <c r="A304" s="14"/>
      <c r="B304" s="14"/>
      <c r="C304" s="14"/>
      <c r="D304" s="14"/>
      <c r="E304" s="14"/>
      <c r="F304" s="14"/>
      <c r="G304" s="14"/>
      <c r="I304" s="14"/>
    </row>
    <row r="305" spans="1:9">
      <c r="A305" s="14"/>
      <c r="B305" s="14"/>
      <c r="C305" s="14"/>
      <c r="D305" s="14"/>
      <c r="E305" s="14"/>
      <c r="F305" s="14"/>
      <c r="G305" s="14"/>
      <c r="I305" s="14"/>
    </row>
    <row r="306" spans="1:9">
      <c r="A306" s="14"/>
      <c r="B306" s="14"/>
      <c r="C306" s="14"/>
      <c r="D306" s="14"/>
      <c r="E306" s="14"/>
      <c r="F306" s="14"/>
      <c r="G306" s="14"/>
      <c r="I306" s="14"/>
    </row>
    <row r="307" spans="1:9">
      <c r="A307" s="14"/>
      <c r="B307" s="14"/>
      <c r="C307" s="14"/>
      <c r="D307" s="14"/>
      <c r="E307" s="14"/>
      <c r="F307" s="14"/>
      <c r="G307" s="14"/>
      <c r="I307" s="14"/>
    </row>
    <row r="308" spans="1:9">
      <c r="A308" s="14"/>
      <c r="B308" s="14"/>
      <c r="C308" s="14"/>
      <c r="D308" s="14"/>
      <c r="E308" s="14"/>
      <c r="F308" s="14"/>
      <c r="G308" s="14"/>
      <c r="I308" s="14"/>
    </row>
    <row r="309" spans="1:9">
      <c r="A309" s="14"/>
      <c r="B309" s="14"/>
      <c r="C309" s="14"/>
      <c r="D309" s="14"/>
      <c r="E309" s="14"/>
      <c r="F309" s="14"/>
      <c r="G309" s="14"/>
      <c r="I309" s="14"/>
    </row>
    <row r="310" spans="1:9">
      <c r="A310" s="14"/>
      <c r="B310" s="14"/>
      <c r="C310" s="14"/>
      <c r="D310" s="14"/>
      <c r="E310" s="14"/>
      <c r="F310" s="14"/>
      <c r="G310" s="14"/>
      <c r="I310" s="14"/>
    </row>
    <row r="311" spans="1:9">
      <c r="A311" s="14"/>
      <c r="B311" s="14"/>
      <c r="C311" s="14"/>
      <c r="D311" s="14"/>
      <c r="E311" s="14"/>
      <c r="F311" s="14"/>
      <c r="G311" s="14"/>
      <c r="I311" s="14"/>
    </row>
    <row r="312" spans="1:9">
      <c r="A312" s="14"/>
      <c r="B312" s="14"/>
      <c r="C312" s="14"/>
      <c r="D312" s="14"/>
      <c r="E312" s="14"/>
      <c r="F312" s="14"/>
      <c r="G312" s="14"/>
      <c r="I312" s="14"/>
    </row>
    <row r="313" spans="1:9">
      <c r="A313" s="14"/>
      <c r="B313" s="14"/>
      <c r="C313" s="14"/>
      <c r="D313" s="14"/>
      <c r="E313" s="14"/>
      <c r="F313" s="14"/>
      <c r="G313" s="14"/>
      <c r="I313" s="14"/>
    </row>
    <row r="314" spans="1:9">
      <c r="A314" s="14"/>
      <c r="B314" s="14"/>
      <c r="C314" s="14"/>
      <c r="D314" s="14"/>
      <c r="E314" s="14"/>
      <c r="F314" s="14"/>
      <c r="G314" s="14"/>
      <c r="I314" s="14"/>
    </row>
    <row r="315" spans="1:9">
      <c r="A315" s="14"/>
      <c r="B315" s="14"/>
      <c r="C315" s="14"/>
      <c r="D315" s="14"/>
      <c r="E315" s="14"/>
      <c r="F315" s="14"/>
      <c r="G315" s="14"/>
      <c r="I315" s="14"/>
    </row>
    <row r="316" spans="1:9">
      <c r="A316" s="14"/>
      <c r="B316" s="14"/>
      <c r="C316" s="14"/>
      <c r="D316" s="14"/>
      <c r="E316" s="14"/>
      <c r="F316" s="14"/>
      <c r="G316" s="14"/>
      <c r="I316" s="14"/>
    </row>
    <row r="317" spans="1:9">
      <c r="A317" s="14"/>
      <c r="B317" s="14"/>
      <c r="C317" s="14"/>
      <c r="D317" s="14"/>
      <c r="E317" s="14"/>
      <c r="F317" s="14"/>
      <c r="G317" s="14"/>
      <c r="I317" s="14"/>
    </row>
    <row r="318" spans="1:9">
      <c r="A318" s="14"/>
      <c r="B318" s="14"/>
      <c r="C318" s="14"/>
      <c r="D318" s="14"/>
      <c r="E318" s="14"/>
      <c r="F318" s="14"/>
      <c r="G318" s="14"/>
      <c r="I318" s="14"/>
    </row>
    <row r="319" spans="1:9">
      <c r="A319" s="14"/>
      <c r="B319" s="14"/>
      <c r="C319" s="14"/>
      <c r="D319" s="14"/>
      <c r="E319" s="14"/>
      <c r="F319" s="14"/>
      <c r="G319" s="14"/>
      <c r="I319" s="14"/>
    </row>
    <row r="320" spans="1:9">
      <c r="A320" s="14"/>
      <c r="B320" s="14"/>
      <c r="C320" s="14"/>
      <c r="D320" s="14"/>
      <c r="E320" s="14"/>
      <c r="F320" s="14"/>
      <c r="G320" s="14"/>
      <c r="I320" s="14"/>
    </row>
    <row r="321" spans="1:9">
      <c r="A321" s="14"/>
      <c r="B321" s="14"/>
      <c r="C321" s="14"/>
      <c r="D321" s="14"/>
      <c r="E321" s="14"/>
      <c r="F321" s="14"/>
      <c r="G321" s="14"/>
      <c r="I321" s="14"/>
    </row>
    <row r="322" spans="1:9">
      <c r="A322" s="14"/>
      <c r="B322" s="14"/>
      <c r="C322" s="14"/>
      <c r="D322" s="14"/>
      <c r="E322" s="14"/>
      <c r="F322" s="14"/>
      <c r="G322" s="14"/>
      <c r="I322" s="14"/>
    </row>
    <row r="323" spans="1:9">
      <c r="A323" s="14"/>
      <c r="B323" s="14"/>
      <c r="C323" s="14"/>
      <c r="D323" s="14"/>
      <c r="E323" s="14"/>
      <c r="F323" s="14"/>
      <c r="G323" s="14"/>
      <c r="I323" s="14"/>
    </row>
    <row r="324" spans="1:9">
      <c r="A324" s="14"/>
      <c r="B324" s="14"/>
      <c r="C324" s="14"/>
      <c r="D324" s="14"/>
      <c r="E324" s="14"/>
      <c r="F324" s="14"/>
      <c r="G324" s="14"/>
      <c r="I324" s="14"/>
    </row>
    <row r="325" spans="1:9">
      <c r="A325" s="14"/>
      <c r="B325" s="14"/>
      <c r="C325" s="14"/>
      <c r="D325" s="14"/>
      <c r="E325" s="14"/>
      <c r="F325" s="14"/>
      <c r="G325" s="14"/>
      <c r="I325" s="14"/>
    </row>
    <row r="326" spans="1:9">
      <c r="A326" s="14"/>
      <c r="B326" s="14"/>
      <c r="C326" s="14"/>
      <c r="D326" s="14"/>
      <c r="E326" s="14"/>
      <c r="F326" s="14"/>
      <c r="G326" s="14"/>
      <c r="I326" s="14"/>
    </row>
    <row r="327" spans="1:9">
      <c r="A327" s="14"/>
      <c r="B327" s="14"/>
      <c r="C327" s="14"/>
      <c r="D327" s="14"/>
      <c r="E327" s="14"/>
      <c r="F327" s="14"/>
      <c r="G327" s="14"/>
      <c r="I327" s="14"/>
    </row>
    <row r="328" spans="1:9">
      <c r="A328" s="14"/>
      <c r="B328" s="14"/>
      <c r="C328" s="14"/>
      <c r="D328" s="14"/>
      <c r="E328" s="14"/>
      <c r="F328" s="14"/>
      <c r="G328" s="14"/>
      <c r="I328" s="14"/>
    </row>
    <row r="329" spans="1:9">
      <c r="A329" s="14"/>
      <c r="B329" s="14"/>
      <c r="C329" s="14"/>
      <c r="D329" s="14"/>
      <c r="E329" s="14"/>
      <c r="F329" s="14"/>
      <c r="G329" s="14"/>
      <c r="I329" s="14"/>
    </row>
    <row r="330" spans="1:9">
      <c r="A330" s="14"/>
      <c r="B330" s="14"/>
      <c r="C330" s="14"/>
      <c r="D330" s="14"/>
      <c r="E330" s="14"/>
      <c r="F330" s="14"/>
      <c r="G330" s="14"/>
      <c r="I330" s="14"/>
    </row>
    <row r="331" spans="1:9">
      <c r="A331" s="14"/>
      <c r="B331" s="14"/>
      <c r="C331" s="14"/>
      <c r="D331" s="14"/>
      <c r="E331" s="14"/>
      <c r="F331" s="14"/>
      <c r="G331" s="14"/>
      <c r="I331" s="14"/>
    </row>
    <row r="332" spans="1:9">
      <c r="A332" s="14"/>
      <c r="B332" s="14"/>
      <c r="C332" s="14"/>
      <c r="D332" s="14"/>
      <c r="E332" s="14"/>
      <c r="F332" s="14"/>
      <c r="G332" s="14"/>
      <c r="I332" s="14"/>
    </row>
    <row r="333" spans="1:9">
      <c r="A333" s="14"/>
      <c r="B333" s="14"/>
      <c r="C333" s="14"/>
      <c r="D333" s="14"/>
      <c r="E333" s="14"/>
      <c r="F333" s="14"/>
      <c r="G333" s="14"/>
      <c r="I333" s="14"/>
    </row>
    <row r="334" spans="1:9">
      <c r="A334" s="14"/>
      <c r="B334" s="14"/>
      <c r="C334" s="14"/>
      <c r="D334" s="14"/>
      <c r="E334" s="14"/>
      <c r="F334" s="14"/>
      <c r="G334" s="14"/>
      <c r="I334" s="14"/>
    </row>
    <row r="335" spans="1:9">
      <c r="A335" s="14"/>
      <c r="B335" s="14"/>
      <c r="C335" s="14"/>
      <c r="D335" s="14"/>
      <c r="E335" s="14"/>
      <c r="F335" s="14"/>
      <c r="G335" s="14"/>
      <c r="I335" s="14"/>
    </row>
    <row r="336" spans="1:9">
      <c r="A336" s="14"/>
      <c r="B336" s="14"/>
      <c r="C336" s="14"/>
      <c r="D336" s="14"/>
      <c r="E336" s="14"/>
      <c r="F336" s="14"/>
      <c r="G336" s="14"/>
      <c r="I336" s="14"/>
    </row>
    <row r="337" spans="1:9">
      <c r="A337" s="14"/>
      <c r="B337" s="14"/>
      <c r="C337" s="14"/>
      <c r="D337" s="14"/>
      <c r="E337" s="14"/>
      <c r="F337" s="14"/>
      <c r="G337" s="14"/>
      <c r="I337" s="14"/>
    </row>
    <row r="338" spans="1:9">
      <c r="A338" s="14"/>
      <c r="B338" s="14"/>
      <c r="C338" s="14"/>
      <c r="D338" s="14"/>
      <c r="E338" s="14"/>
      <c r="F338" s="14"/>
      <c r="G338" s="14"/>
      <c r="I338" s="14"/>
    </row>
    <row r="339" spans="1:9">
      <c r="A339" s="14"/>
      <c r="B339" s="14"/>
      <c r="C339" s="14"/>
      <c r="D339" s="14"/>
      <c r="E339" s="14"/>
      <c r="F339" s="14"/>
      <c r="G339" s="14"/>
      <c r="I339" s="14"/>
    </row>
    <row r="340" spans="1:9">
      <c r="A340" s="14"/>
      <c r="B340" s="14"/>
      <c r="C340" s="14"/>
      <c r="D340" s="14"/>
      <c r="E340" s="14"/>
      <c r="F340" s="14"/>
      <c r="G340" s="14"/>
      <c r="I340" s="14"/>
    </row>
    <row r="341" spans="1:9">
      <c r="A341" s="14"/>
      <c r="B341" s="14"/>
      <c r="C341" s="14"/>
      <c r="D341" s="14"/>
      <c r="E341" s="14"/>
      <c r="F341" s="14"/>
      <c r="G341" s="14"/>
      <c r="I341" s="14"/>
    </row>
    <row r="342" spans="1:9">
      <c r="A342" s="14"/>
      <c r="B342" s="14"/>
      <c r="C342" s="14"/>
      <c r="D342" s="14"/>
      <c r="E342" s="14"/>
      <c r="F342" s="14"/>
      <c r="G342" s="14"/>
      <c r="I342" s="14"/>
    </row>
    <row r="343" spans="1:9">
      <c r="A343" s="14"/>
      <c r="B343" s="14"/>
      <c r="C343" s="14"/>
      <c r="D343" s="14"/>
      <c r="E343" s="14"/>
      <c r="F343" s="14"/>
      <c r="G343" s="14"/>
      <c r="I343" s="14"/>
    </row>
    <row r="344" spans="1:9">
      <c r="A344" s="14"/>
      <c r="B344" s="14"/>
      <c r="C344" s="14"/>
      <c r="D344" s="14"/>
      <c r="E344" s="14"/>
      <c r="F344" s="14"/>
      <c r="G344" s="14"/>
      <c r="I344" s="14"/>
    </row>
    <row r="345" spans="1:9">
      <c r="A345" s="14"/>
      <c r="B345" s="14"/>
      <c r="C345" s="14"/>
      <c r="D345" s="14"/>
      <c r="E345" s="14"/>
      <c r="F345" s="14"/>
      <c r="G345" s="14"/>
      <c r="I345" s="14"/>
    </row>
    <row r="346" spans="1:9">
      <c r="A346" s="14"/>
      <c r="B346" s="14"/>
      <c r="C346" s="14"/>
      <c r="D346" s="14"/>
      <c r="E346" s="14"/>
      <c r="F346" s="14"/>
      <c r="G346" s="14"/>
      <c r="I346" s="14"/>
    </row>
    <row r="347" spans="1:9">
      <c r="A347" s="14"/>
      <c r="B347" s="14"/>
      <c r="C347" s="14"/>
      <c r="D347" s="14"/>
      <c r="E347" s="14"/>
      <c r="F347" s="14"/>
      <c r="G347" s="14"/>
      <c r="I347" s="14"/>
    </row>
  </sheetData>
  <mergeCells count="27">
    <mergeCell ref="C129:D129"/>
    <mergeCell ref="C15:D16"/>
    <mergeCell ref="C18:D18"/>
    <mergeCell ref="C19:D19"/>
    <mergeCell ref="C40:D40"/>
    <mergeCell ref="C64:D64"/>
    <mergeCell ref="B142:C142"/>
    <mergeCell ref="A138:H138"/>
    <mergeCell ref="C8:I8"/>
    <mergeCell ref="A15:A16"/>
    <mergeCell ref="B15:B16"/>
    <mergeCell ref="F15:F16"/>
    <mergeCell ref="G15:G16"/>
    <mergeCell ref="C9:I9"/>
    <mergeCell ref="C17:D17"/>
    <mergeCell ref="C80:D80"/>
    <mergeCell ref="C92:D92"/>
    <mergeCell ref="E15:E16"/>
    <mergeCell ref="A13:D13"/>
    <mergeCell ref="H15:H16"/>
    <mergeCell ref="I15:I16"/>
    <mergeCell ref="C111:D111"/>
    <mergeCell ref="A1:I1"/>
    <mergeCell ref="A3:I3"/>
    <mergeCell ref="A4:I4"/>
    <mergeCell ref="C6:I6"/>
    <mergeCell ref="C7:I7"/>
  </mergeCells>
  <printOptions horizontalCentered="1"/>
  <pageMargins left="1.1811023622047245" right="0.59055118110236227" top="0.78740157480314965" bottom="0.78740157480314965" header="0.31496062992125984" footer="0.39370078740157483"/>
  <pageSetup paperSize="9" scale="52" fitToHeight="0" orientation="portrait" blackAndWhite="1" r:id="rId1"/>
  <headerFooter>
    <oddFooter>&amp;R&amp;"Times New Roman,Regular"&amp;10&amp;P. lpp. no &amp;N</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I310"/>
  <sheetViews>
    <sheetView showZeros="0" topLeftCell="A67" zoomScale="85" zoomScaleNormal="85" workbookViewId="0">
      <selection activeCell="E81" sqref="E81:E93"/>
    </sheetView>
  </sheetViews>
  <sheetFormatPr defaultColWidth="9.140625" defaultRowHeight="15" outlineLevelRow="1"/>
  <cols>
    <col min="1" max="2" width="8.7109375" style="44" customWidth="1"/>
    <col min="3" max="3" width="41.28515625" style="44" customWidth="1"/>
    <col min="4" max="4" width="16.5703125" style="44" customWidth="1"/>
    <col min="5" max="5" width="26.85546875" style="44" customWidth="1"/>
    <col min="6" max="7" width="9.7109375" style="44" customWidth="1"/>
    <col min="8" max="8" width="17.7109375" style="44" customWidth="1"/>
    <col min="9" max="9" width="16.7109375" style="44" customWidth="1"/>
    <col min="10" max="16384" width="9.140625" style="44"/>
  </cols>
  <sheetData>
    <row r="1" spans="1:9" ht="20.25">
      <c r="A1" s="985" t="str">
        <f>"Lokālā tāme Nr. "&amp;KOPS1!B40</f>
        <v>Lokālā tāme Nr. 2-6</v>
      </c>
      <c r="B1" s="985"/>
      <c r="C1" s="985"/>
      <c r="D1" s="985"/>
      <c r="E1" s="985"/>
      <c r="F1" s="985"/>
      <c r="G1" s="985"/>
      <c r="H1" s="985"/>
      <c r="I1" s="985"/>
    </row>
    <row r="3" spans="1:9" ht="20.25">
      <c r="A3" s="1026" t="str">
        <f>KOPS1!C40</f>
        <v>Siltummehānika</v>
      </c>
      <c r="B3" s="1026"/>
      <c r="C3" s="1026"/>
      <c r="D3" s="1026"/>
      <c r="E3" s="1027"/>
      <c r="F3" s="1026"/>
      <c r="G3" s="1026"/>
      <c r="H3" s="1026"/>
      <c r="I3" s="1026"/>
    </row>
    <row r="4" spans="1:9">
      <c r="A4" s="1017" t="s">
        <v>0</v>
      </c>
      <c r="B4" s="1017"/>
      <c r="C4" s="1017"/>
      <c r="D4" s="1017"/>
      <c r="E4" s="1017"/>
      <c r="F4" s="1017"/>
      <c r="G4" s="1017"/>
      <c r="H4" s="1017"/>
      <c r="I4" s="1017"/>
    </row>
    <row r="5" spans="1:9">
      <c r="A5" s="14"/>
      <c r="B5" s="14"/>
      <c r="C5" s="14"/>
      <c r="D5" s="14"/>
      <c r="E5" s="14"/>
      <c r="F5" s="14"/>
      <c r="G5" s="14"/>
      <c r="H5" s="14"/>
      <c r="I5" s="14"/>
    </row>
    <row r="6" spans="1:9">
      <c r="A6" s="14" t="s">
        <v>1</v>
      </c>
      <c r="B6" s="14"/>
      <c r="C6" s="995" t="str">
        <f>KOPS1!C6</f>
        <v>Jauna skolas ēka Ādažos I.kārta</v>
      </c>
      <c r="D6" s="995"/>
      <c r="E6" s="986"/>
      <c r="F6" s="995"/>
      <c r="G6" s="995"/>
      <c r="H6" s="995"/>
      <c r="I6" s="995"/>
    </row>
    <row r="7" spans="1:9">
      <c r="A7" s="14" t="s">
        <v>2</v>
      </c>
      <c r="B7" s="14"/>
      <c r="C7" s="995" t="str">
        <f>KOPS1!C7</f>
        <v>Jauna skolas ēka Ādažos</v>
      </c>
      <c r="D7" s="995"/>
      <c r="E7" s="986"/>
      <c r="F7" s="995"/>
      <c r="G7" s="995"/>
      <c r="H7" s="995"/>
      <c r="I7" s="995"/>
    </row>
    <row r="8" spans="1:9">
      <c r="A8" s="14" t="s">
        <v>3</v>
      </c>
      <c r="B8" s="14"/>
      <c r="C8" s="995" t="str">
        <f>KOPS1!C8</f>
        <v>Attekas iela 16, Ādaži, Ādažu novads</v>
      </c>
      <c r="D8" s="995"/>
      <c r="E8" s="986"/>
      <c r="F8" s="995"/>
      <c r="G8" s="995"/>
      <c r="H8" s="995"/>
      <c r="I8" s="995"/>
    </row>
    <row r="9" spans="1:9">
      <c r="A9" s="14" t="s">
        <v>4</v>
      </c>
      <c r="B9" s="14"/>
      <c r="C9" s="995" t="str">
        <f>KOPS1!C9</f>
        <v>16-26</v>
      </c>
      <c r="D9" s="995"/>
      <c r="E9" s="986"/>
      <c r="F9" s="995"/>
      <c r="G9" s="995"/>
      <c r="H9" s="995"/>
      <c r="I9" s="995"/>
    </row>
    <row r="10" spans="1:9">
      <c r="A10" s="14"/>
      <c r="B10" s="14"/>
      <c r="C10" s="14"/>
      <c r="D10" s="14"/>
      <c r="E10" s="14"/>
      <c r="F10" s="14"/>
      <c r="G10" s="14"/>
      <c r="H10" s="14"/>
    </row>
    <row r="11" spans="1:9">
      <c r="A11" s="14" t="s">
        <v>361</v>
      </c>
      <c r="B11" s="14"/>
      <c r="C11" s="14"/>
      <c r="D11" s="14"/>
      <c r="E11" s="14"/>
      <c r="F11" s="14"/>
      <c r="G11" s="14"/>
      <c r="H11" s="14"/>
    </row>
    <row r="12" spans="1:9">
      <c r="A12" s="14" t="s">
        <v>2039</v>
      </c>
      <c r="B12" s="14"/>
      <c r="C12" s="14"/>
      <c r="D12" s="14"/>
      <c r="E12" s="14"/>
      <c r="F12" s="14"/>
      <c r="G12" s="14"/>
      <c r="H12" s="14"/>
      <c r="I12" s="14"/>
    </row>
    <row r="13" spans="1:9">
      <c r="A13" s="1019" t="str">
        <f>KOPS1!F14</f>
        <v>Tāme sastādīta 2017.gada 29. septembrī</v>
      </c>
      <c r="B13" s="1019"/>
      <c r="C13" s="1019"/>
      <c r="D13" s="1019"/>
      <c r="E13" s="662"/>
      <c r="F13" s="14"/>
      <c r="G13" s="14"/>
      <c r="H13" s="14"/>
    </row>
    <row r="15" spans="1:9" ht="15" customHeight="1">
      <c r="A15" s="1007" t="s">
        <v>5</v>
      </c>
      <c r="B15" s="1007" t="s">
        <v>6</v>
      </c>
      <c r="C15" s="1050" t="s">
        <v>1931</v>
      </c>
      <c r="D15" s="1051"/>
      <c r="E15" s="1032" t="s">
        <v>1628</v>
      </c>
      <c r="F15" s="1013" t="s">
        <v>7</v>
      </c>
      <c r="G15" s="1011" t="s">
        <v>8</v>
      </c>
      <c r="H15" s="1024" t="s">
        <v>2040</v>
      </c>
      <c r="I15" s="1024" t="s">
        <v>2041</v>
      </c>
    </row>
    <row r="16" spans="1:9">
      <c r="A16" s="1007"/>
      <c r="B16" s="1007"/>
      <c r="C16" s="1052"/>
      <c r="D16" s="1053"/>
      <c r="E16" s="1025"/>
      <c r="F16" s="1013"/>
      <c r="G16" s="1012"/>
      <c r="H16" s="1025"/>
      <c r="I16" s="1025"/>
    </row>
    <row r="17" spans="1:9" ht="15" customHeight="1" thickBot="1">
      <c r="A17" s="66">
        <v>1</v>
      </c>
      <c r="B17" s="66">
        <v>2</v>
      </c>
      <c r="C17" s="1044" t="s">
        <v>80</v>
      </c>
      <c r="D17" s="1045"/>
      <c r="E17" s="666"/>
      <c r="F17" s="66" t="s">
        <v>81</v>
      </c>
      <c r="G17" s="68">
        <v>5</v>
      </c>
      <c r="H17" s="68">
        <v>6</v>
      </c>
      <c r="I17" s="68">
        <v>7</v>
      </c>
    </row>
    <row r="18" spans="1:9" ht="15" customHeight="1" thickTop="1">
      <c r="A18" s="527"/>
      <c r="B18" s="496"/>
      <c r="C18" s="1057" t="s">
        <v>194</v>
      </c>
      <c r="D18" s="1058"/>
      <c r="E18" s="735"/>
      <c r="F18" s="527"/>
      <c r="G18" s="525"/>
      <c r="H18" s="525"/>
      <c r="I18" s="525"/>
    </row>
    <row r="19" spans="1:9">
      <c r="A19" s="421"/>
      <c r="B19" s="309"/>
      <c r="C19" s="1048" t="s">
        <v>40</v>
      </c>
      <c r="D19" s="1049"/>
      <c r="E19" s="736"/>
      <c r="F19" s="422"/>
      <c r="G19" s="423"/>
      <c r="H19" s="390"/>
      <c r="I19" s="390"/>
    </row>
    <row r="20" spans="1:9">
      <c r="A20" s="421">
        <v>1</v>
      </c>
      <c r="B20" s="599" t="s">
        <v>1951</v>
      </c>
      <c r="C20" s="302" t="s">
        <v>935</v>
      </c>
      <c r="D20" s="425" t="s">
        <v>936</v>
      </c>
      <c r="E20" s="722" t="s">
        <v>2048</v>
      </c>
      <c r="F20" s="422" t="s">
        <v>92</v>
      </c>
      <c r="G20" s="607">
        <v>1</v>
      </c>
      <c r="H20" s="596"/>
      <c r="I20" s="390"/>
    </row>
    <row r="21" spans="1:9">
      <c r="A21" s="421">
        <f>A20+1</f>
        <v>2</v>
      </c>
      <c r="B21" s="599" t="s">
        <v>1951</v>
      </c>
      <c r="C21" s="302" t="s">
        <v>937</v>
      </c>
      <c r="D21" s="425" t="s">
        <v>938</v>
      </c>
      <c r="E21" s="722" t="s">
        <v>2048</v>
      </c>
      <c r="F21" s="422" t="s">
        <v>92</v>
      </c>
      <c r="G21" s="607">
        <v>1</v>
      </c>
      <c r="H21" s="596"/>
      <c r="I21" s="390"/>
    </row>
    <row r="22" spans="1:9" ht="25.5">
      <c r="A22" s="421">
        <f t="shared" ref="A22:A85" si="0">A21+1</f>
        <v>3</v>
      </c>
      <c r="B22" s="599" t="s">
        <v>1951</v>
      </c>
      <c r="C22" s="302" t="s">
        <v>939</v>
      </c>
      <c r="D22" s="425" t="s">
        <v>938</v>
      </c>
      <c r="E22" s="722" t="s">
        <v>2048</v>
      </c>
      <c r="F22" s="422" t="s">
        <v>92</v>
      </c>
      <c r="G22" s="607">
        <v>1</v>
      </c>
      <c r="H22" s="596"/>
      <c r="I22" s="390"/>
    </row>
    <row r="23" spans="1:9">
      <c r="A23" s="33">
        <f t="shared" si="0"/>
        <v>4</v>
      </c>
      <c r="B23" s="599" t="s">
        <v>1951</v>
      </c>
      <c r="C23" s="91" t="s">
        <v>940</v>
      </c>
      <c r="D23" s="31" t="s">
        <v>941</v>
      </c>
      <c r="E23" s="722" t="s">
        <v>2048</v>
      </c>
      <c r="F23" s="56" t="s">
        <v>92</v>
      </c>
      <c r="G23" s="608">
        <v>1</v>
      </c>
      <c r="H23" s="290"/>
      <c r="I23" s="252"/>
    </row>
    <row r="24" spans="1:9" ht="25.5">
      <c r="A24" s="33">
        <f t="shared" si="0"/>
        <v>5</v>
      </c>
      <c r="B24" s="599" t="s">
        <v>1951</v>
      </c>
      <c r="C24" s="91" t="s">
        <v>942</v>
      </c>
      <c r="D24" s="31" t="s">
        <v>943</v>
      </c>
      <c r="E24" s="722" t="s">
        <v>2048</v>
      </c>
      <c r="F24" s="56" t="s">
        <v>92</v>
      </c>
      <c r="G24" s="608">
        <v>1</v>
      </c>
      <c r="H24" s="290"/>
      <c r="I24" s="252"/>
    </row>
    <row r="25" spans="1:9" ht="25.5">
      <c r="A25" s="33">
        <f t="shared" si="0"/>
        <v>6</v>
      </c>
      <c r="B25" s="599" t="s">
        <v>1951</v>
      </c>
      <c r="C25" s="91" t="s">
        <v>944</v>
      </c>
      <c r="D25" s="31" t="s">
        <v>945</v>
      </c>
      <c r="E25" s="722" t="s">
        <v>2048</v>
      </c>
      <c r="F25" s="56" t="s">
        <v>92</v>
      </c>
      <c r="G25" s="608">
        <v>2</v>
      </c>
      <c r="H25" s="290"/>
      <c r="I25" s="252"/>
    </row>
    <row r="26" spans="1:9" ht="25.5">
      <c r="A26" s="33">
        <f t="shared" si="0"/>
        <v>7</v>
      </c>
      <c r="B26" s="599" t="s">
        <v>1951</v>
      </c>
      <c r="C26" s="91" t="s">
        <v>946</v>
      </c>
      <c r="D26" s="31" t="s">
        <v>947</v>
      </c>
      <c r="E26" s="722" t="s">
        <v>2048</v>
      </c>
      <c r="F26" s="56" t="s">
        <v>92</v>
      </c>
      <c r="G26" s="608">
        <v>1</v>
      </c>
      <c r="H26" s="290"/>
      <c r="I26" s="252"/>
    </row>
    <row r="27" spans="1:9" ht="63.75">
      <c r="A27" s="33">
        <f t="shared" si="0"/>
        <v>8</v>
      </c>
      <c r="B27" s="599" t="s">
        <v>1951</v>
      </c>
      <c r="C27" s="91" t="s">
        <v>948</v>
      </c>
      <c r="D27" s="31" t="s">
        <v>949</v>
      </c>
      <c r="E27" s="722" t="s">
        <v>2048</v>
      </c>
      <c r="F27" s="56" t="s">
        <v>94</v>
      </c>
      <c r="G27" s="608">
        <v>1</v>
      </c>
      <c r="H27" s="290"/>
      <c r="I27" s="252"/>
    </row>
    <row r="28" spans="1:9" ht="25.5">
      <c r="A28" s="33">
        <f t="shared" si="0"/>
        <v>9</v>
      </c>
      <c r="B28" s="599" t="s">
        <v>1951</v>
      </c>
      <c r="C28" s="91" t="s">
        <v>950</v>
      </c>
      <c r="D28" s="31" t="s">
        <v>951</v>
      </c>
      <c r="E28" s="722" t="s">
        <v>2048</v>
      </c>
      <c r="F28" s="56" t="s">
        <v>92</v>
      </c>
      <c r="G28" s="608">
        <v>1</v>
      </c>
      <c r="H28" s="290"/>
      <c r="I28" s="252"/>
    </row>
    <row r="29" spans="1:9">
      <c r="A29" s="33">
        <f t="shared" si="0"/>
        <v>10</v>
      </c>
      <c r="B29" s="599" t="s">
        <v>1951</v>
      </c>
      <c r="C29" s="91" t="s">
        <v>952</v>
      </c>
      <c r="D29" s="31" t="s">
        <v>953</v>
      </c>
      <c r="E29" s="722" t="s">
        <v>2048</v>
      </c>
      <c r="F29" s="56" t="s">
        <v>92</v>
      </c>
      <c r="G29" s="608">
        <v>1</v>
      </c>
      <c r="H29" s="290"/>
      <c r="I29" s="252"/>
    </row>
    <row r="30" spans="1:9">
      <c r="A30" s="33">
        <f t="shared" si="0"/>
        <v>11</v>
      </c>
      <c r="B30" s="599" t="s">
        <v>1951</v>
      </c>
      <c r="C30" s="91" t="s">
        <v>954</v>
      </c>
      <c r="D30" s="31" t="s">
        <v>955</v>
      </c>
      <c r="E30" s="722" t="s">
        <v>2048</v>
      </c>
      <c r="F30" s="56" t="s">
        <v>92</v>
      </c>
      <c r="G30" s="608">
        <v>6</v>
      </c>
      <c r="H30" s="290"/>
      <c r="I30" s="252"/>
    </row>
    <row r="31" spans="1:9">
      <c r="A31" s="33">
        <f t="shared" si="0"/>
        <v>12</v>
      </c>
      <c r="B31" s="599" t="s">
        <v>1951</v>
      </c>
      <c r="C31" s="91" t="s">
        <v>956</v>
      </c>
      <c r="D31" s="31" t="s">
        <v>957</v>
      </c>
      <c r="E31" s="722" t="s">
        <v>2048</v>
      </c>
      <c r="F31" s="56" t="s">
        <v>92</v>
      </c>
      <c r="G31" s="608">
        <v>2</v>
      </c>
      <c r="H31" s="290"/>
      <c r="I31" s="252"/>
    </row>
    <row r="32" spans="1:9" ht="25.5">
      <c r="A32" s="33">
        <f t="shared" si="0"/>
        <v>13</v>
      </c>
      <c r="B32" s="599" t="s">
        <v>1951</v>
      </c>
      <c r="C32" s="31" t="s">
        <v>958</v>
      </c>
      <c r="D32" s="31" t="s">
        <v>959</v>
      </c>
      <c r="E32" s="722" t="s">
        <v>2048</v>
      </c>
      <c r="F32" s="56" t="s">
        <v>92</v>
      </c>
      <c r="G32" s="608">
        <v>1</v>
      </c>
      <c r="H32" s="290"/>
      <c r="I32" s="252"/>
    </row>
    <row r="33" spans="1:9" ht="25.5">
      <c r="A33" s="33">
        <f t="shared" si="0"/>
        <v>14</v>
      </c>
      <c r="B33" s="599" t="s">
        <v>1951</v>
      </c>
      <c r="C33" s="31" t="s">
        <v>960</v>
      </c>
      <c r="D33" s="31" t="s">
        <v>961</v>
      </c>
      <c r="E33" s="722" t="s">
        <v>2048</v>
      </c>
      <c r="F33" s="56" t="s">
        <v>92</v>
      </c>
      <c r="G33" s="608">
        <v>1</v>
      </c>
      <c r="H33" s="290"/>
      <c r="I33" s="252"/>
    </row>
    <row r="34" spans="1:9" ht="25.5">
      <c r="A34" s="33">
        <f t="shared" si="0"/>
        <v>15</v>
      </c>
      <c r="B34" s="599" t="s">
        <v>1951</v>
      </c>
      <c r="C34" s="31" t="s">
        <v>962</v>
      </c>
      <c r="D34" s="31" t="s">
        <v>963</v>
      </c>
      <c r="E34" s="722" t="s">
        <v>2048</v>
      </c>
      <c r="F34" s="56" t="s">
        <v>92</v>
      </c>
      <c r="G34" s="608">
        <v>1</v>
      </c>
      <c r="H34" s="290"/>
      <c r="I34" s="252"/>
    </row>
    <row r="35" spans="1:9" ht="25.5">
      <c r="A35" s="33">
        <f t="shared" si="0"/>
        <v>16</v>
      </c>
      <c r="B35" s="599" t="s">
        <v>1951</v>
      </c>
      <c r="C35" s="31" t="s">
        <v>964</v>
      </c>
      <c r="D35" s="31" t="s">
        <v>965</v>
      </c>
      <c r="E35" s="722" t="s">
        <v>2048</v>
      </c>
      <c r="F35" s="56" t="s">
        <v>92</v>
      </c>
      <c r="G35" s="608">
        <v>1</v>
      </c>
      <c r="H35" s="290"/>
      <c r="I35" s="252"/>
    </row>
    <row r="36" spans="1:9" ht="25.5">
      <c r="A36" s="33">
        <f t="shared" si="0"/>
        <v>17</v>
      </c>
      <c r="B36" s="599" t="s">
        <v>1951</v>
      </c>
      <c r="C36" s="31" t="s">
        <v>966</v>
      </c>
      <c r="D36" s="31" t="s">
        <v>967</v>
      </c>
      <c r="E36" s="722" t="s">
        <v>2048</v>
      </c>
      <c r="F36" s="56" t="s">
        <v>92</v>
      </c>
      <c r="G36" s="608">
        <v>2</v>
      </c>
      <c r="H36" s="290"/>
      <c r="I36" s="252"/>
    </row>
    <row r="37" spans="1:9" ht="25.5">
      <c r="A37" s="33">
        <f t="shared" si="0"/>
        <v>18</v>
      </c>
      <c r="B37" s="599" t="s">
        <v>1951</v>
      </c>
      <c r="C37" s="31" t="s">
        <v>968</v>
      </c>
      <c r="D37" s="31" t="s">
        <v>969</v>
      </c>
      <c r="E37" s="722" t="s">
        <v>2048</v>
      </c>
      <c r="F37" s="56" t="s">
        <v>92</v>
      </c>
      <c r="G37" s="608">
        <v>2</v>
      </c>
      <c r="H37" s="290"/>
      <c r="I37" s="252"/>
    </row>
    <row r="38" spans="1:9">
      <c r="A38" s="33">
        <f t="shared" si="0"/>
        <v>19</v>
      </c>
      <c r="B38" s="599" t="s">
        <v>1951</v>
      </c>
      <c r="C38" s="31" t="s">
        <v>970</v>
      </c>
      <c r="D38" s="31" t="s">
        <v>971</v>
      </c>
      <c r="E38" s="722" t="s">
        <v>2048</v>
      </c>
      <c r="F38" s="56" t="s">
        <v>92</v>
      </c>
      <c r="G38" s="608">
        <v>8</v>
      </c>
      <c r="H38" s="290"/>
      <c r="I38" s="252"/>
    </row>
    <row r="39" spans="1:9">
      <c r="A39" s="33">
        <f t="shared" si="0"/>
        <v>20</v>
      </c>
      <c r="B39" s="599" t="s">
        <v>1951</v>
      </c>
      <c r="C39" s="31" t="s">
        <v>972</v>
      </c>
      <c r="D39" s="31" t="s">
        <v>973</v>
      </c>
      <c r="E39" s="722" t="s">
        <v>2048</v>
      </c>
      <c r="F39" s="56" t="s">
        <v>92</v>
      </c>
      <c r="G39" s="608">
        <v>1</v>
      </c>
      <c r="H39" s="290"/>
      <c r="I39" s="252"/>
    </row>
    <row r="40" spans="1:9">
      <c r="A40" s="33">
        <f t="shared" si="0"/>
        <v>21</v>
      </c>
      <c r="B40" s="599" t="s">
        <v>1951</v>
      </c>
      <c r="C40" s="31" t="s">
        <v>972</v>
      </c>
      <c r="D40" s="31" t="s">
        <v>974</v>
      </c>
      <c r="E40" s="722" t="s">
        <v>2048</v>
      </c>
      <c r="F40" s="56" t="s">
        <v>92</v>
      </c>
      <c r="G40" s="608">
        <v>5</v>
      </c>
      <c r="H40" s="290"/>
      <c r="I40" s="252"/>
    </row>
    <row r="41" spans="1:9">
      <c r="A41" s="33">
        <f t="shared" si="0"/>
        <v>22</v>
      </c>
      <c r="B41" s="599" t="s">
        <v>1951</v>
      </c>
      <c r="C41" s="31" t="s">
        <v>975</v>
      </c>
      <c r="D41" s="31" t="s">
        <v>976</v>
      </c>
      <c r="E41" s="722" t="s">
        <v>2048</v>
      </c>
      <c r="F41" s="56" t="s">
        <v>92</v>
      </c>
      <c r="G41" s="608">
        <v>21</v>
      </c>
      <c r="H41" s="290"/>
      <c r="I41" s="252"/>
    </row>
    <row r="42" spans="1:9">
      <c r="A42" s="33">
        <f t="shared" si="0"/>
        <v>23</v>
      </c>
      <c r="B42" s="599" t="s">
        <v>1951</v>
      </c>
      <c r="C42" s="31" t="s">
        <v>975</v>
      </c>
      <c r="D42" s="31" t="s">
        <v>977</v>
      </c>
      <c r="E42" s="722" t="s">
        <v>2048</v>
      </c>
      <c r="F42" s="56" t="s">
        <v>92</v>
      </c>
      <c r="G42" s="608">
        <v>1</v>
      </c>
      <c r="H42" s="290"/>
      <c r="I42" s="252"/>
    </row>
    <row r="43" spans="1:9">
      <c r="A43" s="33">
        <f t="shared" si="0"/>
        <v>24</v>
      </c>
      <c r="B43" s="599" t="s">
        <v>1951</v>
      </c>
      <c r="C43" s="31" t="s">
        <v>975</v>
      </c>
      <c r="D43" s="31" t="s">
        <v>978</v>
      </c>
      <c r="E43" s="722" t="s">
        <v>2048</v>
      </c>
      <c r="F43" s="56" t="s">
        <v>92</v>
      </c>
      <c r="G43" s="608">
        <v>2</v>
      </c>
      <c r="H43" s="290"/>
      <c r="I43" s="252"/>
    </row>
    <row r="44" spans="1:9">
      <c r="A44" s="33">
        <f t="shared" si="0"/>
        <v>25</v>
      </c>
      <c r="B44" s="599" t="s">
        <v>1951</v>
      </c>
      <c r="C44" s="31" t="s">
        <v>975</v>
      </c>
      <c r="D44" s="31" t="s">
        <v>979</v>
      </c>
      <c r="E44" s="722" t="s">
        <v>2048</v>
      </c>
      <c r="F44" s="56" t="s">
        <v>92</v>
      </c>
      <c r="G44" s="608">
        <v>1</v>
      </c>
      <c r="H44" s="290"/>
      <c r="I44" s="252"/>
    </row>
    <row r="45" spans="1:9">
      <c r="A45" s="33">
        <f t="shared" si="0"/>
        <v>26</v>
      </c>
      <c r="B45" s="599" t="s">
        <v>1951</v>
      </c>
      <c r="C45" s="31" t="s">
        <v>975</v>
      </c>
      <c r="D45" s="31" t="s">
        <v>980</v>
      </c>
      <c r="E45" s="722" t="s">
        <v>2048</v>
      </c>
      <c r="F45" s="56" t="s">
        <v>92</v>
      </c>
      <c r="G45" s="608">
        <v>2</v>
      </c>
      <c r="H45" s="290"/>
      <c r="I45" s="252"/>
    </row>
    <row r="46" spans="1:9">
      <c r="A46" s="33">
        <f t="shared" si="0"/>
        <v>27</v>
      </c>
      <c r="B46" s="599" t="s">
        <v>1951</v>
      </c>
      <c r="C46" s="31" t="s">
        <v>975</v>
      </c>
      <c r="D46" s="31" t="s">
        <v>981</v>
      </c>
      <c r="E46" s="722" t="s">
        <v>2048</v>
      </c>
      <c r="F46" s="56" t="s">
        <v>92</v>
      </c>
      <c r="G46" s="608">
        <v>2</v>
      </c>
      <c r="H46" s="290"/>
      <c r="I46" s="252"/>
    </row>
    <row r="47" spans="1:9">
      <c r="A47" s="33">
        <f t="shared" si="0"/>
        <v>28</v>
      </c>
      <c r="B47" s="599" t="s">
        <v>1951</v>
      </c>
      <c r="C47" s="91" t="s">
        <v>975</v>
      </c>
      <c r="D47" s="31" t="s">
        <v>982</v>
      </c>
      <c r="E47" s="722" t="s">
        <v>2048</v>
      </c>
      <c r="F47" s="56" t="s">
        <v>92</v>
      </c>
      <c r="G47" s="608">
        <v>2</v>
      </c>
      <c r="H47" s="290"/>
      <c r="I47" s="252"/>
    </row>
    <row r="48" spans="1:9">
      <c r="A48" s="33">
        <f t="shared" si="0"/>
        <v>29</v>
      </c>
      <c r="B48" s="599" t="s">
        <v>1951</v>
      </c>
      <c r="C48" s="91" t="s">
        <v>983</v>
      </c>
      <c r="D48" s="31" t="s">
        <v>976</v>
      </c>
      <c r="E48" s="722" t="s">
        <v>2048</v>
      </c>
      <c r="F48" s="56" t="s">
        <v>92</v>
      </c>
      <c r="G48" s="608">
        <v>2</v>
      </c>
      <c r="H48" s="290"/>
      <c r="I48" s="252"/>
    </row>
    <row r="49" spans="1:9">
      <c r="A49" s="33">
        <f t="shared" si="0"/>
        <v>30</v>
      </c>
      <c r="B49" s="599" t="s">
        <v>1951</v>
      </c>
      <c r="C49" s="91" t="s">
        <v>983</v>
      </c>
      <c r="D49" s="31" t="s">
        <v>978</v>
      </c>
      <c r="E49" s="722" t="s">
        <v>2048</v>
      </c>
      <c r="F49" s="56" t="s">
        <v>92</v>
      </c>
      <c r="G49" s="608">
        <v>2</v>
      </c>
      <c r="H49" s="290"/>
      <c r="I49" s="252"/>
    </row>
    <row r="50" spans="1:9">
      <c r="A50" s="33">
        <f t="shared" si="0"/>
        <v>31</v>
      </c>
      <c r="B50" s="599" t="s">
        <v>1951</v>
      </c>
      <c r="C50" s="91" t="s">
        <v>983</v>
      </c>
      <c r="D50" s="31" t="s">
        <v>981</v>
      </c>
      <c r="E50" s="722" t="s">
        <v>2048</v>
      </c>
      <c r="F50" s="56" t="s">
        <v>92</v>
      </c>
      <c r="G50" s="608">
        <v>4</v>
      </c>
      <c r="H50" s="290"/>
      <c r="I50" s="252"/>
    </row>
    <row r="51" spans="1:9">
      <c r="A51" s="33">
        <f t="shared" si="0"/>
        <v>32</v>
      </c>
      <c r="B51" s="599" t="s">
        <v>1951</v>
      </c>
      <c r="C51" s="91" t="s">
        <v>983</v>
      </c>
      <c r="D51" s="31" t="s">
        <v>982</v>
      </c>
      <c r="E51" s="722" t="s">
        <v>2048</v>
      </c>
      <c r="F51" s="56" t="s">
        <v>92</v>
      </c>
      <c r="G51" s="608">
        <v>2</v>
      </c>
      <c r="H51" s="290"/>
      <c r="I51" s="252"/>
    </row>
    <row r="52" spans="1:9">
      <c r="A52" s="33">
        <f t="shared" si="0"/>
        <v>33</v>
      </c>
      <c r="B52" s="599" t="s">
        <v>1951</v>
      </c>
      <c r="C52" s="91" t="s">
        <v>983</v>
      </c>
      <c r="D52" s="31" t="s">
        <v>984</v>
      </c>
      <c r="E52" s="722" t="s">
        <v>2048</v>
      </c>
      <c r="F52" s="56" t="s">
        <v>92</v>
      </c>
      <c r="G52" s="608">
        <v>2</v>
      </c>
      <c r="H52" s="290"/>
      <c r="I52" s="252"/>
    </row>
    <row r="53" spans="1:9">
      <c r="A53" s="33">
        <f t="shared" si="0"/>
        <v>34</v>
      </c>
      <c r="B53" s="599" t="s">
        <v>1951</v>
      </c>
      <c r="C53" s="31" t="s">
        <v>184</v>
      </c>
      <c r="D53" s="31" t="s">
        <v>976</v>
      </c>
      <c r="E53" s="722" t="s">
        <v>2048</v>
      </c>
      <c r="F53" s="56" t="s">
        <v>92</v>
      </c>
      <c r="G53" s="608">
        <v>2</v>
      </c>
      <c r="H53" s="290"/>
      <c r="I53" s="252"/>
    </row>
    <row r="54" spans="1:9">
      <c r="A54" s="33">
        <f t="shared" si="0"/>
        <v>35</v>
      </c>
      <c r="B54" s="599" t="s">
        <v>1951</v>
      </c>
      <c r="C54" s="31" t="s">
        <v>184</v>
      </c>
      <c r="D54" s="31" t="s">
        <v>977</v>
      </c>
      <c r="E54" s="722" t="s">
        <v>2048</v>
      </c>
      <c r="F54" s="56" t="s">
        <v>92</v>
      </c>
      <c r="G54" s="608">
        <v>1</v>
      </c>
      <c r="H54" s="290"/>
      <c r="I54" s="252"/>
    </row>
    <row r="55" spans="1:9">
      <c r="A55" s="33">
        <f t="shared" si="0"/>
        <v>36</v>
      </c>
      <c r="B55" s="599" t="s">
        <v>1951</v>
      </c>
      <c r="C55" s="31" t="s">
        <v>184</v>
      </c>
      <c r="D55" s="31" t="s">
        <v>978</v>
      </c>
      <c r="E55" s="722" t="s">
        <v>2048</v>
      </c>
      <c r="F55" s="56" t="s">
        <v>92</v>
      </c>
      <c r="G55" s="608">
        <v>1</v>
      </c>
      <c r="H55" s="290"/>
      <c r="I55" s="252"/>
    </row>
    <row r="56" spans="1:9">
      <c r="A56" s="33">
        <f t="shared" si="0"/>
        <v>37</v>
      </c>
      <c r="B56" s="599" t="s">
        <v>1951</v>
      </c>
      <c r="C56" s="31" t="s">
        <v>184</v>
      </c>
      <c r="D56" s="31" t="s">
        <v>979</v>
      </c>
      <c r="E56" s="722" t="s">
        <v>2048</v>
      </c>
      <c r="F56" s="56" t="s">
        <v>92</v>
      </c>
      <c r="G56" s="608">
        <v>1</v>
      </c>
      <c r="H56" s="290"/>
      <c r="I56" s="252"/>
    </row>
    <row r="57" spans="1:9">
      <c r="A57" s="33">
        <f t="shared" si="0"/>
        <v>38</v>
      </c>
      <c r="B57" s="599" t="s">
        <v>1951</v>
      </c>
      <c r="C57" s="31" t="s">
        <v>184</v>
      </c>
      <c r="D57" s="31" t="s">
        <v>980</v>
      </c>
      <c r="E57" s="722" t="s">
        <v>2048</v>
      </c>
      <c r="F57" s="56" t="s">
        <v>92</v>
      </c>
      <c r="G57" s="608">
        <v>1</v>
      </c>
      <c r="H57" s="290"/>
      <c r="I57" s="252"/>
    </row>
    <row r="58" spans="1:9">
      <c r="A58" s="33">
        <f t="shared" si="0"/>
        <v>39</v>
      </c>
      <c r="B58" s="599" t="s">
        <v>1951</v>
      </c>
      <c r="C58" s="31" t="s">
        <v>184</v>
      </c>
      <c r="D58" s="31" t="s">
        <v>981</v>
      </c>
      <c r="E58" s="722" t="s">
        <v>2048</v>
      </c>
      <c r="F58" s="56" t="s">
        <v>92</v>
      </c>
      <c r="G58" s="608">
        <v>1</v>
      </c>
      <c r="H58" s="290"/>
      <c r="I58" s="252"/>
    </row>
    <row r="59" spans="1:9">
      <c r="A59" s="33">
        <f t="shared" si="0"/>
        <v>40</v>
      </c>
      <c r="B59" s="599" t="s">
        <v>1951</v>
      </c>
      <c r="C59" s="31" t="s">
        <v>985</v>
      </c>
      <c r="D59" s="31" t="s">
        <v>976</v>
      </c>
      <c r="E59" s="722" t="s">
        <v>2048</v>
      </c>
      <c r="F59" s="56" t="s">
        <v>92</v>
      </c>
      <c r="G59" s="608">
        <v>6</v>
      </c>
      <c r="H59" s="290"/>
      <c r="I59" s="252"/>
    </row>
    <row r="60" spans="1:9">
      <c r="A60" s="33">
        <f t="shared" si="0"/>
        <v>41</v>
      </c>
      <c r="B60" s="599" t="s">
        <v>1951</v>
      </c>
      <c r="C60" s="31" t="s">
        <v>986</v>
      </c>
      <c r="D60" s="31" t="s">
        <v>987</v>
      </c>
      <c r="E60" s="722" t="s">
        <v>2048</v>
      </c>
      <c r="F60" s="56" t="s">
        <v>92</v>
      </c>
      <c r="G60" s="608">
        <v>19</v>
      </c>
      <c r="H60" s="290"/>
      <c r="I60" s="252"/>
    </row>
    <row r="61" spans="1:9">
      <c r="A61" s="33">
        <f t="shared" si="0"/>
        <v>42</v>
      </c>
      <c r="B61" s="599" t="s">
        <v>1951</v>
      </c>
      <c r="C61" s="31" t="s">
        <v>988</v>
      </c>
      <c r="D61" s="31" t="s">
        <v>976</v>
      </c>
      <c r="E61" s="722" t="s">
        <v>2048</v>
      </c>
      <c r="F61" s="56" t="s">
        <v>92</v>
      </c>
      <c r="G61" s="608">
        <v>2</v>
      </c>
      <c r="H61" s="290"/>
      <c r="I61" s="252"/>
    </row>
    <row r="62" spans="1:9">
      <c r="A62" s="33">
        <f t="shared" si="0"/>
        <v>43</v>
      </c>
      <c r="B62" s="599" t="s">
        <v>1951</v>
      </c>
      <c r="C62" s="31" t="s">
        <v>988</v>
      </c>
      <c r="D62" s="31" t="s">
        <v>977</v>
      </c>
      <c r="E62" s="722" t="s">
        <v>2048</v>
      </c>
      <c r="F62" s="56" t="s">
        <v>92</v>
      </c>
      <c r="G62" s="608">
        <v>1</v>
      </c>
      <c r="H62" s="290"/>
      <c r="I62" s="252"/>
    </row>
    <row r="63" spans="1:9">
      <c r="A63" s="33">
        <f t="shared" si="0"/>
        <v>44</v>
      </c>
      <c r="B63" s="599" t="s">
        <v>1951</v>
      </c>
      <c r="C63" s="31" t="s">
        <v>988</v>
      </c>
      <c r="D63" s="31" t="s">
        <v>978</v>
      </c>
      <c r="E63" s="722" t="s">
        <v>2048</v>
      </c>
      <c r="F63" s="56" t="s">
        <v>92</v>
      </c>
      <c r="G63" s="608">
        <v>1</v>
      </c>
      <c r="H63" s="290"/>
      <c r="I63" s="252"/>
    </row>
    <row r="64" spans="1:9">
      <c r="A64" s="33">
        <f t="shared" si="0"/>
        <v>45</v>
      </c>
      <c r="B64" s="599" t="s">
        <v>1951</v>
      </c>
      <c r="C64" s="31" t="s">
        <v>988</v>
      </c>
      <c r="D64" s="31" t="s">
        <v>979</v>
      </c>
      <c r="E64" s="722" t="s">
        <v>2048</v>
      </c>
      <c r="F64" s="56" t="s">
        <v>92</v>
      </c>
      <c r="G64" s="608">
        <v>1</v>
      </c>
      <c r="H64" s="290"/>
      <c r="I64" s="252"/>
    </row>
    <row r="65" spans="1:9">
      <c r="A65" s="33">
        <f t="shared" si="0"/>
        <v>46</v>
      </c>
      <c r="B65" s="599" t="s">
        <v>1951</v>
      </c>
      <c r="C65" s="31" t="s">
        <v>988</v>
      </c>
      <c r="D65" s="31" t="s">
        <v>980</v>
      </c>
      <c r="E65" s="722" t="s">
        <v>2048</v>
      </c>
      <c r="F65" s="56" t="s">
        <v>92</v>
      </c>
      <c r="G65" s="608">
        <v>1</v>
      </c>
      <c r="H65" s="290"/>
      <c r="I65" s="252"/>
    </row>
    <row r="66" spans="1:9">
      <c r="A66" s="33">
        <f t="shared" si="0"/>
        <v>47</v>
      </c>
      <c r="B66" s="599" t="s">
        <v>1951</v>
      </c>
      <c r="C66" s="31" t="s">
        <v>988</v>
      </c>
      <c r="D66" s="31" t="s">
        <v>981</v>
      </c>
      <c r="E66" s="722" t="s">
        <v>2048</v>
      </c>
      <c r="F66" s="56" t="s">
        <v>92</v>
      </c>
      <c r="G66" s="608">
        <v>1</v>
      </c>
      <c r="H66" s="290"/>
      <c r="I66" s="252"/>
    </row>
    <row r="67" spans="1:9">
      <c r="A67" s="33">
        <f t="shared" si="0"/>
        <v>48</v>
      </c>
      <c r="B67" s="599" t="s">
        <v>1951</v>
      </c>
      <c r="C67" s="31" t="s">
        <v>988</v>
      </c>
      <c r="D67" s="31" t="s">
        <v>982</v>
      </c>
      <c r="E67" s="722" t="s">
        <v>2048</v>
      </c>
      <c r="F67" s="56" t="s">
        <v>92</v>
      </c>
      <c r="G67" s="608">
        <v>1</v>
      </c>
      <c r="H67" s="290"/>
      <c r="I67" s="252"/>
    </row>
    <row r="68" spans="1:9">
      <c r="A68" s="33">
        <f t="shared" si="0"/>
        <v>49</v>
      </c>
      <c r="B68" s="599" t="s">
        <v>1951</v>
      </c>
      <c r="C68" s="31" t="s">
        <v>988</v>
      </c>
      <c r="D68" s="31" t="s">
        <v>984</v>
      </c>
      <c r="E68" s="722" t="s">
        <v>2048</v>
      </c>
      <c r="F68" s="56" t="s">
        <v>92</v>
      </c>
      <c r="G68" s="608">
        <v>1</v>
      </c>
      <c r="H68" s="290"/>
      <c r="I68" s="252"/>
    </row>
    <row r="69" spans="1:9">
      <c r="A69" s="33">
        <f t="shared" si="0"/>
        <v>50</v>
      </c>
      <c r="B69" s="599" t="s">
        <v>1951</v>
      </c>
      <c r="C69" s="31" t="s">
        <v>989</v>
      </c>
      <c r="D69" s="31" t="s">
        <v>990</v>
      </c>
      <c r="E69" s="722" t="s">
        <v>2048</v>
      </c>
      <c r="F69" s="56" t="s">
        <v>92</v>
      </c>
      <c r="G69" s="608">
        <v>2</v>
      </c>
      <c r="H69" s="290"/>
      <c r="I69" s="252"/>
    </row>
    <row r="70" spans="1:9">
      <c r="A70" s="33">
        <f t="shared" si="0"/>
        <v>51</v>
      </c>
      <c r="B70" s="599" t="s">
        <v>1951</v>
      </c>
      <c r="C70" s="31" t="s">
        <v>989</v>
      </c>
      <c r="D70" s="31" t="s">
        <v>991</v>
      </c>
      <c r="E70" s="722" t="s">
        <v>2048</v>
      </c>
      <c r="F70" s="56" t="s">
        <v>92</v>
      </c>
      <c r="G70" s="608">
        <v>2</v>
      </c>
      <c r="H70" s="290"/>
      <c r="I70" s="252"/>
    </row>
    <row r="71" spans="1:9">
      <c r="A71" s="33">
        <f t="shared" si="0"/>
        <v>52</v>
      </c>
      <c r="B71" s="599" t="s">
        <v>1951</v>
      </c>
      <c r="C71" s="31" t="s">
        <v>992</v>
      </c>
      <c r="D71" s="31" t="s">
        <v>993</v>
      </c>
      <c r="E71" s="722" t="s">
        <v>2048</v>
      </c>
      <c r="F71" s="56" t="s">
        <v>92</v>
      </c>
      <c r="G71" s="608">
        <v>1</v>
      </c>
      <c r="H71" s="290"/>
      <c r="I71" s="252"/>
    </row>
    <row r="72" spans="1:9">
      <c r="A72" s="33">
        <f t="shared" si="0"/>
        <v>53</v>
      </c>
      <c r="B72" s="599" t="s">
        <v>1951</v>
      </c>
      <c r="C72" s="31" t="s">
        <v>994</v>
      </c>
      <c r="D72" s="31" t="s">
        <v>995</v>
      </c>
      <c r="E72" s="722" t="s">
        <v>2048</v>
      </c>
      <c r="F72" s="56" t="s">
        <v>92</v>
      </c>
      <c r="G72" s="608">
        <v>2</v>
      </c>
      <c r="H72" s="290"/>
      <c r="I72" s="252"/>
    </row>
    <row r="73" spans="1:9">
      <c r="A73" s="33">
        <f t="shared" si="0"/>
        <v>54</v>
      </c>
      <c r="B73" s="599" t="s">
        <v>1951</v>
      </c>
      <c r="C73" s="31" t="s">
        <v>996</v>
      </c>
      <c r="D73" s="31" t="s">
        <v>997</v>
      </c>
      <c r="E73" s="722" t="s">
        <v>2048</v>
      </c>
      <c r="F73" s="56" t="s">
        <v>95</v>
      </c>
      <c r="G73" s="45">
        <v>2</v>
      </c>
      <c r="H73" s="290"/>
      <c r="I73" s="252"/>
    </row>
    <row r="74" spans="1:9">
      <c r="A74" s="33">
        <f t="shared" si="0"/>
        <v>55</v>
      </c>
      <c r="B74" s="599" t="s">
        <v>1951</v>
      </c>
      <c r="C74" s="31" t="s">
        <v>998</v>
      </c>
      <c r="D74" s="31" t="s">
        <v>999</v>
      </c>
      <c r="E74" s="722" t="s">
        <v>2048</v>
      </c>
      <c r="F74" s="56" t="s">
        <v>95</v>
      </c>
      <c r="G74" s="45">
        <v>2</v>
      </c>
      <c r="H74" s="290"/>
      <c r="I74" s="252"/>
    </row>
    <row r="75" spans="1:9">
      <c r="A75" s="33">
        <f t="shared" si="0"/>
        <v>56</v>
      </c>
      <c r="B75" s="599" t="s">
        <v>1951</v>
      </c>
      <c r="C75" s="31" t="s">
        <v>1000</v>
      </c>
      <c r="D75" s="31" t="s">
        <v>1001</v>
      </c>
      <c r="E75" s="722" t="s">
        <v>2048</v>
      </c>
      <c r="F75" s="56" t="s">
        <v>95</v>
      </c>
      <c r="G75" s="45">
        <v>5</v>
      </c>
      <c r="H75" s="290"/>
      <c r="I75" s="252"/>
    </row>
    <row r="76" spans="1:9">
      <c r="A76" s="33">
        <f t="shared" si="0"/>
        <v>57</v>
      </c>
      <c r="B76" s="599" t="s">
        <v>1951</v>
      </c>
      <c r="C76" s="31" t="s">
        <v>1002</v>
      </c>
      <c r="D76" s="31" t="s">
        <v>1003</v>
      </c>
      <c r="E76" s="722" t="s">
        <v>2048</v>
      </c>
      <c r="F76" s="56" t="s">
        <v>95</v>
      </c>
      <c r="G76" s="45">
        <v>3</v>
      </c>
      <c r="H76" s="290"/>
      <c r="I76" s="252"/>
    </row>
    <row r="77" spans="1:9">
      <c r="A77" s="33">
        <f t="shared" si="0"/>
        <v>58</v>
      </c>
      <c r="B77" s="599" t="s">
        <v>1951</v>
      </c>
      <c r="C77" s="31" t="s">
        <v>1004</v>
      </c>
      <c r="D77" s="31" t="s">
        <v>1005</v>
      </c>
      <c r="E77" s="722" t="s">
        <v>2048</v>
      </c>
      <c r="F77" s="56" t="s">
        <v>95</v>
      </c>
      <c r="G77" s="45">
        <v>7</v>
      </c>
      <c r="H77" s="290"/>
      <c r="I77" s="252"/>
    </row>
    <row r="78" spans="1:9">
      <c r="A78" s="33">
        <f t="shared" si="0"/>
        <v>59</v>
      </c>
      <c r="B78" s="599" t="s">
        <v>1951</v>
      </c>
      <c r="C78" s="31" t="s">
        <v>1006</v>
      </c>
      <c r="D78" s="31" t="s">
        <v>999</v>
      </c>
      <c r="E78" s="722" t="s">
        <v>2048</v>
      </c>
      <c r="F78" s="56" t="s">
        <v>95</v>
      </c>
      <c r="G78" s="45">
        <v>2</v>
      </c>
      <c r="H78" s="290"/>
      <c r="I78" s="252"/>
    </row>
    <row r="79" spans="1:9">
      <c r="A79" s="33">
        <f t="shared" si="0"/>
        <v>60</v>
      </c>
      <c r="B79" s="599" t="s">
        <v>1951</v>
      </c>
      <c r="C79" s="31" t="s">
        <v>1007</v>
      </c>
      <c r="D79" s="31" t="s">
        <v>1008</v>
      </c>
      <c r="E79" s="722" t="s">
        <v>2048</v>
      </c>
      <c r="F79" s="56" t="s">
        <v>95</v>
      </c>
      <c r="G79" s="45">
        <v>2</v>
      </c>
      <c r="H79" s="290"/>
      <c r="I79" s="252"/>
    </row>
    <row r="80" spans="1:9">
      <c r="A80" s="33">
        <f t="shared" si="0"/>
        <v>61</v>
      </c>
      <c r="B80" s="599" t="s">
        <v>1951</v>
      </c>
      <c r="C80" s="31" t="s">
        <v>1009</v>
      </c>
      <c r="D80" s="31" t="s">
        <v>1010</v>
      </c>
      <c r="E80" s="722" t="s">
        <v>2048</v>
      </c>
      <c r="F80" s="56" t="s">
        <v>95</v>
      </c>
      <c r="G80" s="45">
        <v>2</v>
      </c>
      <c r="H80" s="290"/>
      <c r="I80" s="252"/>
    </row>
    <row r="81" spans="1:9">
      <c r="A81" s="33">
        <f t="shared" si="0"/>
        <v>62</v>
      </c>
      <c r="B81" s="599" t="s">
        <v>1951</v>
      </c>
      <c r="C81" s="31" t="s">
        <v>1011</v>
      </c>
      <c r="D81" s="31" t="s">
        <v>1012</v>
      </c>
      <c r="E81" s="722" t="s">
        <v>2048</v>
      </c>
      <c r="F81" s="56" t="s">
        <v>95</v>
      </c>
      <c r="G81" s="45">
        <v>2</v>
      </c>
      <c r="H81" s="290"/>
      <c r="I81" s="252"/>
    </row>
    <row r="82" spans="1:9">
      <c r="A82" s="33">
        <f t="shared" si="0"/>
        <v>63</v>
      </c>
      <c r="B82" s="599" t="s">
        <v>1951</v>
      </c>
      <c r="C82" s="31" t="s">
        <v>1013</v>
      </c>
      <c r="D82" s="31" t="s">
        <v>1014</v>
      </c>
      <c r="E82" s="722" t="s">
        <v>2048</v>
      </c>
      <c r="F82" s="56" t="s">
        <v>95</v>
      </c>
      <c r="G82" s="45">
        <v>2</v>
      </c>
      <c r="H82" s="290"/>
      <c r="I82" s="252"/>
    </row>
    <row r="83" spans="1:9">
      <c r="A83" s="33">
        <f t="shared" si="0"/>
        <v>64</v>
      </c>
      <c r="B83" s="599" t="s">
        <v>1951</v>
      </c>
      <c r="C83" s="31" t="s">
        <v>1015</v>
      </c>
      <c r="D83" s="31" t="s">
        <v>1016</v>
      </c>
      <c r="E83" s="722" t="s">
        <v>2048</v>
      </c>
      <c r="F83" s="56" t="s">
        <v>95</v>
      </c>
      <c r="G83" s="45">
        <v>2</v>
      </c>
      <c r="H83" s="290"/>
      <c r="I83" s="252"/>
    </row>
    <row r="84" spans="1:9">
      <c r="A84" s="33">
        <f t="shared" si="0"/>
        <v>65</v>
      </c>
      <c r="B84" s="599" t="s">
        <v>1951</v>
      </c>
      <c r="C84" s="31" t="s">
        <v>1017</v>
      </c>
      <c r="D84" s="31" t="s">
        <v>1018</v>
      </c>
      <c r="E84" s="722" t="s">
        <v>2048</v>
      </c>
      <c r="F84" s="56" t="s">
        <v>92</v>
      </c>
      <c r="G84" s="606">
        <v>1</v>
      </c>
      <c r="H84" s="290"/>
      <c r="I84" s="252"/>
    </row>
    <row r="85" spans="1:9">
      <c r="A85" s="33">
        <f t="shared" si="0"/>
        <v>66</v>
      </c>
      <c r="B85" s="599" t="s">
        <v>1951</v>
      </c>
      <c r="C85" s="31" t="s">
        <v>1017</v>
      </c>
      <c r="D85" s="31" t="s">
        <v>1019</v>
      </c>
      <c r="E85" s="722" t="s">
        <v>2048</v>
      </c>
      <c r="F85" s="56" t="s">
        <v>92</v>
      </c>
      <c r="G85" s="606">
        <v>1</v>
      </c>
      <c r="H85" s="290"/>
      <c r="I85" s="252"/>
    </row>
    <row r="86" spans="1:9">
      <c r="A86" s="33">
        <f t="shared" ref="A86:A100" si="1">A85+1</f>
        <v>67</v>
      </c>
      <c r="B86" s="599" t="s">
        <v>1951</v>
      </c>
      <c r="C86" s="31" t="s">
        <v>1020</v>
      </c>
      <c r="D86" s="31" t="s">
        <v>1021</v>
      </c>
      <c r="E86" s="722" t="s">
        <v>2048</v>
      </c>
      <c r="F86" s="56" t="s">
        <v>95</v>
      </c>
      <c r="G86" s="45">
        <v>2</v>
      </c>
      <c r="H86" s="290"/>
      <c r="I86" s="252"/>
    </row>
    <row r="87" spans="1:9">
      <c r="A87" s="33">
        <f t="shared" si="1"/>
        <v>68</v>
      </c>
      <c r="B87" s="599" t="s">
        <v>1951</v>
      </c>
      <c r="C87" s="31" t="s">
        <v>1020</v>
      </c>
      <c r="D87" s="31" t="s">
        <v>1022</v>
      </c>
      <c r="E87" s="722" t="s">
        <v>2048</v>
      </c>
      <c r="F87" s="56" t="s">
        <v>95</v>
      </c>
      <c r="G87" s="45">
        <v>2</v>
      </c>
      <c r="H87" s="290"/>
      <c r="I87" s="252"/>
    </row>
    <row r="88" spans="1:9">
      <c r="A88" s="33">
        <f t="shared" si="1"/>
        <v>69</v>
      </c>
      <c r="B88" s="599" t="s">
        <v>1951</v>
      </c>
      <c r="C88" s="31" t="s">
        <v>1020</v>
      </c>
      <c r="D88" s="31" t="s">
        <v>1023</v>
      </c>
      <c r="E88" s="722" t="s">
        <v>2048</v>
      </c>
      <c r="F88" s="56" t="s">
        <v>95</v>
      </c>
      <c r="G88" s="45">
        <v>6</v>
      </c>
      <c r="H88" s="290"/>
      <c r="I88" s="252"/>
    </row>
    <row r="89" spans="1:9">
      <c r="A89" s="33">
        <f t="shared" si="1"/>
        <v>70</v>
      </c>
      <c r="B89" s="599" t="s">
        <v>1951</v>
      </c>
      <c r="C89" s="31" t="s">
        <v>1020</v>
      </c>
      <c r="D89" s="31" t="s">
        <v>1024</v>
      </c>
      <c r="E89" s="722" t="s">
        <v>2048</v>
      </c>
      <c r="F89" s="56" t="s">
        <v>95</v>
      </c>
      <c r="G89" s="45">
        <v>2</v>
      </c>
      <c r="H89" s="290"/>
      <c r="I89" s="252"/>
    </row>
    <row r="90" spans="1:9">
      <c r="A90" s="33">
        <f t="shared" si="1"/>
        <v>71</v>
      </c>
      <c r="B90" s="599" t="s">
        <v>1951</v>
      </c>
      <c r="C90" s="31" t="s">
        <v>1020</v>
      </c>
      <c r="D90" s="31" t="s">
        <v>1025</v>
      </c>
      <c r="E90" s="722" t="s">
        <v>2048</v>
      </c>
      <c r="F90" s="56" t="s">
        <v>95</v>
      </c>
      <c r="G90" s="45">
        <v>4</v>
      </c>
      <c r="H90" s="290"/>
      <c r="I90" s="252"/>
    </row>
    <row r="91" spans="1:9">
      <c r="A91" s="33">
        <f t="shared" si="1"/>
        <v>72</v>
      </c>
      <c r="B91" s="599" t="s">
        <v>1951</v>
      </c>
      <c r="C91" s="31" t="s">
        <v>1020</v>
      </c>
      <c r="D91" s="31" t="s">
        <v>1026</v>
      </c>
      <c r="E91" s="722" t="s">
        <v>2048</v>
      </c>
      <c r="F91" s="56" t="s">
        <v>95</v>
      </c>
      <c r="G91" s="45">
        <v>5</v>
      </c>
      <c r="H91" s="290"/>
      <c r="I91" s="252"/>
    </row>
    <row r="92" spans="1:9">
      <c r="A92" s="33">
        <f t="shared" si="1"/>
        <v>73</v>
      </c>
      <c r="B92" s="599" t="s">
        <v>1951</v>
      </c>
      <c r="C92" s="31" t="s">
        <v>1020</v>
      </c>
      <c r="D92" s="31" t="s">
        <v>1027</v>
      </c>
      <c r="E92" s="722" t="s">
        <v>2048</v>
      </c>
      <c r="F92" s="56" t="s">
        <v>95</v>
      </c>
      <c r="G92" s="45">
        <v>3</v>
      </c>
      <c r="H92" s="290"/>
      <c r="I92" s="252"/>
    </row>
    <row r="93" spans="1:9">
      <c r="A93" s="33">
        <f t="shared" si="1"/>
        <v>74</v>
      </c>
      <c r="B93" s="599" t="s">
        <v>1951</v>
      </c>
      <c r="C93" s="31" t="s">
        <v>1020</v>
      </c>
      <c r="D93" s="31" t="s">
        <v>1028</v>
      </c>
      <c r="E93" s="722" t="s">
        <v>2048</v>
      </c>
      <c r="F93" s="56" t="s">
        <v>95</v>
      </c>
      <c r="G93" s="45">
        <v>7</v>
      </c>
      <c r="H93" s="290"/>
      <c r="I93" s="252"/>
    </row>
    <row r="94" spans="1:9">
      <c r="A94" s="33">
        <f t="shared" si="1"/>
        <v>75</v>
      </c>
      <c r="B94" s="599" t="s">
        <v>1951</v>
      </c>
      <c r="C94" s="31" t="s">
        <v>1029</v>
      </c>
      <c r="D94" s="31"/>
      <c r="E94" s="722"/>
      <c r="F94" s="56" t="s">
        <v>108</v>
      </c>
      <c r="G94" s="45">
        <v>8.5</v>
      </c>
      <c r="H94" s="290"/>
      <c r="I94" s="252"/>
    </row>
    <row r="95" spans="1:9">
      <c r="A95" s="33">
        <f t="shared" si="1"/>
        <v>76</v>
      </c>
      <c r="B95" s="599" t="s">
        <v>1951</v>
      </c>
      <c r="C95" s="31" t="s">
        <v>1030</v>
      </c>
      <c r="D95" s="31"/>
      <c r="E95" s="722"/>
      <c r="F95" s="56" t="s">
        <v>108</v>
      </c>
      <c r="G95" s="45">
        <v>4.5</v>
      </c>
      <c r="H95" s="290"/>
      <c r="I95" s="252"/>
    </row>
    <row r="96" spans="1:9">
      <c r="A96" s="33">
        <f t="shared" si="1"/>
        <v>77</v>
      </c>
      <c r="B96" s="599" t="s">
        <v>1951</v>
      </c>
      <c r="C96" s="31" t="s">
        <v>1031</v>
      </c>
      <c r="D96" s="31"/>
      <c r="E96" s="722"/>
      <c r="F96" s="56" t="s">
        <v>94</v>
      </c>
      <c r="G96" s="606">
        <v>1</v>
      </c>
      <c r="H96" s="290"/>
      <c r="I96" s="252"/>
    </row>
    <row r="97" spans="1:9">
      <c r="A97" s="33">
        <f t="shared" si="1"/>
        <v>78</v>
      </c>
      <c r="B97" s="599" t="s">
        <v>1951</v>
      </c>
      <c r="C97" s="31" t="s">
        <v>1032</v>
      </c>
      <c r="D97" s="31"/>
      <c r="E97" s="722"/>
      <c r="F97" s="56" t="s">
        <v>94</v>
      </c>
      <c r="G97" s="606">
        <v>1</v>
      </c>
      <c r="H97" s="290"/>
      <c r="I97" s="252"/>
    </row>
    <row r="98" spans="1:9">
      <c r="A98" s="33">
        <f t="shared" si="1"/>
        <v>79</v>
      </c>
      <c r="B98" s="599" t="s">
        <v>1951</v>
      </c>
      <c r="C98" s="31" t="s">
        <v>1033</v>
      </c>
      <c r="D98" s="31"/>
      <c r="E98" s="722"/>
      <c r="F98" s="56" t="s">
        <v>94</v>
      </c>
      <c r="G98" s="606">
        <v>1</v>
      </c>
      <c r="H98" s="290"/>
      <c r="I98" s="252"/>
    </row>
    <row r="99" spans="1:9">
      <c r="A99" s="33">
        <f t="shared" si="1"/>
        <v>80</v>
      </c>
      <c r="B99" s="599" t="s">
        <v>1951</v>
      </c>
      <c r="C99" s="31" t="s">
        <v>1034</v>
      </c>
      <c r="D99" s="31"/>
      <c r="E99" s="722"/>
      <c r="F99" s="56" t="s">
        <v>94</v>
      </c>
      <c r="G99" s="606">
        <v>1</v>
      </c>
      <c r="H99" s="290"/>
      <c r="I99" s="252"/>
    </row>
    <row r="100" spans="1:9" ht="25.5">
      <c r="A100" s="33">
        <f t="shared" si="1"/>
        <v>81</v>
      </c>
      <c r="B100" s="599" t="s">
        <v>1951</v>
      </c>
      <c r="C100" s="31" t="s">
        <v>1035</v>
      </c>
      <c r="D100" s="31"/>
      <c r="E100" s="722"/>
      <c r="F100" s="56" t="s">
        <v>94</v>
      </c>
      <c r="G100" s="606">
        <v>1</v>
      </c>
      <c r="H100" s="290"/>
      <c r="I100" s="252"/>
    </row>
    <row r="101" spans="1:9" ht="15.75" thickBot="1">
      <c r="A101" s="35"/>
      <c r="B101" s="1"/>
      <c r="C101" s="1040"/>
      <c r="D101" s="1041"/>
      <c r="E101" s="722"/>
      <c r="F101" s="92"/>
      <c r="G101" s="93"/>
      <c r="H101" s="248"/>
      <c r="I101" s="34"/>
    </row>
    <row r="102" spans="1:9" ht="15.75" thickTop="1">
      <c r="A102" s="77"/>
      <c r="B102" s="77"/>
      <c r="C102" s="1042"/>
      <c r="D102" s="1043"/>
      <c r="E102" s="79"/>
      <c r="F102" s="79"/>
      <c r="G102" s="80"/>
      <c r="H102" s="82"/>
      <c r="I102" s="82"/>
    </row>
    <row r="103" spans="1:9">
      <c r="A103" s="1038" t="s">
        <v>1924</v>
      </c>
      <c r="B103" s="1039"/>
      <c r="C103" s="1039"/>
      <c r="D103" s="1039"/>
      <c r="E103" s="1035"/>
      <c r="F103" s="1039"/>
      <c r="G103" s="1039"/>
      <c r="H103" s="1039"/>
      <c r="I103" s="295">
        <f>SUM(I19:I102)</f>
        <v>0</v>
      </c>
    </row>
    <row r="104" spans="1:9" outlineLevel="1">
      <c r="A104" s="14"/>
      <c r="B104" s="14"/>
      <c r="C104" s="14"/>
      <c r="D104" s="14"/>
      <c r="E104" s="14"/>
      <c r="F104" s="14"/>
      <c r="G104" s="14"/>
      <c r="H104" s="14"/>
      <c r="I104" s="14"/>
    </row>
    <row r="105" spans="1:9" outlineLevel="1">
      <c r="F105" s="14"/>
      <c r="G105" s="14"/>
      <c r="I105" s="86"/>
    </row>
    <row r="106" spans="1:9" outlineLevel="1">
      <c r="A106" s="44" t="str">
        <f>"Sastādīja: "&amp;KOPS1!$B$71</f>
        <v>Sastādīja: _________________ Olga  Jasāne /29.09.2017./</v>
      </c>
      <c r="D106" s="638"/>
      <c r="E106" s="662"/>
      <c r="F106" s="87"/>
      <c r="G106" s="88"/>
    </row>
    <row r="107" spans="1:9" outlineLevel="1">
      <c r="B107" s="1021" t="s">
        <v>13</v>
      </c>
      <c r="C107" s="1021"/>
      <c r="D107" s="14"/>
      <c r="E107" s="14"/>
      <c r="F107" s="640"/>
      <c r="G107" s="640"/>
    </row>
    <row r="108" spans="1:9" outlineLevel="1">
      <c r="A108" s="14"/>
      <c r="B108" s="87"/>
      <c r="C108" s="637"/>
      <c r="D108" s="14"/>
      <c r="E108" s="14"/>
      <c r="F108" s="14"/>
    </row>
    <row r="109" spans="1:9">
      <c r="A109" s="638" t="str">
        <f>"Pārbaudīja: "&amp;KOPS1!$F$71</f>
        <v>Pārbaudīja: _________________ Aleksejs Providenko /29.09.2017./</v>
      </c>
      <c r="B109" s="528"/>
      <c r="C109" s="88"/>
      <c r="D109" s="88"/>
      <c r="E109" s="88"/>
      <c r="F109" s="88"/>
      <c r="H109" s="14"/>
      <c r="I109" s="14"/>
    </row>
    <row r="110" spans="1:9">
      <c r="A110" s="14"/>
      <c r="B110" s="637" t="s">
        <v>13</v>
      </c>
      <c r="C110" s="640"/>
      <c r="D110" s="640"/>
      <c r="E110" s="663"/>
      <c r="F110" s="640"/>
      <c r="H110" s="14"/>
      <c r="I110" s="14"/>
    </row>
    <row r="111" spans="1:9">
      <c r="A111" s="14" t="str">
        <f>"Sertifikāta Nr.: "&amp;KOPS1!$F$73</f>
        <v>Sertifikāta Nr.: 5-00770</v>
      </c>
      <c r="B111" s="37"/>
      <c r="D111" s="14"/>
      <c r="E111" s="14"/>
      <c r="H111" s="14"/>
      <c r="I111" s="14"/>
    </row>
    <row r="112" spans="1:9">
      <c r="A112" s="14"/>
      <c r="B112" s="14"/>
      <c r="C112" s="14"/>
      <c r="D112" s="14"/>
      <c r="E112" s="14"/>
      <c r="F112" s="14"/>
      <c r="G112" s="14"/>
      <c r="H112" s="14"/>
      <c r="I112" s="14"/>
    </row>
    <row r="113" spans="1:9">
      <c r="A113" s="14"/>
      <c r="B113" s="14"/>
      <c r="C113" s="14"/>
      <c r="D113" s="14"/>
      <c r="E113" s="14"/>
      <c r="F113" s="14"/>
      <c r="G113" s="14"/>
      <c r="H113" s="14"/>
      <c r="I113" s="14"/>
    </row>
    <row r="114" spans="1:9">
      <c r="A114" s="14"/>
      <c r="B114" s="14"/>
      <c r="C114" s="14"/>
      <c r="D114" s="14"/>
      <c r="E114" s="14"/>
      <c r="F114" s="14"/>
      <c r="G114" s="14"/>
      <c r="H114" s="14"/>
      <c r="I114" s="14"/>
    </row>
    <row r="115" spans="1:9">
      <c r="A115" s="14"/>
      <c r="B115" s="14"/>
      <c r="C115" s="14"/>
      <c r="D115" s="14"/>
      <c r="E115" s="14"/>
      <c r="F115" s="14"/>
      <c r="G115" s="14"/>
      <c r="H115" s="14"/>
      <c r="I115" s="14"/>
    </row>
    <row r="116" spans="1:9">
      <c r="A116" s="14"/>
      <c r="B116" s="14"/>
      <c r="C116" s="14"/>
      <c r="D116" s="14"/>
      <c r="E116" s="14"/>
      <c r="F116" s="14"/>
      <c r="G116" s="14"/>
      <c r="H116" s="14"/>
      <c r="I116" s="14"/>
    </row>
    <row r="117" spans="1:9">
      <c r="A117" s="14"/>
      <c r="B117" s="14"/>
      <c r="C117" s="14"/>
      <c r="D117" s="14"/>
      <c r="E117" s="14"/>
      <c r="F117" s="14"/>
      <c r="G117" s="14"/>
      <c r="H117" s="14"/>
      <c r="I117" s="14"/>
    </row>
    <row r="118" spans="1:9">
      <c r="A118" s="14"/>
      <c r="B118" s="14"/>
      <c r="C118" s="14"/>
      <c r="D118" s="14"/>
      <c r="E118" s="14"/>
      <c r="F118" s="14"/>
      <c r="G118" s="14"/>
      <c r="H118" s="14"/>
      <c r="I118" s="14"/>
    </row>
    <row r="119" spans="1:9">
      <c r="A119" s="14"/>
      <c r="B119" s="14"/>
      <c r="C119" s="14"/>
      <c r="D119" s="14"/>
      <c r="E119" s="14"/>
      <c r="F119" s="14"/>
      <c r="G119" s="14"/>
      <c r="H119" s="14"/>
      <c r="I119" s="14"/>
    </row>
    <row r="120" spans="1:9">
      <c r="A120" s="14"/>
      <c r="B120" s="14"/>
      <c r="C120" s="14"/>
      <c r="D120" s="14"/>
      <c r="E120" s="14"/>
      <c r="F120" s="14"/>
      <c r="G120" s="14"/>
      <c r="H120" s="14"/>
      <c r="I120" s="14"/>
    </row>
    <row r="121" spans="1:9">
      <c r="A121" s="14"/>
      <c r="B121" s="14"/>
      <c r="C121" s="14"/>
      <c r="D121" s="14"/>
      <c r="E121" s="14"/>
      <c r="F121" s="14"/>
      <c r="G121" s="14"/>
      <c r="H121" s="14"/>
      <c r="I121" s="14"/>
    </row>
    <row r="122" spans="1:9">
      <c r="A122" s="14"/>
      <c r="B122" s="14"/>
      <c r="C122" s="14"/>
      <c r="D122" s="14"/>
      <c r="E122" s="14"/>
      <c r="F122" s="14"/>
      <c r="G122" s="14"/>
      <c r="H122" s="14"/>
      <c r="I122" s="14"/>
    </row>
    <row r="123" spans="1:9">
      <c r="A123" s="14"/>
      <c r="B123" s="14"/>
      <c r="C123" s="14"/>
      <c r="D123" s="14"/>
      <c r="E123" s="14"/>
      <c r="F123" s="14"/>
      <c r="G123" s="14"/>
      <c r="H123" s="14"/>
      <c r="I123" s="14"/>
    </row>
    <row r="124" spans="1:9">
      <c r="A124" s="14"/>
      <c r="B124" s="14"/>
      <c r="C124" s="14"/>
      <c r="D124" s="14"/>
      <c r="E124" s="14"/>
      <c r="F124" s="14"/>
      <c r="G124" s="14"/>
      <c r="H124" s="14"/>
      <c r="I124" s="14"/>
    </row>
    <row r="125" spans="1:9">
      <c r="A125" s="14"/>
      <c r="B125" s="14"/>
      <c r="C125" s="14"/>
      <c r="D125" s="14"/>
      <c r="E125" s="14"/>
      <c r="F125" s="14"/>
      <c r="G125" s="14"/>
      <c r="H125" s="14"/>
      <c r="I125" s="14"/>
    </row>
    <row r="126" spans="1:9">
      <c r="A126" s="14"/>
      <c r="B126" s="14"/>
      <c r="C126" s="14"/>
      <c r="D126" s="14"/>
      <c r="E126" s="14"/>
      <c r="F126" s="14"/>
      <c r="G126" s="14"/>
      <c r="H126" s="14"/>
      <c r="I126" s="14"/>
    </row>
    <row r="127" spans="1:9">
      <c r="A127" s="14"/>
      <c r="B127" s="14"/>
      <c r="C127" s="14"/>
      <c r="D127" s="14"/>
      <c r="E127" s="14"/>
      <c r="F127" s="14"/>
      <c r="G127" s="14"/>
      <c r="H127" s="14"/>
      <c r="I127" s="14"/>
    </row>
    <row r="128" spans="1:9">
      <c r="A128" s="14"/>
      <c r="B128" s="14"/>
      <c r="C128" s="14"/>
      <c r="D128" s="14"/>
      <c r="E128" s="14"/>
      <c r="F128" s="14"/>
      <c r="G128" s="14"/>
      <c r="H128" s="14"/>
      <c r="I128" s="14"/>
    </row>
    <row r="129" spans="1:9">
      <c r="A129" s="14"/>
      <c r="B129" s="14"/>
      <c r="C129" s="14"/>
      <c r="D129" s="14"/>
      <c r="E129" s="14"/>
      <c r="F129" s="14"/>
      <c r="G129" s="14"/>
      <c r="H129" s="14"/>
      <c r="I129" s="14"/>
    </row>
    <row r="130" spans="1:9">
      <c r="A130" s="14"/>
      <c r="B130" s="14"/>
      <c r="C130" s="14"/>
      <c r="D130" s="14"/>
      <c r="E130" s="14"/>
      <c r="F130" s="14"/>
      <c r="G130" s="14"/>
      <c r="H130" s="14"/>
      <c r="I130" s="14"/>
    </row>
    <row r="131" spans="1:9">
      <c r="A131" s="14"/>
      <c r="B131" s="14"/>
      <c r="C131" s="14"/>
      <c r="D131" s="14"/>
      <c r="E131" s="14"/>
      <c r="F131" s="14"/>
      <c r="G131" s="14"/>
      <c r="H131" s="14"/>
      <c r="I131" s="14"/>
    </row>
    <row r="132" spans="1:9">
      <c r="A132" s="14"/>
      <c r="B132" s="14"/>
      <c r="C132" s="14"/>
      <c r="D132" s="14"/>
      <c r="E132" s="14"/>
      <c r="F132" s="14"/>
      <c r="G132" s="14"/>
      <c r="H132" s="14"/>
      <c r="I132" s="14"/>
    </row>
    <row r="133" spans="1:9">
      <c r="A133" s="14"/>
      <c r="B133" s="14"/>
      <c r="C133" s="14"/>
      <c r="D133" s="14"/>
      <c r="E133" s="14"/>
      <c r="F133" s="14"/>
      <c r="G133" s="14"/>
      <c r="H133" s="14"/>
      <c r="I133" s="14"/>
    </row>
    <row r="134" spans="1:9">
      <c r="A134" s="14"/>
      <c r="B134" s="14"/>
      <c r="C134" s="14"/>
      <c r="D134" s="14"/>
      <c r="E134" s="14"/>
      <c r="F134" s="14"/>
      <c r="G134" s="14"/>
      <c r="H134" s="14"/>
      <c r="I134" s="14"/>
    </row>
    <row r="135" spans="1:9">
      <c r="A135" s="14"/>
      <c r="B135" s="14"/>
      <c r="C135" s="14"/>
      <c r="D135" s="14"/>
      <c r="E135" s="14"/>
      <c r="F135" s="14"/>
      <c r="G135" s="14"/>
      <c r="H135" s="14"/>
      <c r="I135" s="14"/>
    </row>
    <row r="136" spans="1:9">
      <c r="A136" s="14"/>
      <c r="B136" s="14"/>
      <c r="C136" s="14"/>
      <c r="D136" s="14"/>
      <c r="E136" s="14"/>
      <c r="F136" s="14"/>
      <c r="G136" s="14"/>
      <c r="H136" s="14"/>
      <c r="I136" s="14"/>
    </row>
    <row r="137" spans="1:9">
      <c r="A137" s="14"/>
      <c r="B137" s="14"/>
      <c r="C137" s="14"/>
      <c r="D137" s="14"/>
      <c r="E137" s="14"/>
      <c r="F137" s="14"/>
      <c r="G137" s="14"/>
      <c r="H137" s="14"/>
      <c r="I137" s="14"/>
    </row>
    <row r="138" spans="1:9">
      <c r="A138" s="14"/>
      <c r="B138" s="14"/>
      <c r="C138" s="14"/>
      <c r="D138" s="14"/>
      <c r="E138" s="14"/>
      <c r="F138" s="14"/>
      <c r="G138" s="14"/>
      <c r="H138" s="14"/>
      <c r="I138" s="14"/>
    </row>
    <row r="139" spans="1:9">
      <c r="A139" s="14"/>
      <c r="B139" s="14"/>
      <c r="C139" s="14"/>
      <c r="D139" s="14"/>
      <c r="E139" s="14"/>
      <c r="F139" s="14"/>
      <c r="G139" s="14"/>
      <c r="H139" s="14"/>
      <c r="I139" s="14"/>
    </row>
    <row r="140" spans="1:9">
      <c r="A140" s="14"/>
      <c r="B140" s="14"/>
      <c r="C140" s="14"/>
      <c r="D140" s="14"/>
      <c r="E140" s="14"/>
      <c r="F140" s="14"/>
      <c r="G140" s="14"/>
      <c r="H140" s="14"/>
      <c r="I140" s="14"/>
    </row>
    <row r="141" spans="1:9">
      <c r="A141" s="14"/>
      <c r="B141" s="14"/>
      <c r="C141" s="14"/>
      <c r="D141" s="14"/>
      <c r="E141" s="14"/>
      <c r="F141" s="14"/>
      <c r="G141" s="14"/>
      <c r="H141" s="14"/>
      <c r="I141" s="14"/>
    </row>
    <row r="142" spans="1:9">
      <c r="A142" s="14"/>
      <c r="B142" s="14"/>
      <c r="C142" s="14"/>
      <c r="D142" s="14"/>
      <c r="E142" s="14"/>
      <c r="F142" s="14"/>
      <c r="G142" s="14"/>
      <c r="H142" s="14"/>
      <c r="I142" s="14"/>
    </row>
    <row r="143" spans="1:9">
      <c r="A143" s="14"/>
      <c r="B143" s="14"/>
      <c r="C143" s="14"/>
      <c r="D143" s="14"/>
      <c r="E143" s="14"/>
      <c r="F143" s="14"/>
      <c r="G143" s="14"/>
      <c r="H143" s="14"/>
      <c r="I143" s="14"/>
    </row>
    <row r="144" spans="1:9">
      <c r="A144" s="14"/>
      <c r="B144" s="14"/>
      <c r="C144" s="14"/>
      <c r="D144" s="14"/>
      <c r="E144" s="14"/>
      <c r="F144" s="14"/>
      <c r="G144" s="14"/>
      <c r="H144" s="14"/>
      <c r="I144" s="14"/>
    </row>
    <row r="145" spans="1:9">
      <c r="A145" s="14"/>
      <c r="B145" s="14"/>
      <c r="C145" s="14"/>
      <c r="D145" s="14"/>
      <c r="E145" s="14"/>
      <c r="F145" s="14"/>
      <c r="G145" s="14"/>
      <c r="H145" s="14"/>
      <c r="I145" s="14"/>
    </row>
    <row r="146" spans="1:9">
      <c r="A146" s="14"/>
      <c r="B146" s="14"/>
      <c r="C146" s="14"/>
      <c r="D146" s="14"/>
      <c r="E146" s="14"/>
      <c r="F146" s="14"/>
      <c r="G146" s="14"/>
      <c r="H146" s="14"/>
      <c r="I146" s="14"/>
    </row>
    <row r="147" spans="1:9">
      <c r="A147" s="14"/>
      <c r="B147" s="14"/>
      <c r="C147" s="14"/>
      <c r="D147" s="14"/>
      <c r="E147" s="14"/>
      <c r="F147" s="14"/>
      <c r="G147" s="14"/>
      <c r="H147" s="14"/>
      <c r="I147" s="14"/>
    </row>
    <row r="148" spans="1:9">
      <c r="A148" s="14"/>
      <c r="B148" s="14"/>
      <c r="C148" s="14"/>
      <c r="D148" s="14"/>
      <c r="E148" s="14"/>
      <c r="F148" s="14"/>
      <c r="G148" s="14"/>
      <c r="H148" s="14"/>
      <c r="I148" s="14"/>
    </row>
    <row r="149" spans="1:9">
      <c r="A149" s="14"/>
      <c r="B149" s="14"/>
      <c r="C149" s="14"/>
      <c r="D149" s="14"/>
      <c r="E149" s="14"/>
      <c r="F149" s="14"/>
      <c r="G149" s="14"/>
      <c r="H149" s="14"/>
      <c r="I149" s="14"/>
    </row>
    <row r="150" spans="1:9">
      <c r="A150" s="14"/>
      <c r="B150" s="14"/>
      <c r="C150" s="14"/>
      <c r="D150" s="14"/>
      <c r="E150" s="14"/>
      <c r="F150" s="14"/>
      <c r="G150" s="14"/>
      <c r="H150" s="14"/>
      <c r="I150" s="14"/>
    </row>
    <row r="151" spans="1:9">
      <c r="A151" s="14"/>
      <c r="B151" s="14"/>
      <c r="C151" s="14"/>
      <c r="D151" s="14"/>
      <c r="E151" s="14"/>
      <c r="F151" s="14"/>
      <c r="G151" s="14"/>
      <c r="H151" s="14"/>
      <c r="I151" s="14"/>
    </row>
    <row r="152" spans="1:9">
      <c r="A152" s="14"/>
      <c r="B152" s="14"/>
      <c r="C152" s="14"/>
      <c r="D152" s="14"/>
      <c r="E152" s="14"/>
      <c r="F152" s="14"/>
      <c r="G152" s="14"/>
      <c r="H152" s="14"/>
      <c r="I152" s="14"/>
    </row>
    <row r="153" spans="1:9">
      <c r="A153" s="14"/>
      <c r="B153" s="14"/>
      <c r="C153" s="14"/>
      <c r="D153" s="14"/>
      <c r="E153" s="14"/>
      <c r="F153" s="14"/>
      <c r="G153" s="14"/>
      <c r="H153" s="14"/>
      <c r="I153" s="14"/>
    </row>
    <row r="154" spans="1:9">
      <c r="A154" s="14"/>
      <c r="B154" s="14"/>
      <c r="C154" s="14"/>
      <c r="D154" s="14"/>
      <c r="E154" s="14"/>
      <c r="F154" s="14"/>
      <c r="G154" s="14"/>
      <c r="H154" s="14"/>
      <c r="I154" s="14"/>
    </row>
    <row r="155" spans="1:9">
      <c r="A155" s="14"/>
      <c r="B155" s="14"/>
      <c r="C155" s="14"/>
      <c r="D155" s="14"/>
      <c r="E155" s="14"/>
      <c r="F155" s="14"/>
      <c r="G155" s="14"/>
      <c r="H155" s="14"/>
      <c r="I155" s="14"/>
    </row>
    <row r="156" spans="1:9">
      <c r="A156" s="14"/>
      <c r="B156" s="14"/>
      <c r="C156" s="14"/>
      <c r="D156" s="14"/>
      <c r="E156" s="14"/>
      <c r="F156" s="14"/>
      <c r="G156" s="14"/>
      <c r="H156" s="14"/>
      <c r="I156" s="14"/>
    </row>
    <row r="157" spans="1:9">
      <c r="A157" s="14"/>
      <c r="B157" s="14"/>
      <c r="C157" s="14"/>
      <c r="D157" s="14"/>
      <c r="E157" s="14"/>
      <c r="F157" s="14"/>
      <c r="G157" s="14"/>
      <c r="H157" s="14"/>
      <c r="I157" s="14"/>
    </row>
    <row r="158" spans="1:9">
      <c r="A158" s="14"/>
      <c r="B158" s="14"/>
      <c r="C158" s="14"/>
      <c r="D158" s="14"/>
      <c r="E158" s="14"/>
      <c r="F158" s="14"/>
      <c r="G158" s="14"/>
      <c r="H158" s="14"/>
      <c r="I158" s="14"/>
    </row>
    <row r="159" spans="1:9">
      <c r="A159" s="14"/>
      <c r="B159" s="14"/>
      <c r="C159" s="14"/>
      <c r="D159" s="14"/>
      <c r="E159" s="14"/>
      <c r="F159" s="14"/>
      <c r="G159" s="14"/>
      <c r="H159" s="14"/>
      <c r="I159" s="14"/>
    </row>
    <row r="160" spans="1:9">
      <c r="A160" s="14"/>
      <c r="B160" s="14"/>
      <c r="C160" s="14"/>
      <c r="D160" s="14"/>
      <c r="E160" s="14"/>
      <c r="F160" s="14"/>
      <c r="G160" s="14"/>
      <c r="H160" s="14"/>
      <c r="I160" s="14"/>
    </row>
    <row r="161" spans="1:9">
      <c r="A161" s="14"/>
      <c r="B161" s="14"/>
      <c r="C161" s="14"/>
      <c r="D161" s="14"/>
      <c r="E161" s="14"/>
      <c r="F161" s="14"/>
      <c r="G161" s="14"/>
      <c r="H161" s="14"/>
      <c r="I161" s="14"/>
    </row>
    <row r="162" spans="1:9">
      <c r="A162" s="14"/>
      <c r="B162" s="14"/>
      <c r="C162" s="14"/>
      <c r="D162" s="14"/>
      <c r="E162" s="14"/>
      <c r="F162" s="14"/>
      <c r="G162" s="14"/>
      <c r="H162" s="14"/>
      <c r="I162" s="14"/>
    </row>
    <row r="163" spans="1:9">
      <c r="A163" s="14"/>
      <c r="B163" s="14"/>
      <c r="C163" s="14"/>
      <c r="D163" s="14"/>
      <c r="E163" s="14"/>
      <c r="F163" s="14"/>
      <c r="G163" s="14"/>
      <c r="H163" s="14"/>
      <c r="I163" s="14"/>
    </row>
    <row r="164" spans="1:9">
      <c r="A164" s="14"/>
      <c r="B164" s="14"/>
      <c r="C164" s="14"/>
      <c r="D164" s="14"/>
      <c r="E164" s="14"/>
      <c r="F164" s="14"/>
      <c r="G164" s="14"/>
      <c r="H164" s="14"/>
      <c r="I164" s="14"/>
    </row>
    <row r="165" spans="1:9">
      <c r="A165" s="14"/>
      <c r="B165" s="14"/>
      <c r="C165" s="14"/>
      <c r="D165" s="14"/>
      <c r="E165" s="14"/>
      <c r="F165" s="14"/>
      <c r="G165" s="14"/>
      <c r="H165" s="14"/>
      <c r="I165" s="14"/>
    </row>
    <row r="166" spans="1:9">
      <c r="A166" s="14"/>
      <c r="B166" s="14"/>
      <c r="C166" s="14"/>
      <c r="D166" s="14"/>
      <c r="E166" s="14"/>
      <c r="F166" s="14"/>
      <c r="G166" s="14"/>
      <c r="H166" s="14"/>
      <c r="I166" s="14"/>
    </row>
    <row r="167" spans="1:9">
      <c r="A167" s="14"/>
      <c r="B167" s="14"/>
      <c r="C167" s="14"/>
      <c r="D167" s="14"/>
      <c r="E167" s="14"/>
      <c r="F167" s="14"/>
      <c r="G167" s="14"/>
      <c r="H167" s="14"/>
      <c r="I167" s="14"/>
    </row>
    <row r="168" spans="1:9">
      <c r="A168" s="14"/>
      <c r="B168" s="14"/>
      <c r="C168" s="14"/>
      <c r="D168" s="14"/>
      <c r="E168" s="14"/>
      <c r="F168" s="14"/>
      <c r="G168" s="14"/>
      <c r="H168" s="14"/>
      <c r="I168" s="14"/>
    </row>
    <row r="169" spans="1:9">
      <c r="A169" s="14"/>
      <c r="B169" s="14"/>
      <c r="C169" s="14"/>
      <c r="D169" s="14"/>
      <c r="E169" s="14"/>
      <c r="F169" s="14"/>
      <c r="G169" s="14"/>
      <c r="H169" s="14"/>
      <c r="I169" s="14"/>
    </row>
    <row r="170" spans="1:9">
      <c r="A170" s="14"/>
      <c r="B170" s="14"/>
      <c r="C170" s="14"/>
      <c r="D170" s="14"/>
      <c r="E170" s="14"/>
      <c r="F170" s="14"/>
      <c r="G170" s="14"/>
      <c r="H170" s="14"/>
      <c r="I170" s="14"/>
    </row>
    <row r="171" spans="1:9">
      <c r="A171" s="14"/>
      <c r="B171" s="14"/>
      <c r="C171" s="14"/>
      <c r="D171" s="14"/>
      <c r="E171" s="14"/>
      <c r="F171" s="14"/>
      <c r="G171" s="14"/>
      <c r="H171" s="14"/>
      <c r="I171" s="14"/>
    </row>
    <row r="172" spans="1:9">
      <c r="A172" s="14"/>
      <c r="B172" s="14"/>
      <c r="C172" s="14"/>
      <c r="D172" s="14"/>
      <c r="E172" s="14"/>
      <c r="F172" s="14"/>
      <c r="G172" s="14"/>
      <c r="H172" s="14"/>
      <c r="I172" s="14"/>
    </row>
    <row r="173" spans="1:9">
      <c r="A173" s="14"/>
      <c r="B173" s="14"/>
      <c r="C173" s="14"/>
      <c r="D173" s="14"/>
      <c r="E173" s="14"/>
      <c r="F173" s="14"/>
      <c r="G173" s="14"/>
      <c r="H173" s="14"/>
      <c r="I173" s="14"/>
    </row>
    <row r="174" spans="1:9">
      <c r="A174" s="14"/>
      <c r="B174" s="14"/>
      <c r="C174" s="14"/>
      <c r="D174" s="14"/>
      <c r="E174" s="14"/>
      <c r="F174" s="14"/>
      <c r="G174" s="14"/>
      <c r="H174" s="14"/>
      <c r="I174" s="14"/>
    </row>
    <row r="175" spans="1:9">
      <c r="A175" s="14"/>
      <c r="B175" s="14"/>
      <c r="C175" s="14"/>
      <c r="D175" s="14"/>
      <c r="E175" s="14"/>
      <c r="F175" s="14"/>
      <c r="G175" s="14"/>
      <c r="H175" s="14"/>
      <c r="I175" s="14"/>
    </row>
    <row r="176" spans="1:9">
      <c r="A176" s="14"/>
      <c r="B176" s="14"/>
      <c r="C176" s="14"/>
      <c r="D176" s="14"/>
      <c r="E176" s="14"/>
      <c r="F176" s="14"/>
      <c r="G176" s="14"/>
      <c r="H176" s="14"/>
      <c r="I176" s="14"/>
    </row>
    <row r="177" spans="1:9">
      <c r="A177" s="14"/>
      <c r="B177" s="14"/>
      <c r="C177" s="14"/>
      <c r="D177" s="14"/>
      <c r="E177" s="14"/>
      <c r="F177" s="14"/>
      <c r="G177" s="14"/>
      <c r="H177" s="14"/>
      <c r="I177" s="14"/>
    </row>
    <row r="178" spans="1:9">
      <c r="A178" s="14"/>
      <c r="B178" s="14"/>
      <c r="C178" s="14"/>
      <c r="D178" s="14"/>
      <c r="E178" s="14"/>
      <c r="F178" s="14"/>
      <c r="G178" s="14"/>
      <c r="H178" s="14"/>
      <c r="I178" s="14"/>
    </row>
    <row r="179" spans="1:9">
      <c r="A179" s="14"/>
      <c r="B179" s="14"/>
      <c r="C179" s="14"/>
      <c r="D179" s="14"/>
      <c r="E179" s="14"/>
      <c r="F179" s="14"/>
      <c r="G179" s="14"/>
      <c r="H179" s="14"/>
      <c r="I179" s="14"/>
    </row>
    <row r="180" spans="1:9">
      <c r="A180" s="14"/>
      <c r="B180" s="14"/>
      <c r="C180" s="14"/>
      <c r="D180" s="14"/>
      <c r="E180" s="14"/>
      <c r="F180" s="14"/>
      <c r="G180" s="14"/>
      <c r="H180" s="14"/>
      <c r="I180" s="14"/>
    </row>
    <row r="181" spans="1:9">
      <c r="A181" s="14"/>
      <c r="B181" s="14"/>
      <c r="C181" s="14"/>
      <c r="D181" s="14"/>
      <c r="E181" s="14"/>
      <c r="F181" s="14"/>
      <c r="G181" s="14"/>
      <c r="H181" s="14"/>
      <c r="I181" s="14"/>
    </row>
    <row r="182" spans="1:9">
      <c r="A182" s="14"/>
      <c r="B182" s="14"/>
      <c r="C182" s="14"/>
      <c r="D182" s="14"/>
      <c r="E182" s="14"/>
      <c r="F182" s="14"/>
      <c r="G182" s="14"/>
      <c r="H182" s="14"/>
      <c r="I182" s="14"/>
    </row>
    <row r="183" spans="1:9">
      <c r="A183" s="14"/>
      <c r="B183" s="14"/>
      <c r="C183" s="14"/>
      <c r="D183" s="14"/>
      <c r="E183" s="14"/>
      <c r="F183" s="14"/>
      <c r="G183" s="14"/>
      <c r="H183" s="14"/>
      <c r="I183" s="14"/>
    </row>
    <row r="184" spans="1:9">
      <c r="A184" s="14"/>
      <c r="B184" s="14"/>
      <c r="C184" s="14"/>
      <c r="D184" s="14"/>
      <c r="E184" s="14"/>
      <c r="F184" s="14"/>
      <c r="G184" s="14"/>
      <c r="H184" s="14"/>
      <c r="I184" s="14"/>
    </row>
    <row r="185" spans="1:9">
      <c r="A185" s="14"/>
      <c r="B185" s="14"/>
      <c r="C185" s="14"/>
      <c r="D185" s="14"/>
      <c r="E185" s="14"/>
      <c r="F185" s="14"/>
      <c r="G185" s="14"/>
      <c r="H185" s="14"/>
      <c r="I185" s="14"/>
    </row>
    <row r="186" spans="1:9">
      <c r="A186" s="14"/>
      <c r="B186" s="14"/>
      <c r="C186" s="14"/>
      <c r="D186" s="14"/>
      <c r="E186" s="14"/>
      <c r="F186" s="14"/>
      <c r="G186" s="14"/>
      <c r="H186" s="14"/>
      <c r="I186" s="14"/>
    </row>
    <row r="187" spans="1:9">
      <c r="A187" s="14"/>
      <c r="B187" s="14"/>
      <c r="C187" s="14"/>
      <c r="D187" s="14"/>
      <c r="E187" s="14"/>
      <c r="F187" s="14"/>
      <c r="G187" s="14"/>
      <c r="H187" s="14"/>
      <c r="I187" s="14"/>
    </row>
    <row r="188" spans="1:9">
      <c r="A188" s="14"/>
      <c r="B188" s="14"/>
      <c r="C188" s="14"/>
      <c r="D188" s="14"/>
      <c r="E188" s="14"/>
      <c r="F188" s="14"/>
      <c r="G188" s="14"/>
      <c r="H188" s="14"/>
      <c r="I188" s="14"/>
    </row>
    <row r="189" spans="1:9">
      <c r="A189" s="14"/>
      <c r="B189" s="14"/>
      <c r="C189" s="14"/>
      <c r="D189" s="14"/>
      <c r="E189" s="14"/>
      <c r="F189" s="14"/>
      <c r="G189" s="14"/>
      <c r="H189" s="14"/>
      <c r="I189" s="14"/>
    </row>
    <row r="190" spans="1:9">
      <c r="A190" s="14"/>
      <c r="B190" s="14"/>
      <c r="C190" s="14"/>
      <c r="D190" s="14"/>
      <c r="E190" s="14"/>
      <c r="F190" s="14"/>
      <c r="G190" s="14"/>
      <c r="H190" s="14"/>
      <c r="I190" s="14"/>
    </row>
    <row r="191" spans="1:9">
      <c r="A191" s="14"/>
      <c r="B191" s="14"/>
      <c r="C191" s="14"/>
      <c r="D191" s="14"/>
      <c r="E191" s="14"/>
      <c r="F191" s="14"/>
      <c r="G191" s="14"/>
      <c r="H191" s="14"/>
      <c r="I191" s="14"/>
    </row>
    <row r="192" spans="1:9">
      <c r="A192" s="14"/>
      <c r="B192" s="14"/>
      <c r="C192" s="14"/>
      <c r="D192" s="14"/>
      <c r="E192" s="14"/>
      <c r="F192" s="14"/>
      <c r="G192" s="14"/>
      <c r="H192" s="14"/>
      <c r="I192" s="14"/>
    </row>
    <row r="193" spans="1:9">
      <c r="A193" s="14"/>
      <c r="B193" s="14"/>
      <c r="C193" s="14"/>
      <c r="D193" s="14"/>
      <c r="E193" s="14"/>
      <c r="F193" s="14"/>
      <c r="G193" s="14"/>
      <c r="H193" s="14"/>
      <c r="I193" s="14"/>
    </row>
    <row r="194" spans="1:9">
      <c r="A194" s="14"/>
      <c r="B194" s="14"/>
      <c r="C194" s="14"/>
      <c r="D194" s="14"/>
      <c r="E194" s="14"/>
      <c r="F194" s="14"/>
      <c r="G194" s="14"/>
      <c r="H194" s="14"/>
      <c r="I194" s="14"/>
    </row>
    <row r="195" spans="1:9">
      <c r="A195" s="14"/>
      <c r="B195" s="14"/>
      <c r="C195" s="14"/>
      <c r="D195" s="14"/>
      <c r="E195" s="14"/>
      <c r="F195" s="14"/>
      <c r="G195" s="14"/>
      <c r="H195" s="14"/>
      <c r="I195" s="14"/>
    </row>
    <row r="196" spans="1:9">
      <c r="A196" s="14"/>
      <c r="B196" s="14"/>
      <c r="C196" s="14"/>
      <c r="D196" s="14"/>
      <c r="E196" s="14"/>
      <c r="F196" s="14"/>
      <c r="G196" s="14"/>
      <c r="H196" s="14"/>
      <c r="I196" s="14"/>
    </row>
    <row r="197" spans="1:9">
      <c r="A197" s="14"/>
      <c r="B197" s="14"/>
      <c r="C197" s="14"/>
      <c r="D197" s="14"/>
      <c r="E197" s="14"/>
      <c r="F197" s="14"/>
      <c r="G197" s="14"/>
      <c r="H197" s="14"/>
      <c r="I197" s="14"/>
    </row>
    <row r="198" spans="1:9">
      <c r="A198" s="14"/>
      <c r="B198" s="14"/>
      <c r="C198" s="14"/>
      <c r="D198" s="14"/>
      <c r="E198" s="14"/>
      <c r="F198" s="14"/>
      <c r="G198" s="14"/>
      <c r="H198" s="14"/>
      <c r="I198" s="14"/>
    </row>
    <row r="199" spans="1:9">
      <c r="A199" s="14"/>
      <c r="B199" s="14"/>
      <c r="C199" s="14"/>
      <c r="D199" s="14"/>
      <c r="E199" s="14"/>
      <c r="F199" s="14"/>
      <c r="G199" s="14"/>
      <c r="H199" s="14"/>
      <c r="I199" s="14"/>
    </row>
    <row r="200" spans="1:9">
      <c r="A200" s="14"/>
      <c r="B200" s="14"/>
      <c r="C200" s="14"/>
      <c r="D200" s="14"/>
      <c r="E200" s="14"/>
      <c r="F200" s="14"/>
      <c r="G200" s="14"/>
      <c r="H200" s="14"/>
      <c r="I200" s="14"/>
    </row>
    <row r="201" spans="1:9">
      <c r="A201" s="14"/>
      <c r="B201" s="14"/>
      <c r="C201" s="14"/>
      <c r="D201" s="14"/>
      <c r="E201" s="14"/>
      <c r="F201" s="14"/>
      <c r="G201" s="14"/>
      <c r="H201" s="14"/>
      <c r="I201" s="14"/>
    </row>
    <row r="202" spans="1:9">
      <c r="A202" s="14"/>
      <c r="B202" s="14"/>
      <c r="C202" s="14"/>
      <c r="D202" s="14"/>
      <c r="E202" s="14"/>
      <c r="F202" s="14"/>
      <c r="G202" s="14"/>
      <c r="H202" s="14"/>
      <c r="I202" s="14"/>
    </row>
    <row r="203" spans="1:9">
      <c r="A203" s="14"/>
      <c r="B203" s="14"/>
      <c r="C203" s="14"/>
      <c r="D203" s="14"/>
      <c r="E203" s="14"/>
      <c r="F203" s="14"/>
      <c r="G203" s="14"/>
      <c r="H203" s="14"/>
      <c r="I203" s="14"/>
    </row>
    <row r="204" spans="1:9">
      <c r="A204" s="14"/>
      <c r="B204" s="14"/>
      <c r="C204" s="14"/>
      <c r="D204" s="14"/>
      <c r="E204" s="14"/>
      <c r="F204" s="14"/>
      <c r="G204" s="14"/>
      <c r="H204" s="14"/>
      <c r="I204" s="14"/>
    </row>
    <row r="205" spans="1:9">
      <c r="A205" s="14"/>
      <c r="B205" s="14"/>
      <c r="C205" s="14"/>
      <c r="D205" s="14"/>
      <c r="E205" s="14"/>
      <c r="F205" s="14"/>
      <c r="G205" s="14"/>
      <c r="H205" s="14"/>
      <c r="I205" s="14"/>
    </row>
    <row r="206" spans="1:9">
      <c r="A206" s="14"/>
      <c r="B206" s="14"/>
      <c r="C206" s="14"/>
      <c r="D206" s="14"/>
      <c r="E206" s="14"/>
      <c r="F206" s="14"/>
      <c r="G206" s="14"/>
      <c r="H206" s="14"/>
      <c r="I206" s="14"/>
    </row>
    <row r="207" spans="1:9">
      <c r="A207" s="14"/>
      <c r="B207" s="14"/>
      <c r="C207" s="14"/>
      <c r="D207" s="14"/>
      <c r="E207" s="14"/>
      <c r="F207" s="14"/>
      <c r="G207" s="14"/>
      <c r="H207" s="14"/>
      <c r="I207" s="14"/>
    </row>
    <row r="208" spans="1:9">
      <c r="A208" s="14"/>
      <c r="B208" s="14"/>
      <c r="C208" s="14"/>
      <c r="D208" s="14"/>
      <c r="E208" s="14"/>
      <c r="F208" s="14"/>
      <c r="G208" s="14"/>
      <c r="H208" s="14"/>
      <c r="I208" s="14"/>
    </row>
    <row r="209" spans="1:9">
      <c r="A209" s="14"/>
      <c r="B209" s="14"/>
      <c r="C209" s="14"/>
      <c r="D209" s="14"/>
      <c r="E209" s="14"/>
      <c r="F209" s="14"/>
      <c r="G209" s="14"/>
      <c r="H209" s="14"/>
      <c r="I209" s="14"/>
    </row>
    <row r="210" spans="1:9">
      <c r="A210" s="14"/>
      <c r="B210" s="14"/>
      <c r="C210" s="14"/>
      <c r="D210" s="14"/>
      <c r="E210" s="14"/>
      <c r="F210" s="14"/>
      <c r="G210" s="14"/>
      <c r="H210" s="14"/>
      <c r="I210" s="14"/>
    </row>
    <row r="211" spans="1:9">
      <c r="A211" s="14"/>
      <c r="B211" s="14"/>
      <c r="C211" s="14"/>
      <c r="D211" s="14"/>
      <c r="E211" s="14"/>
      <c r="F211" s="14"/>
      <c r="G211" s="14"/>
      <c r="H211" s="14"/>
      <c r="I211" s="14"/>
    </row>
    <row r="212" spans="1:9">
      <c r="A212" s="14"/>
      <c r="B212" s="14"/>
      <c r="C212" s="14"/>
      <c r="D212" s="14"/>
      <c r="E212" s="14"/>
      <c r="F212" s="14"/>
      <c r="G212" s="14"/>
      <c r="H212" s="14"/>
      <c r="I212" s="14"/>
    </row>
    <row r="213" spans="1:9">
      <c r="A213" s="14"/>
      <c r="B213" s="14"/>
      <c r="C213" s="14"/>
      <c r="D213" s="14"/>
      <c r="E213" s="14"/>
      <c r="F213" s="14"/>
      <c r="G213" s="14"/>
      <c r="H213" s="14"/>
      <c r="I213" s="14"/>
    </row>
    <row r="214" spans="1:9">
      <c r="A214" s="14"/>
      <c r="B214" s="14"/>
      <c r="C214" s="14"/>
      <c r="D214" s="14"/>
      <c r="E214" s="14"/>
      <c r="F214" s="14"/>
      <c r="G214" s="14"/>
      <c r="H214" s="14"/>
      <c r="I214" s="14"/>
    </row>
    <row r="215" spans="1:9">
      <c r="A215" s="14"/>
      <c r="B215" s="14"/>
      <c r="C215" s="14"/>
      <c r="D215" s="14"/>
      <c r="E215" s="14"/>
      <c r="F215" s="14"/>
      <c r="G215" s="14"/>
      <c r="H215" s="14"/>
      <c r="I215" s="14"/>
    </row>
    <row r="216" spans="1:9">
      <c r="A216" s="14"/>
      <c r="B216" s="14"/>
      <c r="C216" s="14"/>
      <c r="D216" s="14"/>
      <c r="E216" s="14"/>
      <c r="F216" s="14"/>
      <c r="G216" s="14"/>
      <c r="H216" s="14"/>
      <c r="I216" s="14"/>
    </row>
    <row r="217" spans="1:9">
      <c r="A217" s="14"/>
      <c r="B217" s="14"/>
      <c r="C217" s="14"/>
      <c r="D217" s="14"/>
      <c r="E217" s="14"/>
      <c r="F217" s="14"/>
      <c r="G217" s="14"/>
      <c r="H217" s="14"/>
      <c r="I217" s="14"/>
    </row>
    <row r="218" spans="1:9">
      <c r="A218" s="14"/>
      <c r="B218" s="14"/>
      <c r="C218" s="14"/>
      <c r="D218" s="14"/>
      <c r="E218" s="14"/>
      <c r="F218" s="14"/>
      <c r="G218" s="14"/>
      <c r="H218" s="14"/>
      <c r="I218" s="14"/>
    </row>
    <row r="219" spans="1:9">
      <c r="A219" s="14"/>
      <c r="B219" s="14"/>
      <c r="C219" s="14"/>
      <c r="D219" s="14"/>
      <c r="E219" s="14"/>
      <c r="F219" s="14"/>
      <c r="G219" s="14"/>
      <c r="H219" s="14"/>
      <c r="I219" s="14"/>
    </row>
    <row r="220" spans="1:9">
      <c r="A220" s="14"/>
      <c r="B220" s="14"/>
      <c r="C220" s="14"/>
      <c r="D220" s="14"/>
      <c r="E220" s="14"/>
      <c r="F220" s="14"/>
      <c r="G220" s="14"/>
      <c r="H220" s="14"/>
      <c r="I220" s="14"/>
    </row>
    <row r="221" spans="1:9">
      <c r="A221" s="14"/>
      <c r="B221" s="14"/>
      <c r="C221" s="14"/>
      <c r="D221" s="14"/>
      <c r="E221" s="14"/>
      <c r="F221" s="14"/>
      <c r="G221" s="14"/>
      <c r="H221" s="14"/>
      <c r="I221" s="14"/>
    </row>
    <row r="222" spans="1:9">
      <c r="A222" s="14"/>
      <c r="B222" s="14"/>
      <c r="C222" s="14"/>
      <c r="D222" s="14"/>
      <c r="E222" s="14"/>
      <c r="F222" s="14"/>
      <c r="G222" s="14"/>
      <c r="H222" s="14"/>
      <c r="I222" s="14"/>
    </row>
    <row r="223" spans="1:9">
      <c r="A223" s="14"/>
      <c r="B223" s="14"/>
      <c r="C223" s="14"/>
      <c r="D223" s="14"/>
      <c r="E223" s="14"/>
      <c r="F223" s="14"/>
      <c r="G223" s="14"/>
      <c r="H223" s="14"/>
      <c r="I223" s="14"/>
    </row>
    <row r="224" spans="1:9">
      <c r="A224" s="14"/>
      <c r="B224" s="14"/>
      <c r="C224" s="14"/>
      <c r="D224" s="14"/>
      <c r="E224" s="14"/>
      <c r="F224" s="14"/>
      <c r="G224" s="14"/>
      <c r="H224" s="14"/>
      <c r="I224" s="14"/>
    </row>
    <row r="225" spans="1:9">
      <c r="A225" s="14"/>
      <c r="B225" s="14"/>
      <c r="C225" s="14"/>
      <c r="D225" s="14"/>
      <c r="E225" s="14"/>
      <c r="F225" s="14"/>
      <c r="G225" s="14"/>
      <c r="H225" s="14"/>
      <c r="I225" s="14"/>
    </row>
    <row r="226" spans="1:9">
      <c r="A226" s="14"/>
      <c r="B226" s="14"/>
      <c r="C226" s="14"/>
      <c r="D226" s="14"/>
      <c r="E226" s="14"/>
      <c r="F226" s="14"/>
      <c r="G226" s="14"/>
      <c r="H226" s="14"/>
      <c r="I226" s="14"/>
    </row>
    <row r="227" spans="1:9">
      <c r="A227" s="14"/>
      <c r="B227" s="14"/>
      <c r="C227" s="14"/>
      <c r="D227" s="14"/>
      <c r="E227" s="14"/>
      <c r="F227" s="14"/>
      <c r="G227" s="14"/>
      <c r="H227" s="14"/>
      <c r="I227" s="14"/>
    </row>
    <row r="228" spans="1:9">
      <c r="A228" s="14"/>
      <c r="B228" s="14"/>
      <c r="C228" s="14"/>
      <c r="D228" s="14"/>
      <c r="E228" s="14"/>
      <c r="F228" s="14"/>
      <c r="G228" s="14"/>
      <c r="H228" s="14"/>
      <c r="I228" s="14"/>
    </row>
    <row r="229" spans="1:9">
      <c r="A229" s="14"/>
      <c r="B229" s="14"/>
      <c r="C229" s="14"/>
      <c r="D229" s="14"/>
      <c r="E229" s="14"/>
      <c r="F229" s="14"/>
      <c r="G229" s="14"/>
      <c r="H229" s="14"/>
      <c r="I229" s="14"/>
    </row>
    <row r="230" spans="1:9">
      <c r="A230" s="14"/>
      <c r="B230" s="14"/>
      <c r="C230" s="14"/>
      <c r="D230" s="14"/>
      <c r="E230" s="14"/>
      <c r="F230" s="14"/>
      <c r="G230" s="14"/>
      <c r="H230" s="14"/>
      <c r="I230" s="14"/>
    </row>
    <row r="231" spans="1:9">
      <c r="A231" s="14"/>
      <c r="B231" s="14"/>
      <c r="C231" s="14"/>
      <c r="D231" s="14"/>
      <c r="E231" s="14"/>
      <c r="F231" s="14"/>
      <c r="G231" s="14"/>
      <c r="H231" s="14"/>
      <c r="I231" s="14"/>
    </row>
    <row r="232" spans="1:9">
      <c r="A232" s="14"/>
      <c r="B232" s="14"/>
      <c r="C232" s="14"/>
      <c r="D232" s="14"/>
      <c r="E232" s="14"/>
      <c r="F232" s="14"/>
      <c r="G232" s="14"/>
      <c r="H232" s="14"/>
      <c r="I232" s="14"/>
    </row>
    <row r="233" spans="1:9">
      <c r="A233" s="14"/>
      <c r="B233" s="14"/>
      <c r="C233" s="14"/>
      <c r="D233" s="14"/>
      <c r="E233" s="14"/>
      <c r="F233" s="14"/>
      <c r="G233" s="14"/>
      <c r="H233" s="14"/>
      <c r="I233" s="14"/>
    </row>
    <row r="234" spans="1:9">
      <c r="A234" s="14"/>
      <c r="B234" s="14"/>
      <c r="C234" s="14"/>
      <c r="D234" s="14"/>
      <c r="E234" s="14"/>
      <c r="F234" s="14"/>
      <c r="G234" s="14"/>
      <c r="H234" s="14"/>
      <c r="I234" s="14"/>
    </row>
    <row r="235" spans="1:9">
      <c r="A235" s="14"/>
      <c r="B235" s="14"/>
      <c r="C235" s="14"/>
      <c r="D235" s="14"/>
      <c r="E235" s="14"/>
      <c r="F235" s="14"/>
      <c r="G235" s="14"/>
      <c r="H235" s="14"/>
      <c r="I235" s="14"/>
    </row>
    <row r="236" spans="1:9">
      <c r="A236" s="14"/>
      <c r="B236" s="14"/>
      <c r="C236" s="14"/>
      <c r="D236" s="14"/>
      <c r="E236" s="14"/>
      <c r="F236" s="14"/>
      <c r="G236" s="14"/>
      <c r="H236" s="14"/>
      <c r="I236" s="14"/>
    </row>
    <row r="237" spans="1:9">
      <c r="A237" s="14"/>
      <c r="B237" s="14"/>
      <c r="C237" s="14"/>
      <c r="D237" s="14"/>
      <c r="E237" s="14"/>
      <c r="F237" s="14"/>
      <c r="G237" s="14"/>
      <c r="H237" s="14"/>
      <c r="I237" s="14"/>
    </row>
    <row r="238" spans="1:9">
      <c r="A238" s="14"/>
      <c r="B238" s="14"/>
      <c r="C238" s="14"/>
      <c r="D238" s="14"/>
      <c r="E238" s="14"/>
      <c r="F238" s="14"/>
      <c r="G238" s="14"/>
      <c r="H238" s="14"/>
      <c r="I238" s="14"/>
    </row>
    <row r="239" spans="1:9">
      <c r="A239" s="14"/>
      <c r="B239" s="14"/>
      <c r="C239" s="14"/>
      <c r="D239" s="14"/>
      <c r="E239" s="14"/>
      <c r="F239" s="14"/>
      <c r="G239" s="14"/>
      <c r="H239" s="14"/>
      <c r="I239" s="14"/>
    </row>
    <row r="240" spans="1:9">
      <c r="A240" s="14"/>
      <c r="B240" s="14"/>
      <c r="C240" s="14"/>
      <c r="D240" s="14"/>
      <c r="E240" s="14"/>
      <c r="F240" s="14"/>
      <c r="G240" s="14"/>
      <c r="H240" s="14"/>
      <c r="I240" s="14"/>
    </row>
    <row r="241" spans="1:9">
      <c r="A241" s="14"/>
      <c r="B241" s="14"/>
      <c r="C241" s="14"/>
      <c r="D241" s="14"/>
      <c r="E241" s="14"/>
      <c r="F241" s="14"/>
      <c r="G241" s="14"/>
      <c r="H241" s="14"/>
      <c r="I241" s="14"/>
    </row>
    <row r="242" spans="1:9">
      <c r="A242" s="14"/>
      <c r="B242" s="14"/>
      <c r="C242" s="14"/>
      <c r="D242" s="14"/>
      <c r="E242" s="14"/>
      <c r="F242" s="14"/>
      <c r="G242" s="14"/>
      <c r="H242" s="14"/>
      <c r="I242" s="14"/>
    </row>
    <row r="243" spans="1:9">
      <c r="A243" s="14"/>
      <c r="B243" s="14"/>
      <c r="C243" s="14"/>
      <c r="D243" s="14"/>
      <c r="E243" s="14"/>
      <c r="F243" s="14"/>
      <c r="G243" s="14"/>
      <c r="H243" s="14"/>
      <c r="I243" s="14"/>
    </row>
    <row r="244" spans="1:9">
      <c r="A244" s="14"/>
      <c r="B244" s="14"/>
      <c r="C244" s="14"/>
      <c r="D244" s="14"/>
      <c r="E244" s="14"/>
      <c r="F244" s="14"/>
      <c r="G244" s="14"/>
      <c r="H244" s="14"/>
      <c r="I244" s="14"/>
    </row>
    <row r="245" spans="1:9">
      <c r="A245" s="14"/>
      <c r="B245" s="14"/>
      <c r="C245" s="14"/>
      <c r="D245" s="14"/>
      <c r="E245" s="14"/>
      <c r="F245" s="14"/>
      <c r="G245" s="14"/>
      <c r="H245" s="14"/>
      <c r="I245" s="14"/>
    </row>
    <row r="246" spans="1:9">
      <c r="A246" s="14"/>
      <c r="B246" s="14"/>
      <c r="C246" s="14"/>
      <c r="D246" s="14"/>
      <c r="E246" s="14"/>
      <c r="F246" s="14"/>
      <c r="G246" s="14"/>
      <c r="H246" s="14"/>
      <c r="I246" s="14"/>
    </row>
    <row r="247" spans="1:9">
      <c r="A247" s="14"/>
      <c r="B247" s="14"/>
      <c r="C247" s="14"/>
      <c r="D247" s="14"/>
      <c r="E247" s="14"/>
      <c r="F247" s="14"/>
      <c r="G247" s="14"/>
      <c r="H247" s="14"/>
      <c r="I247" s="14"/>
    </row>
    <row r="248" spans="1:9">
      <c r="A248" s="14"/>
      <c r="B248" s="14"/>
      <c r="C248" s="14"/>
      <c r="D248" s="14"/>
      <c r="E248" s="14"/>
      <c r="F248" s="14"/>
      <c r="G248" s="14"/>
      <c r="H248" s="14"/>
      <c r="I248" s="14"/>
    </row>
    <row r="249" spans="1:9">
      <c r="A249" s="14"/>
      <c r="B249" s="14"/>
      <c r="C249" s="14"/>
      <c r="D249" s="14"/>
      <c r="E249" s="14"/>
      <c r="F249" s="14"/>
      <c r="G249" s="14"/>
      <c r="H249" s="14"/>
      <c r="I249" s="14"/>
    </row>
    <row r="250" spans="1:9">
      <c r="A250" s="14"/>
      <c r="B250" s="14"/>
      <c r="C250" s="14"/>
      <c r="D250" s="14"/>
      <c r="E250" s="14"/>
      <c r="F250" s="14"/>
      <c r="G250" s="14"/>
      <c r="H250" s="14"/>
      <c r="I250" s="14"/>
    </row>
    <row r="251" spans="1:9">
      <c r="A251" s="14"/>
      <c r="B251" s="14"/>
      <c r="C251" s="14"/>
      <c r="D251" s="14"/>
      <c r="E251" s="14"/>
      <c r="F251" s="14"/>
      <c r="G251" s="14"/>
      <c r="H251" s="14"/>
      <c r="I251" s="14"/>
    </row>
    <row r="252" spans="1:9">
      <c r="A252" s="14"/>
      <c r="B252" s="14"/>
      <c r="C252" s="14"/>
      <c r="D252" s="14"/>
      <c r="E252" s="14"/>
      <c r="F252" s="14"/>
      <c r="G252" s="14"/>
      <c r="H252" s="14"/>
      <c r="I252" s="14"/>
    </row>
    <row r="253" spans="1:9">
      <c r="A253" s="14"/>
      <c r="B253" s="14"/>
      <c r="C253" s="14"/>
      <c r="D253" s="14"/>
      <c r="E253" s="14"/>
      <c r="F253" s="14"/>
      <c r="G253" s="14"/>
      <c r="H253" s="14"/>
      <c r="I253" s="14"/>
    </row>
    <row r="254" spans="1:9">
      <c r="A254" s="14"/>
      <c r="B254" s="14"/>
      <c r="C254" s="14"/>
      <c r="D254" s="14"/>
      <c r="E254" s="14"/>
      <c r="F254" s="14"/>
      <c r="G254" s="14"/>
      <c r="H254" s="14"/>
      <c r="I254" s="14"/>
    </row>
    <row r="255" spans="1:9">
      <c r="A255" s="14"/>
      <c r="B255" s="14"/>
      <c r="C255" s="14"/>
      <c r="D255" s="14"/>
      <c r="E255" s="14"/>
      <c r="F255" s="14"/>
      <c r="G255" s="14"/>
      <c r="H255" s="14"/>
      <c r="I255" s="14"/>
    </row>
    <row r="256" spans="1:9">
      <c r="A256" s="14"/>
      <c r="B256" s="14"/>
      <c r="C256" s="14"/>
      <c r="D256" s="14"/>
      <c r="E256" s="14"/>
      <c r="F256" s="14"/>
      <c r="G256" s="14"/>
      <c r="H256" s="14"/>
      <c r="I256" s="14"/>
    </row>
    <row r="257" spans="1:9">
      <c r="A257" s="14"/>
      <c r="B257" s="14"/>
      <c r="C257" s="14"/>
      <c r="D257" s="14"/>
      <c r="E257" s="14"/>
      <c r="F257" s="14"/>
      <c r="G257" s="14"/>
      <c r="H257" s="14"/>
      <c r="I257" s="14"/>
    </row>
    <row r="258" spans="1:9">
      <c r="A258" s="14"/>
      <c r="B258" s="14"/>
      <c r="C258" s="14"/>
      <c r="D258" s="14"/>
      <c r="E258" s="14"/>
      <c r="F258" s="14"/>
      <c r="G258" s="14"/>
      <c r="H258" s="14"/>
      <c r="I258" s="14"/>
    </row>
    <row r="259" spans="1:9">
      <c r="A259" s="14"/>
      <c r="B259" s="14"/>
      <c r="C259" s="14"/>
      <c r="D259" s="14"/>
      <c r="E259" s="14"/>
      <c r="F259" s="14"/>
      <c r="G259" s="14"/>
      <c r="H259" s="14"/>
      <c r="I259" s="14"/>
    </row>
    <row r="260" spans="1:9">
      <c r="A260" s="14"/>
      <c r="B260" s="14"/>
      <c r="C260" s="14"/>
      <c r="D260" s="14"/>
      <c r="E260" s="14"/>
      <c r="F260" s="14"/>
      <c r="G260" s="14"/>
      <c r="H260" s="14"/>
      <c r="I260" s="14"/>
    </row>
    <row r="261" spans="1:9">
      <c r="A261" s="14"/>
      <c r="B261" s="14"/>
      <c r="C261" s="14"/>
      <c r="D261" s="14"/>
      <c r="E261" s="14"/>
      <c r="F261" s="14"/>
      <c r="G261" s="14"/>
      <c r="H261" s="14"/>
      <c r="I261" s="14"/>
    </row>
    <row r="262" spans="1:9">
      <c r="A262" s="14"/>
      <c r="B262" s="14"/>
      <c r="C262" s="14"/>
      <c r="D262" s="14"/>
      <c r="E262" s="14"/>
      <c r="F262" s="14"/>
      <c r="G262" s="14"/>
      <c r="H262" s="14"/>
      <c r="I262" s="14"/>
    </row>
    <row r="263" spans="1:9">
      <c r="A263" s="14"/>
      <c r="B263" s="14"/>
      <c r="C263" s="14"/>
      <c r="D263" s="14"/>
      <c r="E263" s="14"/>
      <c r="F263" s="14"/>
      <c r="G263" s="14"/>
      <c r="H263" s="14"/>
      <c r="I263" s="14"/>
    </row>
    <row r="264" spans="1:9">
      <c r="A264" s="14"/>
      <c r="B264" s="14"/>
      <c r="C264" s="14"/>
      <c r="D264" s="14"/>
      <c r="E264" s="14"/>
      <c r="F264" s="14"/>
      <c r="G264" s="14"/>
      <c r="H264" s="14"/>
      <c r="I264" s="14"/>
    </row>
    <row r="265" spans="1:9">
      <c r="A265" s="14"/>
      <c r="B265" s="14"/>
      <c r="C265" s="14"/>
      <c r="D265" s="14"/>
      <c r="E265" s="14"/>
      <c r="F265" s="14"/>
      <c r="G265" s="14"/>
      <c r="H265" s="14"/>
      <c r="I265" s="14"/>
    </row>
    <row r="266" spans="1:9">
      <c r="A266" s="14"/>
      <c r="B266" s="14"/>
      <c r="C266" s="14"/>
      <c r="D266" s="14"/>
      <c r="E266" s="14"/>
      <c r="F266" s="14"/>
      <c r="G266" s="14"/>
      <c r="H266" s="14"/>
      <c r="I266" s="14"/>
    </row>
    <row r="267" spans="1:9">
      <c r="A267" s="14"/>
      <c r="B267" s="14"/>
      <c r="C267" s="14"/>
      <c r="D267" s="14"/>
      <c r="E267" s="14"/>
      <c r="F267" s="14"/>
      <c r="G267" s="14"/>
      <c r="H267" s="14"/>
      <c r="I267" s="14"/>
    </row>
    <row r="268" spans="1:9">
      <c r="A268" s="14"/>
      <c r="B268" s="14"/>
      <c r="C268" s="14"/>
      <c r="D268" s="14"/>
      <c r="E268" s="14"/>
      <c r="F268" s="14"/>
      <c r="G268" s="14"/>
      <c r="H268" s="14"/>
      <c r="I268" s="14"/>
    </row>
    <row r="269" spans="1:9">
      <c r="A269" s="14"/>
      <c r="B269" s="14"/>
      <c r="C269" s="14"/>
      <c r="D269" s="14"/>
      <c r="E269" s="14"/>
      <c r="F269" s="14"/>
      <c r="G269" s="14"/>
      <c r="H269" s="14"/>
      <c r="I269" s="14"/>
    </row>
    <row r="270" spans="1:9">
      <c r="A270" s="14"/>
      <c r="B270" s="14"/>
      <c r="C270" s="14"/>
      <c r="D270" s="14"/>
      <c r="E270" s="14"/>
      <c r="F270" s="14"/>
      <c r="G270" s="14"/>
      <c r="H270" s="14"/>
      <c r="I270" s="14"/>
    </row>
    <row r="271" spans="1:9">
      <c r="A271" s="14"/>
      <c r="B271" s="14"/>
      <c r="C271" s="14"/>
      <c r="D271" s="14"/>
      <c r="E271" s="14"/>
      <c r="F271" s="14"/>
      <c r="G271" s="14"/>
      <c r="H271" s="14"/>
      <c r="I271" s="14"/>
    </row>
    <row r="272" spans="1:9">
      <c r="A272" s="14"/>
      <c r="B272" s="14"/>
      <c r="C272" s="14"/>
      <c r="D272" s="14"/>
      <c r="E272" s="14"/>
      <c r="F272" s="14"/>
      <c r="G272" s="14"/>
      <c r="H272" s="14"/>
      <c r="I272" s="14"/>
    </row>
    <row r="273" spans="1:9">
      <c r="A273" s="14"/>
      <c r="B273" s="14"/>
      <c r="C273" s="14"/>
      <c r="D273" s="14"/>
      <c r="E273" s="14"/>
      <c r="F273" s="14"/>
      <c r="G273" s="14"/>
      <c r="H273" s="14"/>
      <c r="I273" s="14"/>
    </row>
    <row r="274" spans="1:9">
      <c r="A274" s="14"/>
      <c r="B274" s="14"/>
      <c r="C274" s="14"/>
      <c r="D274" s="14"/>
      <c r="E274" s="14"/>
      <c r="F274" s="14"/>
      <c r="G274" s="14"/>
      <c r="H274" s="14"/>
      <c r="I274" s="14"/>
    </row>
    <row r="275" spans="1:9">
      <c r="A275" s="14"/>
      <c r="B275" s="14"/>
      <c r="C275" s="14"/>
      <c r="D275" s="14"/>
      <c r="E275" s="14"/>
      <c r="F275" s="14"/>
      <c r="G275" s="14"/>
      <c r="H275" s="14"/>
      <c r="I275" s="14"/>
    </row>
    <row r="276" spans="1:9">
      <c r="A276" s="14"/>
      <c r="B276" s="14"/>
      <c r="C276" s="14"/>
      <c r="D276" s="14"/>
      <c r="E276" s="14"/>
      <c r="F276" s="14"/>
      <c r="G276" s="14"/>
      <c r="H276" s="14"/>
      <c r="I276" s="14"/>
    </row>
    <row r="277" spans="1:9">
      <c r="A277" s="14"/>
      <c r="B277" s="14"/>
      <c r="C277" s="14"/>
      <c r="D277" s="14"/>
      <c r="E277" s="14"/>
      <c r="F277" s="14"/>
      <c r="G277" s="14"/>
      <c r="H277" s="14"/>
      <c r="I277" s="14"/>
    </row>
    <row r="278" spans="1:9">
      <c r="A278" s="14"/>
      <c r="B278" s="14"/>
      <c r="C278" s="14"/>
      <c r="D278" s="14"/>
      <c r="E278" s="14"/>
      <c r="F278" s="14"/>
      <c r="G278" s="14"/>
      <c r="H278" s="14"/>
      <c r="I278" s="14"/>
    </row>
    <row r="279" spans="1:9">
      <c r="A279" s="14"/>
      <c r="B279" s="14"/>
      <c r="C279" s="14"/>
      <c r="D279" s="14"/>
      <c r="E279" s="14"/>
      <c r="F279" s="14"/>
      <c r="G279" s="14"/>
      <c r="H279" s="14"/>
      <c r="I279" s="14"/>
    </row>
    <row r="280" spans="1:9">
      <c r="A280" s="14"/>
      <c r="B280" s="14"/>
      <c r="C280" s="14"/>
      <c r="D280" s="14"/>
      <c r="E280" s="14"/>
      <c r="F280" s="14"/>
      <c r="G280" s="14"/>
      <c r="H280" s="14"/>
      <c r="I280" s="14"/>
    </row>
    <row r="281" spans="1:9">
      <c r="A281" s="14"/>
      <c r="B281" s="14"/>
      <c r="C281" s="14"/>
      <c r="D281" s="14"/>
      <c r="E281" s="14"/>
      <c r="F281" s="14"/>
      <c r="G281" s="14"/>
      <c r="H281" s="14"/>
      <c r="I281" s="14"/>
    </row>
    <row r="282" spans="1:9">
      <c r="A282" s="14"/>
      <c r="B282" s="14"/>
      <c r="C282" s="14"/>
      <c r="D282" s="14"/>
      <c r="E282" s="14"/>
      <c r="F282" s="14"/>
      <c r="G282" s="14"/>
      <c r="H282" s="14"/>
      <c r="I282" s="14"/>
    </row>
    <row r="283" spans="1:9">
      <c r="A283" s="14"/>
      <c r="B283" s="14"/>
      <c r="C283" s="14"/>
      <c r="D283" s="14"/>
      <c r="E283" s="14"/>
      <c r="F283" s="14"/>
      <c r="G283" s="14"/>
      <c r="H283" s="14"/>
      <c r="I283" s="14"/>
    </row>
    <row r="284" spans="1:9">
      <c r="A284" s="14"/>
      <c r="B284" s="14"/>
      <c r="C284" s="14"/>
      <c r="D284" s="14"/>
      <c r="E284" s="14"/>
      <c r="F284" s="14"/>
      <c r="G284" s="14"/>
      <c r="H284" s="14"/>
      <c r="I284" s="14"/>
    </row>
    <row r="285" spans="1:9">
      <c r="A285" s="14"/>
      <c r="B285" s="14"/>
      <c r="C285" s="14"/>
      <c r="D285" s="14"/>
      <c r="E285" s="14"/>
      <c r="F285" s="14"/>
      <c r="G285" s="14"/>
      <c r="H285" s="14"/>
      <c r="I285" s="14"/>
    </row>
    <row r="286" spans="1:9">
      <c r="A286" s="14"/>
      <c r="B286" s="14"/>
      <c r="C286" s="14"/>
      <c r="D286" s="14"/>
      <c r="E286" s="14"/>
      <c r="F286" s="14"/>
      <c r="G286" s="14"/>
      <c r="H286" s="14"/>
      <c r="I286" s="14"/>
    </row>
    <row r="287" spans="1:9">
      <c r="A287" s="14"/>
      <c r="B287" s="14"/>
      <c r="C287" s="14"/>
      <c r="D287" s="14"/>
      <c r="E287" s="14"/>
      <c r="F287" s="14"/>
      <c r="G287" s="14"/>
      <c r="H287" s="14"/>
      <c r="I287" s="14"/>
    </row>
    <row r="288" spans="1:9">
      <c r="A288" s="14"/>
      <c r="B288" s="14"/>
      <c r="C288" s="14"/>
      <c r="D288" s="14"/>
      <c r="E288" s="14"/>
      <c r="F288" s="14"/>
      <c r="G288" s="14"/>
      <c r="H288" s="14"/>
      <c r="I288" s="14"/>
    </row>
    <row r="289" spans="1:9">
      <c r="A289" s="14"/>
      <c r="B289" s="14"/>
      <c r="C289" s="14"/>
      <c r="D289" s="14"/>
      <c r="E289" s="14"/>
      <c r="F289" s="14"/>
      <c r="G289" s="14"/>
      <c r="H289" s="14"/>
      <c r="I289" s="14"/>
    </row>
    <row r="290" spans="1:9">
      <c r="A290" s="14"/>
      <c r="B290" s="14"/>
      <c r="C290" s="14"/>
      <c r="D290" s="14"/>
      <c r="E290" s="14"/>
      <c r="F290" s="14"/>
      <c r="G290" s="14"/>
      <c r="H290" s="14"/>
      <c r="I290" s="14"/>
    </row>
    <row r="291" spans="1:9">
      <c r="A291" s="14"/>
      <c r="B291" s="14"/>
      <c r="C291" s="14"/>
      <c r="D291" s="14"/>
      <c r="E291" s="14"/>
      <c r="F291" s="14"/>
      <c r="G291" s="14"/>
      <c r="H291" s="14"/>
      <c r="I291" s="14"/>
    </row>
    <row r="292" spans="1:9">
      <c r="A292" s="14"/>
      <c r="B292" s="14"/>
      <c r="C292" s="14"/>
      <c r="D292" s="14"/>
      <c r="E292" s="14"/>
      <c r="F292" s="14"/>
      <c r="G292" s="14"/>
      <c r="H292" s="14"/>
      <c r="I292" s="14"/>
    </row>
    <row r="293" spans="1:9">
      <c r="A293" s="14"/>
      <c r="B293" s="14"/>
      <c r="C293" s="14"/>
      <c r="D293" s="14"/>
      <c r="E293" s="14"/>
      <c r="F293" s="14"/>
      <c r="G293" s="14"/>
      <c r="H293" s="14"/>
      <c r="I293" s="14"/>
    </row>
    <row r="294" spans="1:9">
      <c r="A294" s="14"/>
      <c r="B294" s="14"/>
      <c r="C294" s="14"/>
      <c r="D294" s="14"/>
      <c r="E294" s="14"/>
      <c r="F294" s="14"/>
      <c r="G294" s="14"/>
      <c r="H294" s="14"/>
      <c r="I294" s="14"/>
    </row>
    <row r="295" spans="1:9">
      <c r="A295" s="14"/>
      <c r="B295" s="14"/>
      <c r="C295" s="14"/>
      <c r="D295" s="14"/>
      <c r="E295" s="14"/>
      <c r="F295" s="14"/>
      <c r="G295" s="14"/>
      <c r="H295" s="14"/>
      <c r="I295" s="14"/>
    </row>
    <row r="296" spans="1:9">
      <c r="A296" s="14"/>
      <c r="B296" s="14"/>
      <c r="C296" s="14"/>
      <c r="D296" s="14"/>
      <c r="E296" s="14"/>
      <c r="F296" s="14"/>
      <c r="G296" s="14"/>
      <c r="H296" s="14"/>
      <c r="I296" s="14"/>
    </row>
    <row r="297" spans="1:9">
      <c r="A297" s="14"/>
      <c r="B297" s="14"/>
      <c r="C297" s="14"/>
      <c r="D297" s="14"/>
      <c r="E297" s="14"/>
      <c r="F297" s="14"/>
      <c r="G297" s="14"/>
      <c r="H297" s="14"/>
      <c r="I297" s="14"/>
    </row>
    <row r="298" spans="1:9">
      <c r="A298" s="14"/>
      <c r="B298" s="14"/>
      <c r="C298" s="14"/>
      <c r="D298" s="14"/>
      <c r="E298" s="14"/>
      <c r="F298" s="14"/>
      <c r="G298" s="14"/>
      <c r="H298" s="14"/>
      <c r="I298" s="14"/>
    </row>
    <row r="299" spans="1:9">
      <c r="A299" s="14"/>
      <c r="B299" s="14"/>
      <c r="C299" s="14"/>
      <c r="D299" s="14"/>
      <c r="E299" s="14"/>
      <c r="F299" s="14"/>
      <c r="G299" s="14"/>
      <c r="H299" s="14"/>
      <c r="I299" s="14"/>
    </row>
    <row r="300" spans="1:9">
      <c r="A300" s="14"/>
      <c r="B300" s="14"/>
      <c r="C300" s="14"/>
      <c r="D300" s="14"/>
      <c r="E300" s="14"/>
      <c r="F300" s="14"/>
      <c r="G300" s="14"/>
      <c r="H300" s="14"/>
      <c r="I300" s="14"/>
    </row>
    <row r="301" spans="1:9">
      <c r="A301" s="14"/>
      <c r="B301" s="14"/>
      <c r="C301" s="14"/>
      <c r="D301" s="14"/>
      <c r="E301" s="14"/>
      <c r="F301" s="14"/>
      <c r="G301" s="14"/>
      <c r="H301" s="14"/>
      <c r="I301" s="14"/>
    </row>
    <row r="302" spans="1:9">
      <c r="A302" s="14"/>
      <c r="B302" s="14"/>
      <c r="C302" s="14"/>
      <c r="D302" s="14"/>
      <c r="E302" s="14"/>
      <c r="F302" s="14"/>
      <c r="G302" s="14"/>
      <c r="H302" s="14"/>
      <c r="I302" s="14"/>
    </row>
    <row r="303" spans="1:9">
      <c r="A303" s="14"/>
      <c r="B303" s="14"/>
      <c r="C303" s="14"/>
      <c r="D303" s="14"/>
      <c r="E303" s="14"/>
      <c r="F303" s="14"/>
      <c r="G303" s="14"/>
      <c r="H303" s="14"/>
      <c r="I303" s="14"/>
    </row>
    <row r="304" spans="1:9">
      <c r="A304" s="14"/>
      <c r="B304" s="14"/>
      <c r="C304" s="14"/>
      <c r="D304" s="14"/>
      <c r="E304" s="14"/>
      <c r="F304" s="14"/>
      <c r="G304" s="14"/>
      <c r="H304" s="14"/>
      <c r="I304" s="14"/>
    </row>
    <row r="305" spans="1:9">
      <c r="A305" s="14"/>
      <c r="B305" s="14"/>
      <c r="C305" s="14"/>
      <c r="D305" s="14"/>
      <c r="E305" s="14"/>
      <c r="F305" s="14"/>
      <c r="G305" s="14"/>
      <c r="H305" s="14"/>
      <c r="I305" s="14"/>
    </row>
    <row r="306" spans="1:9">
      <c r="A306" s="14"/>
      <c r="B306" s="14"/>
      <c r="C306" s="14"/>
      <c r="D306" s="14"/>
      <c r="E306" s="14"/>
      <c r="F306" s="14"/>
      <c r="G306" s="14"/>
      <c r="H306" s="14"/>
      <c r="I306" s="14"/>
    </row>
    <row r="307" spans="1:9">
      <c r="A307" s="14"/>
      <c r="B307" s="14"/>
      <c r="C307" s="14"/>
      <c r="D307" s="14"/>
      <c r="E307" s="14"/>
      <c r="F307" s="14"/>
      <c r="G307" s="14"/>
      <c r="H307" s="14"/>
      <c r="I307" s="14"/>
    </row>
    <row r="308" spans="1:9">
      <c r="A308" s="14"/>
      <c r="B308" s="14"/>
      <c r="C308" s="14"/>
      <c r="D308" s="14"/>
      <c r="E308" s="14"/>
      <c r="F308" s="14"/>
      <c r="G308" s="14"/>
      <c r="H308" s="14"/>
      <c r="I308" s="14"/>
    </row>
    <row r="309" spans="1:9">
      <c r="A309" s="14"/>
      <c r="B309" s="14"/>
      <c r="C309" s="14"/>
      <c r="D309" s="14"/>
      <c r="E309" s="14"/>
      <c r="F309" s="14"/>
      <c r="G309" s="14"/>
      <c r="H309" s="14"/>
      <c r="I309" s="14"/>
    </row>
    <row r="310" spans="1:9">
      <c r="A310" s="14"/>
      <c r="B310" s="14"/>
      <c r="C310" s="14"/>
      <c r="D310" s="14"/>
      <c r="E310" s="14"/>
      <c r="F310" s="14"/>
      <c r="G310" s="14"/>
      <c r="H310" s="14"/>
      <c r="I310" s="14"/>
    </row>
  </sheetData>
  <mergeCells count="23">
    <mergeCell ref="C102:D102"/>
    <mergeCell ref="B107:C107"/>
    <mergeCell ref="A103:H103"/>
    <mergeCell ref="C8:I8"/>
    <mergeCell ref="A15:A16"/>
    <mergeCell ref="B15:B16"/>
    <mergeCell ref="F15:F16"/>
    <mergeCell ref="G15:G16"/>
    <mergeCell ref="C9:I9"/>
    <mergeCell ref="C17:D17"/>
    <mergeCell ref="C15:D16"/>
    <mergeCell ref="C18:D18"/>
    <mergeCell ref="C19:D19"/>
    <mergeCell ref="C101:D101"/>
    <mergeCell ref="A13:D13"/>
    <mergeCell ref="H15:H16"/>
    <mergeCell ref="I15:I16"/>
    <mergeCell ref="E15:E16"/>
    <mergeCell ref="A1:I1"/>
    <mergeCell ref="A3:I3"/>
    <mergeCell ref="A4:I4"/>
    <mergeCell ref="C6:I6"/>
    <mergeCell ref="C7:I7"/>
  </mergeCells>
  <printOptions horizontalCentered="1"/>
  <pageMargins left="1.1811023622047245" right="0.59055118110236227" top="0.78740157480314965" bottom="0.78740157480314965" header="0.31496062992125984" footer="0.39370078740157483"/>
  <pageSetup paperSize="9" scale="53" fitToHeight="0" orientation="portrait" blackAndWhite="1" r:id="rId1"/>
  <headerFooter>
    <oddFooter>&amp;R&amp;"Times New Roman,Regular"&amp;10&amp;P. lpp. no &amp;N</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I269"/>
  <sheetViews>
    <sheetView showZeros="0" topLeftCell="A28" zoomScale="85" zoomScaleNormal="85" workbookViewId="0">
      <selection activeCell="E50" sqref="E50:E55"/>
    </sheetView>
  </sheetViews>
  <sheetFormatPr defaultColWidth="9.140625" defaultRowHeight="15" outlineLevelRow="1"/>
  <cols>
    <col min="1" max="2" width="8.7109375" style="44" customWidth="1"/>
    <col min="3" max="3" width="43" style="44" customWidth="1"/>
    <col min="4" max="4" width="18.7109375" style="44" customWidth="1"/>
    <col min="5" max="5" width="26.85546875" style="44" customWidth="1"/>
    <col min="6" max="7" width="9.7109375" style="44" customWidth="1"/>
    <col min="8" max="8" width="17.7109375" style="44" customWidth="1"/>
    <col min="9" max="9" width="16.7109375" style="44" customWidth="1"/>
    <col min="10" max="16384" width="9.140625" style="44"/>
  </cols>
  <sheetData>
    <row r="1" spans="1:9" ht="20.25">
      <c r="A1" s="985" t="str">
        <f>"Lokālā tāme Nr. "&amp;KOPS1!B41</f>
        <v>Lokālā tāme Nr. 2-7</v>
      </c>
      <c r="B1" s="985"/>
      <c r="C1" s="985"/>
      <c r="D1" s="985"/>
      <c r="E1" s="985"/>
      <c r="F1" s="985"/>
      <c r="G1" s="985"/>
      <c r="H1" s="985"/>
      <c r="I1" s="985"/>
    </row>
    <row r="3" spans="1:9" ht="20.25">
      <c r="A3" s="1026" t="str">
        <f>KOPS1!C41</f>
        <v>Vadības automatikas sistēma</v>
      </c>
      <c r="B3" s="1026"/>
      <c r="C3" s="1026"/>
      <c r="D3" s="1026"/>
      <c r="E3" s="1027"/>
      <c r="F3" s="1026"/>
      <c r="G3" s="1026"/>
      <c r="H3" s="1026"/>
      <c r="I3" s="1026"/>
    </row>
    <row r="4" spans="1:9">
      <c r="A4" s="1017" t="s">
        <v>0</v>
      </c>
      <c r="B4" s="1017"/>
      <c r="C4" s="1017"/>
      <c r="D4" s="1017"/>
      <c r="E4" s="1017"/>
      <c r="F4" s="1017"/>
      <c r="G4" s="1017"/>
      <c r="H4" s="1017"/>
      <c r="I4" s="1017"/>
    </row>
    <row r="5" spans="1:9">
      <c r="A5" s="14"/>
      <c r="B5" s="14"/>
      <c r="C5" s="14"/>
      <c r="D5" s="14"/>
      <c r="E5" s="14"/>
      <c r="F5" s="14"/>
      <c r="G5" s="14"/>
      <c r="H5" s="14"/>
      <c r="I5" s="14"/>
    </row>
    <row r="6" spans="1:9">
      <c r="A6" s="14" t="s">
        <v>1</v>
      </c>
      <c r="B6" s="14"/>
      <c r="C6" s="995" t="str">
        <f>KOPS1!C6</f>
        <v>Jauna skolas ēka Ādažos I.kārta</v>
      </c>
      <c r="D6" s="995"/>
      <c r="E6" s="986"/>
      <c r="F6" s="995"/>
      <c r="G6" s="995"/>
      <c r="H6" s="995"/>
      <c r="I6" s="995"/>
    </row>
    <row r="7" spans="1:9">
      <c r="A7" s="14" t="s">
        <v>2</v>
      </c>
      <c r="B7" s="14"/>
      <c r="C7" s="995" t="str">
        <f>KOPS1!C7</f>
        <v>Jauna skolas ēka Ādažos</v>
      </c>
      <c r="D7" s="995"/>
      <c r="E7" s="986"/>
      <c r="F7" s="995"/>
      <c r="G7" s="995"/>
      <c r="H7" s="995"/>
      <c r="I7" s="995"/>
    </row>
    <row r="8" spans="1:9">
      <c r="A8" s="14" t="s">
        <v>3</v>
      </c>
      <c r="B8" s="14"/>
      <c r="C8" s="995" t="str">
        <f>KOPS1!C8</f>
        <v>Attekas iela 16, Ādaži, Ādažu novads</v>
      </c>
      <c r="D8" s="995"/>
      <c r="E8" s="986"/>
      <c r="F8" s="995"/>
      <c r="G8" s="995"/>
      <c r="H8" s="995"/>
      <c r="I8" s="995"/>
    </row>
    <row r="9" spans="1:9">
      <c r="A9" s="14" t="s">
        <v>4</v>
      </c>
      <c r="B9" s="14"/>
      <c r="C9" s="995" t="str">
        <f>KOPS1!C9</f>
        <v>16-26</v>
      </c>
      <c r="D9" s="995"/>
      <c r="E9" s="986"/>
      <c r="F9" s="995"/>
      <c r="G9" s="995"/>
      <c r="H9" s="995"/>
      <c r="I9" s="995"/>
    </row>
    <row r="10" spans="1:9">
      <c r="A10" s="14"/>
      <c r="B10" s="14"/>
      <c r="C10" s="14"/>
      <c r="D10" s="14"/>
      <c r="E10" s="14"/>
      <c r="F10" s="14"/>
      <c r="G10" s="14"/>
      <c r="H10" s="14"/>
    </row>
    <row r="11" spans="1:9">
      <c r="A11" s="14" t="s">
        <v>316</v>
      </c>
      <c r="B11" s="14"/>
      <c r="C11" s="14"/>
      <c r="D11" s="14"/>
      <c r="E11" s="14"/>
      <c r="F11" s="14"/>
      <c r="G11" s="14"/>
      <c r="H11" s="14"/>
    </row>
    <row r="12" spans="1:9">
      <c r="A12" s="14" t="s">
        <v>2039</v>
      </c>
      <c r="B12" s="14"/>
      <c r="C12" s="14"/>
      <c r="D12" s="14"/>
      <c r="E12" s="14"/>
      <c r="F12" s="14"/>
      <c r="G12" s="14"/>
      <c r="H12" s="14"/>
      <c r="I12" s="14"/>
    </row>
    <row r="13" spans="1:9">
      <c r="A13" s="1019" t="str">
        <f>KOPS1!F14</f>
        <v>Tāme sastādīta 2017.gada 29. septembrī</v>
      </c>
      <c r="B13" s="1019"/>
      <c r="C13" s="1019"/>
      <c r="D13" s="1019"/>
      <c r="E13" s="662"/>
      <c r="F13" s="14"/>
      <c r="G13" s="14"/>
      <c r="H13" s="14"/>
    </row>
    <row r="15" spans="1:9" ht="15" customHeight="1">
      <c r="A15" s="1007" t="s">
        <v>5</v>
      </c>
      <c r="B15" s="1007" t="s">
        <v>6</v>
      </c>
      <c r="C15" s="1050" t="s">
        <v>1931</v>
      </c>
      <c r="D15" s="1051"/>
      <c r="E15" s="1032" t="s">
        <v>1628</v>
      </c>
      <c r="F15" s="1013" t="s">
        <v>7</v>
      </c>
      <c r="G15" s="1011" t="s">
        <v>8</v>
      </c>
      <c r="H15" s="1024" t="s">
        <v>2040</v>
      </c>
      <c r="I15" s="1024" t="s">
        <v>2041</v>
      </c>
    </row>
    <row r="16" spans="1:9">
      <c r="A16" s="1007"/>
      <c r="B16" s="1007"/>
      <c r="C16" s="1052"/>
      <c r="D16" s="1053"/>
      <c r="E16" s="1025"/>
      <c r="F16" s="1013"/>
      <c r="G16" s="1012"/>
      <c r="H16" s="1025"/>
      <c r="I16" s="1025"/>
    </row>
    <row r="17" spans="1:9" ht="15.75" thickBot="1">
      <c r="A17" s="66">
        <v>1</v>
      </c>
      <c r="B17" s="66">
        <v>2</v>
      </c>
      <c r="C17" s="1044" t="s">
        <v>80</v>
      </c>
      <c r="D17" s="1045"/>
      <c r="E17" s="666"/>
      <c r="F17" s="66" t="s">
        <v>81</v>
      </c>
      <c r="G17" s="68">
        <v>5</v>
      </c>
      <c r="H17" s="68">
        <v>6</v>
      </c>
      <c r="I17" s="68">
        <v>7</v>
      </c>
    </row>
    <row r="18" spans="1:9" s="303" customFormat="1" ht="15.75" thickTop="1">
      <c r="A18" s="38"/>
      <c r="B18" s="309"/>
      <c r="C18" s="1046" t="s">
        <v>194</v>
      </c>
      <c r="D18" s="1047"/>
      <c r="E18" s="727"/>
      <c r="F18" s="250"/>
      <c r="G18" s="251"/>
      <c r="H18" s="40"/>
      <c r="I18" s="40"/>
    </row>
    <row r="19" spans="1:9" s="303" customFormat="1" ht="38.25">
      <c r="A19" s="421">
        <v>1</v>
      </c>
      <c r="B19" s="599" t="s">
        <v>1950</v>
      </c>
      <c r="C19" s="425" t="s">
        <v>1663</v>
      </c>
      <c r="D19" s="425" t="s">
        <v>1664</v>
      </c>
      <c r="E19" s="722" t="s">
        <v>2048</v>
      </c>
      <c r="F19" s="389" t="s">
        <v>92</v>
      </c>
      <c r="G19" s="392">
        <v>1</v>
      </c>
      <c r="H19" s="390"/>
      <c r="I19" s="390"/>
    </row>
    <row r="20" spans="1:9" s="303" customFormat="1">
      <c r="A20" s="421">
        <f>A19+1</f>
        <v>2</v>
      </c>
      <c r="B20" s="599" t="s">
        <v>1950</v>
      </c>
      <c r="C20" s="425" t="s">
        <v>1665</v>
      </c>
      <c r="D20" s="425" t="s">
        <v>1666</v>
      </c>
      <c r="E20" s="722" t="s">
        <v>2048</v>
      </c>
      <c r="F20" s="389" t="s">
        <v>92</v>
      </c>
      <c r="G20" s="392">
        <v>1</v>
      </c>
      <c r="H20" s="390"/>
      <c r="I20" s="390"/>
    </row>
    <row r="21" spans="1:9" s="303" customFormat="1">
      <c r="A21" s="421">
        <f>A20+1</f>
        <v>3</v>
      </c>
      <c r="B21" s="599" t="s">
        <v>1950</v>
      </c>
      <c r="C21" s="425" t="s">
        <v>1667</v>
      </c>
      <c r="D21" s="425" t="s">
        <v>1668</v>
      </c>
      <c r="E21" s="722" t="s">
        <v>2048</v>
      </c>
      <c r="F21" s="389" t="s">
        <v>92</v>
      </c>
      <c r="G21" s="392">
        <v>1</v>
      </c>
      <c r="H21" s="390"/>
      <c r="I21" s="390"/>
    </row>
    <row r="22" spans="1:9" s="303" customFormat="1">
      <c r="A22" s="421">
        <f t="shared" ref="A22:A59" si="0">A21+1</f>
        <v>4</v>
      </c>
      <c r="B22" s="599" t="s">
        <v>1950</v>
      </c>
      <c r="C22" s="425" t="s">
        <v>1669</v>
      </c>
      <c r="D22" s="425" t="s">
        <v>1670</v>
      </c>
      <c r="E22" s="722" t="s">
        <v>2048</v>
      </c>
      <c r="F22" s="389" t="s">
        <v>92</v>
      </c>
      <c r="G22" s="392">
        <v>2</v>
      </c>
      <c r="H22" s="390"/>
      <c r="I22" s="390"/>
    </row>
    <row r="23" spans="1:9" s="303" customFormat="1">
      <c r="A23" s="421">
        <f t="shared" si="0"/>
        <v>5</v>
      </c>
      <c r="B23" s="599" t="s">
        <v>1950</v>
      </c>
      <c r="C23" s="425" t="s">
        <v>1671</v>
      </c>
      <c r="D23" s="425">
        <v>15310</v>
      </c>
      <c r="E23" s="722" t="s">
        <v>2048</v>
      </c>
      <c r="F23" s="389" t="s">
        <v>92</v>
      </c>
      <c r="G23" s="392">
        <v>1</v>
      </c>
      <c r="H23" s="390"/>
      <c r="I23" s="390"/>
    </row>
    <row r="24" spans="1:9" s="303" customFormat="1">
      <c r="A24" s="421">
        <f t="shared" si="0"/>
        <v>6</v>
      </c>
      <c r="B24" s="599" t="s">
        <v>1950</v>
      </c>
      <c r="C24" s="425" t="s">
        <v>1672</v>
      </c>
      <c r="D24" s="425"/>
      <c r="E24" s="722" t="s">
        <v>2048</v>
      </c>
      <c r="F24" s="389" t="s">
        <v>94</v>
      </c>
      <c r="G24" s="392">
        <v>1</v>
      </c>
      <c r="H24" s="390"/>
      <c r="I24" s="390"/>
    </row>
    <row r="25" spans="1:9" s="303" customFormat="1">
      <c r="A25" s="421">
        <f t="shared" si="0"/>
        <v>7</v>
      </c>
      <c r="B25" s="599" t="s">
        <v>1950</v>
      </c>
      <c r="C25" s="425" t="s">
        <v>1673</v>
      </c>
      <c r="D25" s="425"/>
      <c r="E25" s="722" t="s">
        <v>2048</v>
      </c>
      <c r="F25" s="389" t="s">
        <v>94</v>
      </c>
      <c r="G25" s="392">
        <v>1</v>
      </c>
      <c r="H25" s="390"/>
      <c r="I25" s="390"/>
    </row>
    <row r="26" spans="1:9" s="303" customFormat="1">
      <c r="A26" s="421">
        <f t="shared" si="0"/>
        <v>8</v>
      </c>
      <c r="B26" s="599" t="s">
        <v>1950</v>
      </c>
      <c r="C26" s="425" t="s">
        <v>1674</v>
      </c>
      <c r="D26" s="425" t="s">
        <v>1675</v>
      </c>
      <c r="E26" s="722" t="s">
        <v>2048</v>
      </c>
      <c r="F26" s="389" t="s">
        <v>92</v>
      </c>
      <c r="G26" s="392">
        <v>1</v>
      </c>
      <c r="H26" s="390"/>
      <c r="I26" s="390"/>
    </row>
    <row r="27" spans="1:9" s="303" customFormat="1" ht="51">
      <c r="A27" s="421">
        <f t="shared" si="0"/>
        <v>9</v>
      </c>
      <c r="B27" s="599" t="s">
        <v>1950</v>
      </c>
      <c r="C27" s="425" t="s">
        <v>1676</v>
      </c>
      <c r="D27" s="425" t="s">
        <v>1677</v>
      </c>
      <c r="E27" s="722" t="s">
        <v>2048</v>
      </c>
      <c r="F27" s="389" t="s">
        <v>92</v>
      </c>
      <c r="G27" s="392">
        <v>1</v>
      </c>
      <c r="H27" s="390"/>
      <c r="I27" s="390"/>
    </row>
    <row r="28" spans="1:9" s="303" customFormat="1" ht="25.5">
      <c r="A28" s="421">
        <f t="shared" si="0"/>
        <v>10</v>
      </c>
      <c r="B28" s="599" t="s">
        <v>1950</v>
      </c>
      <c r="C28" s="425" t="s">
        <v>1678</v>
      </c>
      <c r="D28" s="425" t="s">
        <v>1679</v>
      </c>
      <c r="E28" s="722" t="s">
        <v>2048</v>
      </c>
      <c r="F28" s="389" t="s">
        <v>92</v>
      </c>
      <c r="G28" s="392">
        <v>1</v>
      </c>
      <c r="H28" s="390"/>
      <c r="I28" s="390"/>
    </row>
    <row r="29" spans="1:9" s="303" customFormat="1" ht="25.5">
      <c r="A29" s="421">
        <f t="shared" si="0"/>
        <v>11</v>
      </c>
      <c r="B29" s="599" t="s">
        <v>1950</v>
      </c>
      <c r="C29" s="425" t="s">
        <v>1680</v>
      </c>
      <c r="D29" s="425" t="s">
        <v>1681</v>
      </c>
      <c r="E29" s="722" t="s">
        <v>2048</v>
      </c>
      <c r="F29" s="389" t="s">
        <v>103</v>
      </c>
      <c r="G29" s="392">
        <v>1</v>
      </c>
      <c r="H29" s="390"/>
      <c r="I29" s="390"/>
    </row>
    <row r="30" spans="1:9" s="303" customFormat="1">
      <c r="A30" s="421">
        <f t="shared" si="0"/>
        <v>12</v>
      </c>
      <c r="B30" s="599" t="s">
        <v>1950</v>
      </c>
      <c r="C30" s="425" t="s">
        <v>1682</v>
      </c>
      <c r="D30" s="425" t="s">
        <v>1683</v>
      </c>
      <c r="E30" s="722" t="s">
        <v>2048</v>
      </c>
      <c r="F30" s="389" t="s">
        <v>92</v>
      </c>
      <c r="G30" s="392">
        <v>1</v>
      </c>
      <c r="H30" s="390"/>
      <c r="I30" s="390"/>
    </row>
    <row r="31" spans="1:9" s="303" customFormat="1" ht="25.5">
      <c r="A31" s="421">
        <f t="shared" si="0"/>
        <v>13</v>
      </c>
      <c r="B31" s="599" t="s">
        <v>1950</v>
      </c>
      <c r="C31" s="425" t="s">
        <v>1684</v>
      </c>
      <c r="D31" s="425" t="s">
        <v>1685</v>
      </c>
      <c r="E31" s="722" t="s">
        <v>2048</v>
      </c>
      <c r="F31" s="389" t="s">
        <v>92</v>
      </c>
      <c r="G31" s="392">
        <v>1</v>
      </c>
      <c r="H31" s="390"/>
      <c r="I31" s="390"/>
    </row>
    <row r="32" spans="1:9" s="303" customFormat="1">
      <c r="A32" s="421">
        <f t="shared" si="0"/>
        <v>14</v>
      </c>
      <c r="B32" s="599" t="s">
        <v>1950</v>
      </c>
      <c r="C32" s="425" t="s">
        <v>1686</v>
      </c>
      <c r="D32" s="425" t="s">
        <v>1687</v>
      </c>
      <c r="E32" s="722" t="s">
        <v>2048</v>
      </c>
      <c r="F32" s="389" t="s">
        <v>92</v>
      </c>
      <c r="G32" s="392">
        <v>6</v>
      </c>
      <c r="H32" s="268"/>
      <c r="I32" s="390"/>
    </row>
    <row r="33" spans="1:9" s="303" customFormat="1">
      <c r="A33" s="421">
        <f t="shared" si="0"/>
        <v>15</v>
      </c>
      <c r="B33" s="599" t="s">
        <v>1950</v>
      </c>
      <c r="C33" s="425" t="s">
        <v>1688</v>
      </c>
      <c r="D33" s="425" t="s">
        <v>1689</v>
      </c>
      <c r="E33" s="722" t="s">
        <v>2048</v>
      </c>
      <c r="F33" s="389" t="s">
        <v>92</v>
      </c>
      <c r="G33" s="392">
        <v>9</v>
      </c>
      <c r="H33" s="390"/>
      <c r="I33" s="390"/>
    </row>
    <row r="34" spans="1:9" s="303" customFormat="1">
      <c r="A34" s="421">
        <f t="shared" si="0"/>
        <v>16</v>
      </c>
      <c r="B34" s="599" t="s">
        <v>1950</v>
      </c>
      <c r="C34" s="425" t="s">
        <v>1690</v>
      </c>
      <c r="D34" s="425" t="s">
        <v>1691</v>
      </c>
      <c r="E34" s="722" t="s">
        <v>2048</v>
      </c>
      <c r="F34" s="389" t="s">
        <v>92</v>
      </c>
      <c r="G34" s="392">
        <v>2</v>
      </c>
      <c r="H34" s="390"/>
      <c r="I34" s="390"/>
    </row>
    <row r="35" spans="1:9" s="303" customFormat="1">
      <c r="A35" s="421">
        <f t="shared" si="0"/>
        <v>17</v>
      </c>
      <c r="B35" s="599" t="s">
        <v>1950</v>
      </c>
      <c r="C35" s="425" t="s">
        <v>1692</v>
      </c>
      <c r="D35" s="425" t="s">
        <v>1693</v>
      </c>
      <c r="E35" s="722" t="s">
        <v>2048</v>
      </c>
      <c r="F35" s="389" t="s">
        <v>92</v>
      </c>
      <c r="G35" s="392">
        <v>1</v>
      </c>
      <c r="H35" s="390"/>
      <c r="I35" s="390"/>
    </row>
    <row r="36" spans="1:9" s="303" customFormat="1" ht="25.5">
      <c r="A36" s="421">
        <f t="shared" si="0"/>
        <v>18</v>
      </c>
      <c r="B36" s="599" t="s">
        <v>1950</v>
      </c>
      <c r="C36" s="425" t="s">
        <v>1694</v>
      </c>
      <c r="D36" s="425" t="s">
        <v>1695</v>
      </c>
      <c r="E36" s="722" t="s">
        <v>2048</v>
      </c>
      <c r="F36" s="389" t="s">
        <v>92</v>
      </c>
      <c r="G36" s="392">
        <v>3</v>
      </c>
      <c r="H36" s="390"/>
      <c r="I36" s="390"/>
    </row>
    <row r="37" spans="1:9" s="303" customFormat="1" ht="25.5">
      <c r="A37" s="421">
        <f t="shared" si="0"/>
        <v>19</v>
      </c>
      <c r="B37" s="599" t="s">
        <v>1950</v>
      </c>
      <c r="C37" s="425" t="s">
        <v>1696</v>
      </c>
      <c r="D37" s="425" t="s">
        <v>1697</v>
      </c>
      <c r="E37" s="722" t="s">
        <v>2048</v>
      </c>
      <c r="F37" s="389" t="s">
        <v>92</v>
      </c>
      <c r="G37" s="392">
        <v>3</v>
      </c>
      <c r="H37" s="390"/>
      <c r="I37" s="390"/>
    </row>
    <row r="38" spans="1:9" s="303" customFormat="1">
      <c r="A38" s="421">
        <f t="shared" si="0"/>
        <v>20</v>
      </c>
      <c r="B38" s="599" t="s">
        <v>1950</v>
      </c>
      <c r="C38" s="425" t="s">
        <v>1698</v>
      </c>
      <c r="D38" s="425" t="s">
        <v>1699</v>
      </c>
      <c r="E38" s="722" t="s">
        <v>2048</v>
      </c>
      <c r="F38" s="389" t="s">
        <v>92</v>
      </c>
      <c r="G38" s="392">
        <v>4</v>
      </c>
      <c r="H38" s="390"/>
      <c r="I38" s="390"/>
    </row>
    <row r="39" spans="1:9" s="303" customFormat="1" ht="38.25">
      <c r="A39" s="421">
        <f t="shared" si="0"/>
        <v>21</v>
      </c>
      <c r="B39" s="599" t="s">
        <v>1950</v>
      </c>
      <c r="C39" s="425" t="s">
        <v>1700</v>
      </c>
      <c r="D39" s="425" t="s">
        <v>1701</v>
      </c>
      <c r="E39" s="722" t="s">
        <v>2048</v>
      </c>
      <c r="F39" s="389" t="s">
        <v>92</v>
      </c>
      <c r="G39" s="392">
        <v>1</v>
      </c>
      <c r="H39" s="390"/>
      <c r="I39" s="390"/>
    </row>
    <row r="40" spans="1:9" s="303" customFormat="1" ht="25.5">
      <c r="A40" s="421">
        <f t="shared" si="0"/>
        <v>22</v>
      </c>
      <c r="B40" s="599" t="s">
        <v>1950</v>
      </c>
      <c r="C40" s="425" t="s">
        <v>1702</v>
      </c>
      <c r="D40" s="425" t="s">
        <v>1703</v>
      </c>
      <c r="E40" s="722" t="s">
        <v>2048</v>
      </c>
      <c r="F40" s="389" t="s">
        <v>92</v>
      </c>
      <c r="G40" s="392">
        <v>1</v>
      </c>
      <c r="H40" s="390"/>
      <c r="I40" s="390"/>
    </row>
    <row r="41" spans="1:9" s="303" customFormat="1">
      <c r="A41" s="421">
        <f t="shared" si="0"/>
        <v>23</v>
      </c>
      <c r="B41" s="599" t="s">
        <v>1950</v>
      </c>
      <c r="C41" s="425" t="s">
        <v>1704</v>
      </c>
      <c r="D41" s="425"/>
      <c r="E41" s="722" t="s">
        <v>2048</v>
      </c>
      <c r="F41" s="389" t="s">
        <v>92</v>
      </c>
      <c r="G41" s="392">
        <v>1</v>
      </c>
      <c r="H41" s="390"/>
      <c r="I41" s="390"/>
    </row>
    <row r="42" spans="1:9" s="303" customFormat="1">
      <c r="A42" s="421">
        <f t="shared" si="0"/>
        <v>24</v>
      </c>
      <c r="B42" s="599" t="s">
        <v>1950</v>
      </c>
      <c r="C42" s="425" t="s">
        <v>1705</v>
      </c>
      <c r="D42" s="425" t="s">
        <v>1706</v>
      </c>
      <c r="E42" s="722" t="s">
        <v>2048</v>
      </c>
      <c r="F42" s="389" t="s">
        <v>95</v>
      </c>
      <c r="G42" s="310">
        <v>110</v>
      </c>
      <c r="H42" s="390"/>
      <c r="I42" s="390"/>
    </row>
    <row r="43" spans="1:9" s="303" customFormat="1">
      <c r="A43" s="421">
        <f t="shared" si="0"/>
        <v>25</v>
      </c>
      <c r="B43" s="599" t="s">
        <v>1950</v>
      </c>
      <c r="C43" s="425" t="s">
        <v>1707</v>
      </c>
      <c r="D43" s="425" t="s">
        <v>1708</v>
      </c>
      <c r="E43" s="722" t="s">
        <v>2048</v>
      </c>
      <c r="F43" s="389" t="s">
        <v>95</v>
      </c>
      <c r="G43" s="310">
        <v>850</v>
      </c>
      <c r="H43" s="390"/>
      <c r="I43" s="390"/>
    </row>
    <row r="44" spans="1:9" s="303" customFormat="1">
      <c r="A44" s="421">
        <f t="shared" si="0"/>
        <v>26</v>
      </c>
      <c r="B44" s="599" t="s">
        <v>1950</v>
      </c>
      <c r="C44" s="425" t="s">
        <v>1709</v>
      </c>
      <c r="D44" s="425" t="s">
        <v>1710</v>
      </c>
      <c r="E44" s="722" t="s">
        <v>2048</v>
      </c>
      <c r="F44" s="389" t="s">
        <v>95</v>
      </c>
      <c r="G44" s="310">
        <v>90</v>
      </c>
      <c r="H44" s="390"/>
      <c r="I44" s="390"/>
    </row>
    <row r="45" spans="1:9" s="303" customFormat="1">
      <c r="A45" s="421">
        <f t="shared" si="0"/>
        <v>27</v>
      </c>
      <c r="B45" s="599" t="s">
        <v>1950</v>
      </c>
      <c r="C45" s="425" t="s">
        <v>1711</v>
      </c>
      <c r="D45" s="425" t="s">
        <v>1712</v>
      </c>
      <c r="E45" s="722" t="s">
        <v>2048</v>
      </c>
      <c r="F45" s="389" t="s">
        <v>95</v>
      </c>
      <c r="G45" s="310">
        <v>100</v>
      </c>
      <c r="H45" s="390"/>
      <c r="I45" s="390"/>
    </row>
    <row r="46" spans="1:9" s="303" customFormat="1">
      <c r="A46" s="421">
        <f t="shared" si="0"/>
        <v>28</v>
      </c>
      <c r="B46" s="599" t="s">
        <v>1950</v>
      </c>
      <c r="C46" s="425" t="s">
        <v>1713</v>
      </c>
      <c r="D46" s="425" t="s">
        <v>1714</v>
      </c>
      <c r="E46" s="722" t="s">
        <v>2048</v>
      </c>
      <c r="F46" s="389" t="s">
        <v>95</v>
      </c>
      <c r="G46" s="310">
        <v>50</v>
      </c>
      <c r="H46" s="390"/>
      <c r="I46" s="390"/>
    </row>
    <row r="47" spans="1:9" s="303" customFormat="1">
      <c r="A47" s="421">
        <f t="shared" si="0"/>
        <v>29</v>
      </c>
      <c r="B47" s="599" t="s">
        <v>1950</v>
      </c>
      <c r="C47" s="425" t="s">
        <v>1715</v>
      </c>
      <c r="D47" s="425" t="s">
        <v>1716</v>
      </c>
      <c r="E47" s="722" t="s">
        <v>2048</v>
      </c>
      <c r="F47" s="389" t="s">
        <v>95</v>
      </c>
      <c r="G47" s="310">
        <v>300</v>
      </c>
      <c r="H47" s="390"/>
      <c r="I47" s="390"/>
    </row>
    <row r="48" spans="1:9" s="303" customFormat="1">
      <c r="A48" s="421">
        <f t="shared" si="0"/>
        <v>30</v>
      </c>
      <c r="B48" s="599" t="s">
        <v>1950</v>
      </c>
      <c r="C48" s="425" t="s">
        <v>1715</v>
      </c>
      <c r="D48" s="425" t="s">
        <v>1717</v>
      </c>
      <c r="E48" s="722" t="s">
        <v>2048</v>
      </c>
      <c r="F48" s="389" t="s">
        <v>95</v>
      </c>
      <c r="G48" s="310">
        <v>480</v>
      </c>
      <c r="H48" s="390"/>
      <c r="I48" s="390"/>
    </row>
    <row r="49" spans="1:9" s="303" customFormat="1">
      <c r="A49" s="421">
        <f t="shared" si="0"/>
        <v>31</v>
      </c>
      <c r="B49" s="599" t="s">
        <v>1950</v>
      </c>
      <c r="C49" s="425" t="s">
        <v>1715</v>
      </c>
      <c r="D49" s="425" t="s">
        <v>1718</v>
      </c>
      <c r="E49" s="722" t="s">
        <v>2048</v>
      </c>
      <c r="F49" s="389" t="s">
        <v>95</v>
      </c>
      <c r="G49" s="310">
        <v>60</v>
      </c>
      <c r="H49" s="390"/>
      <c r="I49" s="390"/>
    </row>
    <row r="50" spans="1:9" s="303" customFormat="1">
      <c r="A50" s="421">
        <f t="shared" si="0"/>
        <v>32</v>
      </c>
      <c r="B50" s="599" t="s">
        <v>1950</v>
      </c>
      <c r="C50" s="425" t="s">
        <v>1719</v>
      </c>
      <c r="D50" s="425" t="s">
        <v>1718</v>
      </c>
      <c r="E50" s="722" t="s">
        <v>2048</v>
      </c>
      <c r="F50" s="389" t="s">
        <v>95</v>
      </c>
      <c r="G50" s="310">
        <v>120</v>
      </c>
      <c r="H50" s="390"/>
      <c r="I50" s="390"/>
    </row>
    <row r="51" spans="1:9" s="303" customFormat="1">
      <c r="A51" s="421">
        <f t="shared" si="0"/>
        <v>33</v>
      </c>
      <c r="B51" s="599" t="s">
        <v>1950</v>
      </c>
      <c r="C51" s="425" t="s">
        <v>1720</v>
      </c>
      <c r="D51" s="425" t="s">
        <v>1721</v>
      </c>
      <c r="E51" s="722" t="s">
        <v>2048</v>
      </c>
      <c r="F51" s="389" t="s">
        <v>95</v>
      </c>
      <c r="G51" s="310">
        <v>40</v>
      </c>
      <c r="H51" s="390"/>
      <c r="I51" s="390"/>
    </row>
    <row r="52" spans="1:9" s="303" customFormat="1">
      <c r="A52" s="421">
        <f t="shared" si="0"/>
        <v>34</v>
      </c>
      <c r="B52" s="599" t="s">
        <v>1950</v>
      </c>
      <c r="C52" s="425" t="s">
        <v>1722</v>
      </c>
      <c r="D52" s="425" t="s">
        <v>1716</v>
      </c>
      <c r="E52" s="722" t="s">
        <v>2048</v>
      </c>
      <c r="F52" s="389" t="s">
        <v>95</v>
      </c>
      <c r="G52" s="310">
        <v>440</v>
      </c>
      <c r="H52" s="390"/>
      <c r="I52" s="390"/>
    </row>
    <row r="53" spans="1:9" s="303" customFormat="1">
      <c r="A53" s="421">
        <f t="shared" si="0"/>
        <v>35</v>
      </c>
      <c r="B53" s="599" t="s">
        <v>1950</v>
      </c>
      <c r="C53" s="425" t="s">
        <v>1723</v>
      </c>
      <c r="D53" s="425" t="s">
        <v>1724</v>
      </c>
      <c r="E53" s="722" t="s">
        <v>2048</v>
      </c>
      <c r="F53" s="389" t="s">
        <v>95</v>
      </c>
      <c r="G53" s="310">
        <v>2200</v>
      </c>
      <c r="H53" s="390"/>
      <c r="I53" s="390"/>
    </row>
    <row r="54" spans="1:9" s="303" customFormat="1">
      <c r="A54" s="421">
        <f t="shared" si="0"/>
        <v>36</v>
      </c>
      <c r="B54" s="599" t="s">
        <v>1950</v>
      </c>
      <c r="C54" s="425" t="s">
        <v>1725</v>
      </c>
      <c r="D54" s="425" t="s">
        <v>1726</v>
      </c>
      <c r="E54" s="722" t="s">
        <v>2048</v>
      </c>
      <c r="F54" s="389" t="s">
        <v>95</v>
      </c>
      <c r="G54" s="310">
        <v>250</v>
      </c>
      <c r="H54" s="390"/>
      <c r="I54" s="390"/>
    </row>
    <row r="55" spans="1:9" s="303" customFormat="1">
      <c r="A55" s="421">
        <f t="shared" si="0"/>
        <v>37</v>
      </c>
      <c r="B55" s="599" t="s">
        <v>1950</v>
      </c>
      <c r="C55" s="425" t="s">
        <v>1725</v>
      </c>
      <c r="D55" s="425" t="s">
        <v>1727</v>
      </c>
      <c r="E55" s="722" t="s">
        <v>2048</v>
      </c>
      <c r="F55" s="389" t="s">
        <v>95</v>
      </c>
      <c r="G55" s="310">
        <v>20</v>
      </c>
      <c r="H55" s="390"/>
      <c r="I55" s="390"/>
    </row>
    <row r="56" spans="1:9" s="303" customFormat="1">
      <c r="A56" s="421">
        <f t="shared" si="0"/>
        <v>38</v>
      </c>
      <c r="B56" s="599" t="s">
        <v>1950</v>
      </c>
      <c r="C56" s="425" t="s">
        <v>1728</v>
      </c>
      <c r="D56" s="425"/>
      <c r="E56" s="722"/>
      <c r="F56" s="389" t="s">
        <v>94</v>
      </c>
      <c r="G56" s="392">
        <v>1</v>
      </c>
      <c r="H56" s="390"/>
      <c r="I56" s="390"/>
    </row>
    <row r="57" spans="1:9" s="303" customFormat="1">
      <c r="A57" s="421">
        <f t="shared" si="0"/>
        <v>39</v>
      </c>
      <c r="B57" s="599" t="s">
        <v>1950</v>
      </c>
      <c r="C57" s="425" t="s">
        <v>1729</v>
      </c>
      <c r="D57" s="425"/>
      <c r="E57" s="722"/>
      <c r="F57" s="389" t="s">
        <v>94</v>
      </c>
      <c r="G57" s="392">
        <v>1</v>
      </c>
      <c r="H57" s="390"/>
      <c r="I57" s="390"/>
    </row>
    <row r="58" spans="1:9" s="303" customFormat="1">
      <c r="A58" s="421">
        <f t="shared" si="0"/>
        <v>40</v>
      </c>
      <c r="B58" s="599" t="s">
        <v>1950</v>
      </c>
      <c r="C58" s="425" t="s">
        <v>1730</v>
      </c>
      <c r="D58" s="425"/>
      <c r="E58" s="722"/>
      <c r="F58" s="389" t="s">
        <v>94</v>
      </c>
      <c r="G58" s="392">
        <v>1</v>
      </c>
      <c r="H58" s="390"/>
      <c r="I58" s="390"/>
    </row>
    <row r="59" spans="1:9" s="303" customFormat="1">
      <c r="A59" s="421">
        <f t="shared" si="0"/>
        <v>41</v>
      </c>
      <c r="B59" s="599" t="s">
        <v>1950</v>
      </c>
      <c r="C59" s="425" t="s">
        <v>1731</v>
      </c>
      <c r="D59" s="425"/>
      <c r="E59" s="722"/>
      <c r="F59" s="389" t="s">
        <v>94</v>
      </c>
      <c r="G59" s="392">
        <v>1</v>
      </c>
      <c r="H59" s="390"/>
      <c r="I59" s="390"/>
    </row>
    <row r="60" spans="1:9" ht="15.75" thickBot="1">
      <c r="A60" s="35"/>
      <c r="B60" s="1"/>
      <c r="C60" s="1059"/>
      <c r="D60" s="1060"/>
      <c r="E60" s="734"/>
      <c r="F60" s="35"/>
      <c r="G60" s="35"/>
      <c r="H60" s="34"/>
      <c r="I60" s="34"/>
    </row>
    <row r="61" spans="1:9" ht="15.75" thickTop="1">
      <c r="A61" s="77"/>
      <c r="B61" s="77"/>
      <c r="C61" s="1042"/>
      <c r="D61" s="1043"/>
      <c r="E61" s="664"/>
      <c r="F61" s="79"/>
      <c r="G61" s="80"/>
      <c r="H61" s="82"/>
      <c r="I61" s="82"/>
    </row>
    <row r="62" spans="1:9">
      <c r="A62" s="1038" t="s">
        <v>1924</v>
      </c>
      <c r="B62" s="1039"/>
      <c r="C62" s="1039"/>
      <c r="D62" s="1039"/>
      <c r="E62" s="1035"/>
      <c r="F62" s="1039"/>
      <c r="G62" s="1039"/>
      <c r="H62" s="1039"/>
      <c r="I62" s="295">
        <f>SUM(I18:I61)</f>
        <v>0</v>
      </c>
    </row>
    <row r="63" spans="1:9" outlineLevel="1">
      <c r="A63" s="14"/>
      <c r="B63" s="14"/>
      <c r="C63" s="14"/>
      <c r="D63" s="14"/>
      <c r="E63" s="14"/>
      <c r="F63" s="14"/>
      <c r="G63" s="14"/>
      <c r="H63" s="14"/>
      <c r="I63" s="14"/>
    </row>
    <row r="64" spans="1:9" outlineLevel="1">
      <c r="F64" s="14"/>
      <c r="G64" s="14"/>
      <c r="I64" s="86"/>
    </row>
    <row r="65" spans="1:9" outlineLevel="1">
      <c r="A65" s="44" t="str">
        <f>"Sastādīja: "&amp;KOPS1!$B$71</f>
        <v>Sastādīja: _________________ Olga  Jasāne /29.09.2017./</v>
      </c>
      <c r="D65" s="638"/>
      <c r="E65" s="662"/>
      <c r="F65" s="87"/>
      <c r="G65" s="88"/>
    </row>
    <row r="66" spans="1:9" outlineLevel="1">
      <c r="B66" s="1021" t="s">
        <v>13</v>
      </c>
      <c r="C66" s="1021"/>
      <c r="D66" s="14"/>
      <c r="E66" s="14"/>
      <c r="F66" s="640"/>
      <c r="G66" s="640"/>
    </row>
    <row r="67" spans="1:9" outlineLevel="1">
      <c r="A67" s="14"/>
      <c r="B67" s="87"/>
      <c r="C67" s="637"/>
      <c r="D67" s="14"/>
      <c r="E67" s="14"/>
      <c r="F67" s="14"/>
    </row>
    <row r="68" spans="1:9">
      <c r="A68" s="638" t="str">
        <f>"Pārbaudīja: "&amp;KOPS1!$F$71</f>
        <v>Pārbaudīja: _________________ Aleksejs Providenko /29.09.2017./</v>
      </c>
      <c r="B68" s="528"/>
      <c r="C68" s="88"/>
      <c r="D68" s="88"/>
      <c r="E68" s="88"/>
      <c r="F68" s="88"/>
      <c r="G68" s="14"/>
      <c r="H68" s="14"/>
      <c r="I68" s="14"/>
    </row>
    <row r="69" spans="1:9">
      <c r="A69" s="14"/>
      <c r="B69" s="637" t="s">
        <v>13</v>
      </c>
      <c r="C69" s="640"/>
      <c r="D69" s="640"/>
      <c r="E69" s="663"/>
      <c r="F69" s="640"/>
      <c r="G69" s="14"/>
      <c r="H69" s="14"/>
      <c r="I69" s="14"/>
    </row>
    <row r="70" spans="1:9">
      <c r="A70" s="14" t="str">
        <f>"Sertifikāta Nr.: "&amp;KOPS1!$F$73</f>
        <v>Sertifikāta Nr.: 5-00770</v>
      </c>
      <c r="B70" s="37"/>
      <c r="D70" s="14"/>
      <c r="E70" s="14"/>
      <c r="G70" s="14"/>
      <c r="H70" s="14"/>
      <c r="I70" s="14"/>
    </row>
    <row r="71" spans="1:9">
      <c r="A71" s="14"/>
      <c r="B71" s="14"/>
      <c r="C71" s="14"/>
      <c r="D71" s="14"/>
      <c r="E71" s="14"/>
      <c r="F71" s="14"/>
      <c r="G71" s="14"/>
      <c r="H71" s="14"/>
      <c r="I71" s="14"/>
    </row>
    <row r="72" spans="1:9">
      <c r="A72" s="14"/>
      <c r="B72" s="14"/>
      <c r="C72" s="14"/>
      <c r="D72" s="14"/>
      <c r="E72" s="14"/>
      <c r="F72" s="14"/>
      <c r="G72" s="14"/>
      <c r="H72" s="14"/>
      <c r="I72" s="14"/>
    </row>
    <row r="73" spans="1:9">
      <c r="A73" s="14"/>
      <c r="B73" s="14"/>
      <c r="C73" s="14"/>
      <c r="D73" s="14"/>
      <c r="E73" s="14"/>
      <c r="F73" s="14"/>
      <c r="G73" s="14"/>
      <c r="H73" s="14"/>
      <c r="I73" s="14"/>
    </row>
    <row r="74" spans="1:9">
      <c r="A74" s="14"/>
      <c r="B74" s="14"/>
      <c r="C74" s="14"/>
      <c r="D74" s="14"/>
      <c r="E74" s="14"/>
      <c r="F74" s="14"/>
      <c r="G74" s="14"/>
      <c r="H74" s="14"/>
      <c r="I74" s="14"/>
    </row>
    <row r="75" spans="1:9">
      <c r="A75" s="14"/>
      <c r="B75" s="14"/>
      <c r="C75" s="14"/>
      <c r="D75" s="14"/>
      <c r="E75" s="14"/>
      <c r="F75" s="14"/>
      <c r="G75" s="14"/>
      <c r="H75" s="14"/>
      <c r="I75" s="14"/>
    </row>
    <row r="76" spans="1:9">
      <c r="A76" s="14"/>
      <c r="B76" s="14"/>
      <c r="C76" s="14"/>
      <c r="D76" s="14"/>
      <c r="E76" s="14"/>
      <c r="F76" s="14"/>
      <c r="G76" s="14"/>
      <c r="H76" s="14"/>
      <c r="I76" s="14"/>
    </row>
    <row r="77" spans="1:9">
      <c r="A77" s="14"/>
      <c r="B77" s="14"/>
      <c r="C77" s="14"/>
      <c r="D77" s="14"/>
      <c r="E77" s="14"/>
      <c r="F77" s="14"/>
      <c r="G77" s="14"/>
      <c r="H77" s="14"/>
      <c r="I77" s="14"/>
    </row>
    <row r="78" spans="1:9">
      <c r="A78" s="14"/>
      <c r="B78" s="14"/>
      <c r="C78" s="14"/>
      <c r="D78" s="14"/>
      <c r="E78" s="14"/>
      <c r="F78" s="14"/>
      <c r="G78" s="14"/>
      <c r="H78" s="14"/>
      <c r="I78" s="14"/>
    </row>
    <row r="79" spans="1:9">
      <c r="A79" s="14"/>
      <c r="B79" s="14"/>
      <c r="C79" s="14"/>
      <c r="D79" s="14"/>
      <c r="E79" s="14"/>
      <c r="F79" s="14"/>
      <c r="G79" s="14"/>
      <c r="H79" s="14"/>
      <c r="I79" s="14"/>
    </row>
    <row r="80" spans="1:9">
      <c r="A80" s="14"/>
      <c r="B80" s="14"/>
      <c r="C80" s="14"/>
      <c r="D80" s="14"/>
      <c r="E80" s="14"/>
      <c r="F80" s="14"/>
      <c r="G80" s="14"/>
      <c r="H80" s="14"/>
      <c r="I80" s="14"/>
    </row>
    <row r="81" spans="1:9">
      <c r="A81" s="14"/>
      <c r="B81" s="14"/>
      <c r="C81" s="14"/>
      <c r="D81" s="14"/>
      <c r="E81" s="14"/>
      <c r="F81" s="14"/>
      <c r="G81" s="14"/>
      <c r="H81" s="14"/>
      <c r="I81" s="14"/>
    </row>
    <row r="82" spans="1:9">
      <c r="A82" s="14"/>
      <c r="B82" s="14"/>
      <c r="C82" s="14"/>
      <c r="D82" s="14"/>
      <c r="E82" s="14"/>
      <c r="F82" s="14"/>
      <c r="G82" s="14"/>
      <c r="H82" s="14"/>
      <c r="I82" s="14"/>
    </row>
    <row r="83" spans="1:9">
      <c r="A83" s="14"/>
      <c r="B83" s="14"/>
      <c r="C83" s="14"/>
      <c r="D83" s="14"/>
      <c r="E83" s="14"/>
      <c r="F83" s="14"/>
      <c r="G83" s="14"/>
      <c r="H83" s="14"/>
      <c r="I83" s="14"/>
    </row>
    <row r="84" spans="1:9">
      <c r="A84" s="14"/>
      <c r="B84" s="14"/>
      <c r="C84" s="14"/>
      <c r="D84" s="14"/>
      <c r="E84" s="14"/>
      <c r="F84" s="14"/>
      <c r="G84" s="14"/>
      <c r="H84" s="14"/>
      <c r="I84" s="14"/>
    </row>
    <row r="85" spans="1:9">
      <c r="A85" s="14"/>
      <c r="B85" s="14"/>
      <c r="C85" s="14"/>
      <c r="D85" s="14"/>
      <c r="E85" s="14"/>
      <c r="F85" s="14"/>
      <c r="G85" s="14"/>
      <c r="H85" s="14"/>
      <c r="I85" s="14"/>
    </row>
    <row r="86" spans="1:9">
      <c r="A86" s="14"/>
      <c r="B86" s="14"/>
      <c r="C86" s="14"/>
      <c r="D86" s="14"/>
      <c r="E86" s="14"/>
      <c r="F86" s="14"/>
      <c r="G86" s="14"/>
      <c r="H86" s="14"/>
      <c r="I86" s="14"/>
    </row>
    <row r="87" spans="1:9">
      <c r="A87" s="14"/>
      <c r="B87" s="14"/>
      <c r="C87" s="14"/>
      <c r="D87" s="14"/>
      <c r="E87" s="14"/>
      <c r="F87" s="14"/>
      <c r="G87" s="14"/>
      <c r="H87" s="14"/>
      <c r="I87" s="14"/>
    </row>
    <row r="88" spans="1:9">
      <c r="A88" s="14"/>
      <c r="B88" s="14"/>
      <c r="C88" s="14"/>
      <c r="D88" s="14"/>
      <c r="E88" s="14"/>
      <c r="F88" s="14"/>
      <c r="G88" s="14"/>
      <c r="H88" s="14"/>
      <c r="I88" s="14"/>
    </row>
    <row r="89" spans="1:9">
      <c r="A89" s="14"/>
      <c r="B89" s="14"/>
      <c r="C89" s="14"/>
      <c r="D89" s="14"/>
      <c r="E89" s="14"/>
      <c r="F89" s="14"/>
      <c r="G89" s="14"/>
      <c r="H89" s="14"/>
      <c r="I89" s="14"/>
    </row>
    <row r="90" spans="1:9">
      <c r="A90" s="14"/>
      <c r="B90" s="14"/>
      <c r="C90" s="14"/>
      <c r="D90" s="14"/>
      <c r="E90" s="14"/>
      <c r="F90" s="14"/>
      <c r="G90" s="14"/>
      <c r="H90" s="14"/>
      <c r="I90" s="14"/>
    </row>
    <row r="91" spans="1:9">
      <c r="A91" s="14"/>
      <c r="B91" s="14"/>
      <c r="C91" s="14"/>
      <c r="D91" s="14"/>
      <c r="E91" s="14"/>
      <c r="F91" s="14"/>
      <c r="G91" s="14"/>
      <c r="H91" s="14"/>
      <c r="I91" s="14"/>
    </row>
    <row r="92" spans="1:9">
      <c r="A92" s="14"/>
      <c r="B92" s="14"/>
      <c r="C92" s="14"/>
      <c r="D92" s="14"/>
      <c r="E92" s="14"/>
      <c r="F92" s="14"/>
      <c r="G92" s="14"/>
      <c r="H92" s="14"/>
      <c r="I92" s="14"/>
    </row>
    <row r="93" spans="1:9">
      <c r="A93" s="14"/>
      <c r="B93" s="14"/>
      <c r="C93" s="14"/>
      <c r="D93" s="14"/>
      <c r="E93" s="14"/>
      <c r="F93" s="14"/>
      <c r="G93" s="14"/>
      <c r="H93" s="14"/>
      <c r="I93" s="14"/>
    </row>
    <row r="94" spans="1:9">
      <c r="A94" s="14"/>
      <c r="B94" s="14"/>
      <c r="C94" s="14"/>
      <c r="D94" s="14"/>
      <c r="E94" s="14"/>
      <c r="F94" s="14"/>
      <c r="G94" s="14"/>
      <c r="H94" s="14"/>
      <c r="I94" s="14"/>
    </row>
    <row r="95" spans="1:9">
      <c r="A95" s="14"/>
      <c r="B95" s="14"/>
      <c r="C95" s="14"/>
      <c r="D95" s="14"/>
      <c r="E95" s="14"/>
      <c r="F95" s="14"/>
      <c r="G95" s="14"/>
      <c r="H95" s="14"/>
      <c r="I95" s="14"/>
    </row>
    <row r="96" spans="1:9">
      <c r="A96" s="14"/>
      <c r="B96" s="14"/>
      <c r="C96" s="14"/>
      <c r="D96" s="14"/>
      <c r="E96" s="14"/>
      <c r="F96" s="14"/>
      <c r="G96" s="14"/>
      <c r="H96" s="14"/>
      <c r="I96" s="14"/>
    </row>
    <row r="97" spans="1:9">
      <c r="A97" s="14"/>
      <c r="B97" s="14"/>
      <c r="C97" s="14"/>
      <c r="D97" s="14"/>
      <c r="E97" s="14"/>
      <c r="F97" s="14"/>
      <c r="G97" s="14"/>
      <c r="H97" s="14"/>
      <c r="I97" s="14"/>
    </row>
    <row r="98" spans="1:9">
      <c r="A98" s="14"/>
      <c r="B98" s="14"/>
      <c r="C98" s="14"/>
      <c r="D98" s="14"/>
      <c r="E98" s="14"/>
      <c r="F98" s="14"/>
      <c r="G98" s="14"/>
      <c r="H98" s="14"/>
      <c r="I98" s="14"/>
    </row>
    <row r="99" spans="1:9">
      <c r="A99" s="14"/>
      <c r="B99" s="14"/>
      <c r="C99" s="14"/>
      <c r="D99" s="14"/>
      <c r="E99" s="14"/>
      <c r="F99" s="14"/>
      <c r="G99" s="14"/>
      <c r="H99" s="14"/>
      <c r="I99" s="14"/>
    </row>
    <row r="100" spans="1:9">
      <c r="A100" s="14"/>
      <c r="B100" s="14"/>
      <c r="C100" s="14"/>
      <c r="D100" s="14"/>
      <c r="E100" s="14"/>
      <c r="F100" s="14"/>
      <c r="G100" s="14"/>
      <c r="H100" s="14"/>
      <c r="I100" s="14"/>
    </row>
    <row r="101" spans="1:9">
      <c r="A101" s="14"/>
      <c r="B101" s="14"/>
      <c r="C101" s="14"/>
      <c r="D101" s="14"/>
      <c r="E101" s="14"/>
      <c r="F101" s="14"/>
      <c r="G101" s="14"/>
      <c r="H101" s="14"/>
      <c r="I101" s="14"/>
    </row>
    <row r="102" spans="1:9">
      <c r="A102" s="14"/>
      <c r="B102" s="14"/>
      <c r="C102" s="14"/>
      <c r="D102" s="14"/>
      <c r="E102" s="14"/>
      <c r="F102" s="14"/>
      <c r="G102" s="14"/>
      <c r="H102" s="14"/>
      <c r="I102" s="14"/>
    </row>
    <row r="103" spans="1:9">
      <c r="A103" s="14"/>
      <c r="B103" s="14"/>
      <c r="C103" s="14"/>
      <c r="D103" s="14"/>
      <c r="E103" s="14"/>
      <c r="F103" s="14"/>
      <c r="G103" s="14"/>
      <c r="H103" s="14"/>
      <c r="I103" s="14"/>
    </row>
    <row r="104" spans="1:9">
      <c r="A104" s="14"/>
      <c r="B104" s="14"/>
      <c r="C104" s="14"/>
      <c r="D104" s="14"/>
      <c r="E104" s="14"/>
      <c r="F104" s="14"/>
      <c r="G104" s="14"/>
      <c r="H104" s="14"/>
      <c r="I104" s="14"/>
    </row>
    <row r="105" spans="1:9">
      <c r="A105" s="14"/>
      <c r="B105" s="14"/>
      <c r="C105" s="14"/>
      <c r="D105" s="14"/>
      <c r="E105" s="14"/>
      <c r="F105" s="14"/>
      <c r="G105" s="14"/>
      <c r="H105" s="14"/>
      <c r="I105" s="14"/>
    </row>
    <row r="106" spans="1:9">
      <c r="A106" s="14"/>
      <c r="B106" s="14"/>
      <c r="C106" s="14"/>
      <c r="D106" s="14"/>
      <c r="E106" s="14"/>
      <c r="F106" s="14"/>
      <c r="G106" s="14"/>
      <c r="H106" s="14"/>
      <c r="I106" s="14"/>
    </row>
    <row r="107" spans="1:9">
      <c r="A107" s="14"/>
      <c r="B107" s="14"/>
      <c r="C107" s="14"/>
      <c r="D107" s="14"/>
      <c r="E107" s="14"/>
      <c r="F107" s="14"/>
      <c r="G107" s="14"/>
      <c r="H107" s="14"/>
      <c r="I107" s="14"/>
    </row>
    <row r="108" spans="1:9">
      <c r="A108" s="14"/>
      <c r="B108" s="14"/>
      <c r="C108" s="14"/>
      <c r="D108" s="14"/>
      <c r="E108" s="14"/>
      <c r="F108" s="14"/>
      <c r="G108" s="14"/>
      <c r="H108" s="14"/>
      <c r="I108" s="14"/>
    </row>
    <row r="109" spans="1:9">
      <c r="A109" s="14"/>
      <c r="B109" s="14"/>
      <c r="C109" s="14"/>
      <c r="D109" s="14"/>
      <c r="E109" s="14"/>
      <c r="F109" s="14"/>
      <c r="G109" s="14"/>
      <c r="H109" s="14"/>
      <c r="I109" s="14"/>
    </row>
    <row r="110" spans="1:9">
      <c r="A110" s="14"/>
      <c r="B110" s="14"/>
      <c r="C110" s="14"/>
      <c r="D110" s="14"/>
      <c r="E110" s="14"/>
      <c r="F110" s="14"/>
      <c r="G110" s="14"/>
      <c r="H110" s="14"/>
      <c r="I110" s="14"/>
    </row>
    <row r="111" spans="1:9">
      <c r="A111" s="14"/>
      <c r="B111" s="14"/>
      <c r="C111" s="14"/>
      <c r="D111" s="14"/>
      <c r="E111" s="14"/>
      <c r="F111" s="14"/>
      <c r="G111" s="14"/>
      <c r="H111" s="14"/>
      <c r="I111" s="14"/>
    </row>
    <row r="112" spans="1:9">
      <c r="A112" s="14"/>
      <c r="B112" s="14"/>
      <c r="C112" s="14"/>
      <c r="D112" s="14"/>
      <c r="E112" s="14"/>
      <c r="F112" s="14"/>
      <c r="G112" s="14"/>
      <c r="H112" s="14"/>
      <c r="I112" s="14"/>
    </row>
    <row r="113" spans="1:9">
      <c r="A113" s="14"/>
      <c r="B113" s="14"/>
      <c r="C113" s="14"/>
      <c r="D113" s="14"/>
      <c r="E113" s="14"/>
      <c r="F113" s="14"/>
      <c r="G113" s="14"/>
      <c r="H113" s="14"/>
      <c r="I113" s="14"/>
    </row>
    <row r="114" spans="1:9">
      <c r="A114" s="14"/>
      <c r="B114" s="14"/>
      <c r="C114" s="14"/>
      <c r="D114" s="14"/>
      <c r="E114" s="14"/>
      <c r="F114" s="14"/>
      <c r="G114" s="14"/>
      <c r="H114" s="14"/>
      <c r="I114" s="14"/>
    </row>
    <row r="115" spans="1:9">
      <c r="A115" s="14"/>
      <c r="B115" s="14"/>
      <c r="C115" s="14"/>
      <c r="D115" s="14"/>
      <c r="E115" s="14"/>
      <c r="F115" s="14"/>
      <c r="G115" s="14"/>
      <c r="H115" s="14"/>
      <c r="I115" s="14"/>
    </row>
    <row r="116" spans="1:9">
      <c r="A116" s="14"/>
      <c r="B116" s="14"/>
      <c r="C116" s="14"/>
      <c r="D116" s="14"/>
      <c r="E116" s="14"/>
      <c r="F116" s="14"/>
      <c r="G116" s="14"/>
      <c r="H116" s="14"/>
      <c r="I116" s="14"/>
    </row>
    <row r="117" spans="1:9">
      <c r="A117" s="14"/>
      <c r="B117" s="14"/>
      <c r="C117" s="14"/>
      <c r="D117" s="14"/>
      <c r="E117" s="14"/>
      <c r="F117" s="14"/>
      <c r="G117" s="14"/>
      <c r="H117" s="14"/>
      <c r="I117" s="14"/>
    </row>
    <row r="118" spans="1:9">
      <c r="A118" s="14"/>
      <c r="B118" s="14"/>
      <c r="C118" s="14"/>
      <c r="D118" s="14"/>
      <c r="E118" s="14"/>
      <c r="F118" s="14"/>
      <c r="G118" s="14"/>
      <c r="H118" s="14"/>
      <c r="I118" s="14"/>
    </row>
    <row r="119" spans="1:9">
      <c r="A119" s="14"/>
      <c r="B119" s="14"/>
      <c r="C119" s="14"/>
      <c r="D119" s="14"/>
      <c r="E119" s="14"/>
      <c r="F119" s="14"/>
      <c r="G119" s="14"/>
      <c r="H119" s="14"/>
      <c r="I119" s="14"/>
    </row>
    <row r="120" spans="1:9">
      <c r="A120" s="14"/>
      <c r="B120" s="14"/>
      <c r="C120" s="14"/>
      <c r="D120" s="14"/>
      <c r="E120" s="14"/>
      <c r="F120" s="14"/>
      <c r="G120" s="14"/>
      <c r="H120" s="14"/>
      <c r="I120" s="14"/>
    </row>
    <row r="121" spans="1:9">
      <c r="A121" s="14"/>
      <c r="B121" s="14"/>
      <c r="C121" s="14"/>
      <c r="D121" s="14"/>
      <c r="E121" s="14"/>
      <c r="F121" s="14"/>
      <c r="G121" s="14"/>
      <c r="H121" s="14"/>
      <c r="I121" s="14"/>
    </row>
    <row r="122" spans="1:9">
      <c r="A122" s="14"/>
      <c r="B122" s="14"/>
      <c r="C122" s="14"/>
      <c r="D122" s="14"/>
      <c r="E122" s="14"/>
      <c r="F122" s="14"/>
      <c r="G122" s="14"/>
      <c r="H122" s="14"/>
      <c r="I122" s="14"/>
    </row>
    <row r="123" spans="1:9">
      <c r="A123" s="14"/>
      <c r="B123" s="14"/>
      <c r="C123" s="14"/>
      <c r="D123" s="14"/>
      <c r="E123" s="14"/>
      <c r="F123" s="14"/>
      <c r="G123" s="14"/>
      <c r="H123" s="14"/>
      <c r="I123" s="14"/>
    </row>
    <row r="124" spans="1:9">
      <c r="A124" s="14"/>
      <c r="B124" s="14"/>
      <c r="C124" s="14"/>
      <c r="D124" s="14"/>
      <c r="E124" s="14"/>
      <c r="F124" s="14"/>
      <c r="G124" s="14"/>
      <c r="H124" s="14"/>
      <c r="I124" s="14"/>
    </row>
    <row r="125" spans="1:9">
      <c r="A125" s="14"/>
      <c r="B125" s="14"/>
      <c r="C125" s="14"/>
      <c r="D125" s="14"/>
      <c r="E125" s="14"/>
      <c r="F125" s="14"/>
      <c r="G125" s="14"/>
      <c r="H125" s="14"/>
      <c r="I125" s="14"/>
    </row>
    <row r="126" spans="1:9">
      <c r="A126" s="14"/>
      <c r="B126" s="14"/>
      <c r="C126" s="14"/>
      <c r="D126" s="14"/>
      <c r="E126" s="14"/>
      <c r="F126" s="14"/>
      <c r="G126" s="14"/>
      <c r="H126" s="14"/>
      <c r="I126" s="14"/>
    </row>
    <row r="127" spans="1:9">
      <c r="A127" s="14"/>
      <c r="B127" s="14"/>
      <c r="C127" s="14"/>
      <c r="D127" s="14"/>
      <c r="E127" s="14"/>
      <c r="F127" s="14"/>
      <c r="G127" s="14"/>
      <c r="H127" s="14"/>
      <c r="I127" s="14"/>
    </row>
    <row r="128" spans="1:9">
      <c r="A128" s="14"/>
      <c r="B128" s="14"/>
      <c r="C128" s="14"/>
      <c r="D128" s="14"/>
      <c r="E128" s="14"/>
      <c r="F128" s="14"/>
      <c r="G128" s="14"/>
      <c r="H128" s="14"/>
      <c r="I128" s="14"/>
    </row>
    <row r="129" spans="1:9">
      <c r="A129" s="14"/>
      <c r="B129" s="14"/>
      <c r="C129" s="14"/>
      <c r="D129" s="14"/>
      <c r="E129" s="14"/>
      <c r="F129" s="14"/>
      <c r="G129" s="14"/>
      <c r="H129" s="14"/>
      <c r="I129" s="14"/>
    </row>
    <row r="130" spans="1:9">
      <c r="A130" s="14"/>
      <c r="B130" s="14"/>
      <c r="C130" s="14"/>
      <c r="D130" s="14"/>
      <c r="E130" s="14"/>
      <c r="F130" s="14"/>
      <c r="G130" s="14"/>
      <c r="H130" s="14"/>
      <c r="I130" s="14"/>
    </row>
    <row r="131" spans="1:9">
      <c r="A131" s="14"/>
      <c r="B131" s="14"/>
      <c r="C131" s="14"/>
      <c r="D131" s="14"/>
      <c r="E131" s="14"/>
      <c r="F131" s="14"/>
      <c r="G131" s="14"/>
      <c r="H131" s="14"/>
      <c r="I131" s="14"/>
    </row>
    <row r="132" spans="1:9">
      <c r="A132" s="14"/>
      <c r="B132" s="14"/>
      <c r="C132" s="14"/>
      <c r="D132" s="14"/>
      <c r="E132" s="14"/>
      <c r="F132" s="14"/>
      <c r="G132" s="14"/>
      <c r="H132" s="14"/>
      <c r="I132" s="14"/>
    </row>
    <row r="133" spans="1:9">
      <c r="A133" s="14"/>
      <c r="B133" s="14"/>
      <c r="C133" s="14"/>
      <c r="D133" s="14"/>
      <c r="E133" s="14"/>
      <c r="F133" s="14"/>
      <c r="G133" s="14"/>
      <c r="H133" s="14"/>
      <c r="I133" s="14"/>
    </row>
    <row r="134" spans="1:9">
      <c r="A134" s="14"/>
      <c r="B134" s="14"/>
      <c r="C134" s="14"/>
      <c r="D134" s="14"/>
      <c r="E134" s="14"/>
      <c r="F134" s="14"/>
      <c r="G134" s="14"/>
      <c r="H134" s="14"/>
      <c r="I134" s="14"/>
    </row>
    <row r="135" spans="1:9">
      <c r="A135" s="14"/>
      <c r="B135" s="14"/>
      <c r="C135" s="14"/>
      <c r="D135" s="14"/>
      <c r="E135" s="14"/>
      <c r="F135" s="14"/>
      <c r="G135" s="14"/>
      <c r="H135" s="14"/>
      <c r="I135" s="14"/>
    </row>
    <row r="136" spans="1:9">
      <c r="A136" s="14"/>
      <c r="B136" s="14"/>
      <c r="C136" s="14"/>
      <c r="D136" s="14"/>
      <c r="E136" s="14"/>
      <c r="F136" s="14"/>
      <c r="G136" s="14"/>
      <c r="H136" s="14"/>
      <c r="I136" s="14"/>
    </row>
    <row r="137" spans="1:9">
      <c r="A137" s="14"/>
      <c r="B137" s="14"/>
      <c r="C137" s="14"/>
      <c r="D137" s="14"/>
      <c r="E137" s="14"/>
      <c r="F137" s="14"/>
      <c r="G137" s="14"/>
      <c r="H137" s="14"/>
      <c r="I137" s="14"/>
    </row>
    <row r="138" spans="1:9">
      <c r="A138" s="14"/>
      <c r="B138" s="14"/>
      <c r="C138" s="14"/>
      <c r="D138" s="14"/>
      <c r="E138" s="14"/>
      <c r="F138" s="14"/>
      <c r="G138" s="14"/>
      <c r="H138" s="14"/>
      <c r="I138" s="14"/>
    </row>
    <row r="139" spans="1:9">
      <c r="A139" s="14"/>
      <c r="B139" s="14"/>
      <c r="C139" s="14"/>
      <c r="D139" s="14"/>
      <c r="E139" s="14"/>
      <c r="F139" s="14"/>
      <c r="G139" s="14"/>
      <c r="H139" s="14"/>
      <c r="I139" s="14"/>
    </row>
    <row r="140" spans="1:9">
      <c r="A140" s="14"/>
      <c r="B140" s="14"/>
      <c r="C140" s="14"/>
      <c r="D140" s="14"/>
      <c r="E140" s="14"/>
      <c r="F140" s="14"/>
      <c r="G140" s="14"/>
      <c r="H140" s="14"/>
      <c r="I140" s="14"/>
    </row>
    <row r="141" spans="1:9">
      <c r="A141" s="14"/>
      <c r="B141" s="14"/>
      <c r="C141" s="14"/>
      <c r="D141" s="14"/>
      <c r="E141" s="14"/>
      <c r="F141" s="14"/>
      <c r="G141" s="14"/>
      <c r="H141" s="14"/>
      <c r="I141" s="14"/>
    </row>
    <row r="142" spans="1:9">
      <c r="A142" s="14"/>
      <c r="B142" s="14"/>
      <c r="C142" s="14"/>
      <c r="D142" s="14"/>
      <c r="E142" s="14"/>
      <c r="F142" s="14"/>
      <c r="G142" s="14"/>
      <c r="H142" s="14"/>
      <c r="I142" s="14"/>
    </row>
    <row r="143" spans="1:9">
      <c r="A143" s="14"/>
      <c r="B143" s="14"/>
      <c r="C143" s="14"/>
      <c r="D143" s="14"/>
      <c r="E143" s="14"/>
      <c r="F143" s="14"/>
      <c r="G143" s="14"/>
      <c r="H143" s="14"/>
      <c r="I143" s="14"/>
    </row>
    <row r="144" spans="1:9">
      <c r="A144" s="14"/>
      <c r="B144" s="14"/>
      <c r="C144" s="14"/>
      <c r="D144" s="14"/>
      <c r="E144" s="14"/>
      <c r="F144" s="14"/>
      <c r="G144" s="14"/>
      <c r="H144" s="14"/>
      <c r="I144" s="14"/>
    </row>
    <row r="145" spans="1:9">
      <c r="A145" s="14"/>
      <c r="B145" s="14"/>
      <c r="C145" s="14"/>
      <c r="D145" s="14"/>
      <c r="E145" s="14"/>
      <c r="F145" s="14"/>
      <c r="G145" s="14"/>
      <c r="H145" s="14"/>
      <c r="I145" s="14"/>
    </row>
    <row r="146" spans="1:9">
      <c r="A146" s="14"/>
      <c r="B146" s="14"/>
      <c r="C146" s="14"/>
      <c r="D146" s="14"/>
      <c r="E146" s="14"/>
      <c r="F146" s="14"/>
      <c r="G146" s="14"/>
      <c r="H146" s="14"/>
      <c r="I146" s="14"/>
    </row>
    <row r="147" spans="1:9">
      <c r="A147" s="14"/>
      <c r="B147" s="14"/>
      <c r="C147" s="14"/>
      <c r="D147" s="14"/>
      <c r="E147" s="14"/>
      <c r="F147" s="14"/>
      <c r="G147" s="14"/>
      <c r="H147" s="14"/>
      <c r="I147" s="14"/>
    </row>
    <row r="148" spans="1:9">
      <c r="A148" s="14"/>
      <c r="B148" s="14"/>
      <c r="C148" s="14"/>
      <c r="D148" s="14"/>
      <c r="E148" s="14"/>
      <c r="F148" s="14"/>
      <c r="G148" s="14"/>
      <c r="H148" s="14"/>
      <c r="I148" s="14"/>
    </row>
    <row r="149" spans="1:9">
      <c r="A149" s="14"/>
      <c r="B149" s="14"/>
      <c r="C149" s="14"/>
      <c r="D149" s="14"/>
      <c r="E149" s="14"/>
      <c r="F149" s="14"/>
      <c r="G149" s="14"/>
      <c r="H149" s="14"/>
      <c r="I149" s="14"/>
    </row>
    <row r="150" spans="1:9">
      <c r="A150" s="14"/>
      <c r="B150" s="14"/>
      <c r="C150" s="14"/>
      <c r="D150" s="14"/>
      <c r="E150" s="14"/>
      <c r="F150" s="14"/>
      <c r="G150" s="14"/>
      <c r="H150" s="14"/>
      <c r="I150" s="14"/>
    </row>
    <row r="151" spans="1:9">
      <c r="A151" s="14"/>
      <c r="B151" s="14"/>
      <c r="C151" s="14"/>
      <c r="D151" s="14"/>
      <c r="E151" s="14"/>
      <c r="F151" s="14"/>
      <c r="G151" s="14"/>
      <c r="H151" s="14"/>
      <c r="I151" s="14"/>
    </row>
    <row r="152" spans="1:9">
      <c r="A152" s="14"/>
      <c r="B152" s="14"/>
      <c r="C152" s="14"/>
      <c r="D152" s="14"/>
      <c r="E152" s="14"/>
      <c r="F152" s="14"/>
      <c r="G152" s="14"/>
      <c r="H152" s="14"/>
      <c r="I152" s="14"/>
    </row>
    <row r="153" spans="1:9">
      <c r="A153" s="14"/>
      <c r="B153" s="14"/>
      <c r="C153" s="14"/>
      <c r="D153" s="14"/>
      <c r="E153" s="14"/>
      <c r="F153" s="14"/>
      <c r="G153" s="14"/>
      <c r="H153" s="14"/>
      <c r="I153" s="14"/>
    </row>
    <row r="154" spans="1:9">
      <c r="A154" s="14"/>
      <c r="B154" s="14"/>
      <c r="C154" s="14"/>
      <c r="D154" s="14"/>
      <c r="E154" s="14"/>
      <c r="F154" s="14"/>
      <c r="G154" s="14"/>
      <c r="H154" s="14"/>
      <c r="I154" s="14"/>
    </row>
    <row r="155" spans="1:9">
      <c r="A155" s="14"/>
      <c r="B155" s="14"/>
      <c r="C155" s="14"/>
      <c r="D155" s="14"/>
      <c r="E155" s="14"/>
      <c r="F155" s="14"/>
      <c r="G155" s="14"/>
      <c r="H155" s="14"/>
      <c r="I155" s="14"/>
    </row>
    <row r="156" spans="1:9">
      <c r="A156" s="14"/>
      <c r="B156" s="14"/>
      <c r="C156" s="14"/>
      <c r="D156" s="14"/>
      <c r="E156" s="14"/>
      <c r="F156" s="14"/>
      <c r="G156" s="14"/>
      <c r="H156" s="14"/>
      <c r="I156" s="14"/>
    </row>
    <row r="157" spans="1:9">
      <c r="A157" s="14"/>
      <c r="B157" s="14"/>
      <c r="C157" s="14"/>
      <c r="D157" s="14"/>
      <c r="E157" s="14"/>
      <c r="F157" s="14"/>
      <c r="G157" s="14"/>
      <c r="H157" s="14"/>
      <c r="I157" s="14"/>
    </row>
    <row r="158" spans="1:9">
      <c r="A158" s="14"/>
      <c r="B158" s="14"/>
      <c r="C158" s="14"/>
      <c r="D158" s="14"/>
      <c r="E158" s="14"/>
      <c r="F158" s="14"/>
      <c r="G158" s="14"/>
      <c r="H158" s="14"/>
      <c r="I158" s="14"/>
    </row>
    <row r="159" spans="1:9">
      <c r="A159" s="14"/>
      <c r="B159" s="14"/>
      <c r="C159" s="14"/>
      <c r="D159" s="14"/>
      <c r="E159" s="14"/>
      <c r="F159" s="14"/>
      <c r="G159" s="14"/>
      <c r="H159" s="14"/>
      <c r="I159" s="14"/>
    </row>
    <row r="160" spans="1:9">
      <c r="A160" s="14"/>
      <c r="B160" s="14"/>
      <c r="C160" s="14"/>
      <c r="D160" s="14"/>
      <c r="E160" s="14"/>
      <c r="F160" s="14"/>
      <c r="G160" s="14"/>
      <c r="H160" s="14"/>
      <c r="I160" s="14"/>
    </row>
    <row r="161" spans="1:9">
      <c r="A161" s="14"/>
      <c r="B161" s="14"/>
      <c r="C161" s="14"/>
      <c r="D161" s="14"/>
      <c r="E161" s="14"/>
      <c r="F161" s="14"/>
      <c r="G161" s="14"/>
      <c r="H161" s="14"/>
      <c r="I161" s="14"/>
    </row>
    <row r="162" spans="1:9">
      <c r="A162" s="14"/>
      <c r="B162" s="14"/>
      <c r="C162" s="14"/>
      <c r="D162" s="14"/>
      <c r="E162" s="14"/>
      <c r="F162" s="14"/>
      <c r="G162" s="14"/>
      <c r="H162" s="14"/>
      <c r="I162" s="14"/>
    </row>
    <row r="163" spans="1:9">
      <c r="A163" s="14"/>
      <c r="B163" s="14"/>
      <c r="C163" s="14"/>
      <c r="D163" s="14"/>
      <c r="E163" s="14"/>
      <c r="F163" s="14"/>
      <c r="G163" s="14"/>
      <c r="H163" s="14"/>
      <c r="I163" s="14"/>
    </row>
    <row r="164" spans="1:9">
      <c r="A164" s="14"/>
      <c r="B164" s="14"/>
      <c r="C164" s="14"/>
      <c r="D164" s="14"/>
      <c r="E164" s="14"/>
      <c r="F164" s="14"/>
      <c r="G164" s="14"/>
      <c r="H164" s="14"/>
      <c r="I164" s="14"/>
    </row>
    <row r="165" spans="1:9">
      <c r="A165" s="14"/>
      <c r="B165" s="14"/>
      <c r="C165" s="14"/>
      <c r="D165" s="14"/>
      <c r="E165" s="14"/>
      <c r="F165" s="14"/>
      <c r="G165" s="14"/>
      <c r="H165" s="14"/>
      <c r="I165" s="14"/>
    </row>
    <row r="166" spans="1:9">
      <c r="A166" s="14"/>
      <c r="B166" s="14"/>
      <c r="C166" s="14"/>
      <c r="D166" s="14"/>
      <c r="E166" s="14"/>
      <c r="F166" s="14"/>
      <c r="G166" s="14"/>
      <c r="H166" s="14"/>
      <c r="I166" s="14"/>
    </row>
    <row r="167" spans="1:9">
      <c r="A167" s="14"/>
      <c r="B167" s="14"/>
      <c r="C167" s="14"/>
      <c r="D167" s="14"/>
      <c r="E167" s="14"/>
      <c r="F167" s="14"/>
      <c r="G167" s="14"/>
      <c r="H167" s="14"/>
      <c r="I167" s="14"/>
    </row>
    <row r="168" spans="1:9">
      <c r="A168" s="14"/>
      <c r="B168" s="14"/>
      <c r="C168" s="14"/>
      <c r="D168" s="14"/>
      <c r="E168" s="14"/>
      <c r="F168" s="14"/>
      <c r="G168" s="14"/>
      <c r="H168" s="14"/>
      <c r="I168" s="14"/>
    </row>
    <row r="169" spans="1:9">
      <c r="A169" s="14"/>
      <c r="B169" s="14"/>
      <c r="C169" s="14"/>
      <c r="D169" s="14"/>
      <c r="E169" s="14"/>
      <c r="F169" s="14"/>
      <c r="G169" s="14"/>
      <c r="H169" s="14"/>
      <c r="I169" s="14"/>
    </row>
    <row r="170" spans="1:9">
      <c r="A170" s="14"/>
      <c r="B170" s="14"/>
      <c r="C170" s="14"/>
      <c r="D170" s="14"/>
      <c r="E170" s="14"/>
      <c r="F170" s="14"/>
      <c r="G170" s="14"/>
      <c r="H170" s="14"/>
      <c r="I170" s="14"/>
    </row>
    <row r="171" spans="1:9">
      <c r="A171" s="14"/>
      <c r="B171" s="14"/>
      <c r="C171" s="14"/>
      <c r="D171" s="14"/>
      <c r="E171" s="14"/>
      <c r="F171" s="14"/>
      <c r="G171" s="14"/>
      <c r="H171" s="14"/>
      <c r="I171" s="14"/>
    </row>
    <row r="172" spans="1:9">
      <c r="A172" s="14"/>
      <c r="B172" s="14"/>
      <c r="C172" s="14"/>
      <c r="D172" s="14"/>
      <c r="E172" s="14"/>
      <c r="F172" s="14"/>
      <c r="G172" s="14"/>
      <c r="H172" s="14"/>
      <c r="I172" s="14"/>
    </row>
    <row r="173" spans="1:9">
      <c r="A173" s="14"/>
      <c r="B173" s="14"/>
      <c r="C173" s="14"/>
      <c r="D173" s="14"/>
      <c r="E173" s="14"/>
      <c r="F173" s="14"/>
      <c r="G173" s="14"/>
      <c r="H173" s="14"/>
      <c r="I173" s="14"/>
    </row>
    <row r="174" spans="1:9">
      <c r="A174" s="14"/>
      <c r="B174" s="14"/>
      <c r="C174" s="14"/>
      <c r="D174" s="14"/>
      <c r="E174" s="14"/>
      <c r="F174" s="14"/>
      <c r="G174" s="14"/>
      <c r="H174" s="14"/>
      <c r="I174" s="14"/>
    </row>
    <row r="175" spans="1:9">
      <c r="A175" s="14"/>
      <c r="B175" s="14"/>
      <c r="C175" s="14"/>
      <c r="D175" s="14"/>
      <c r="E175" s="14"/>
      <c r="F175" s="14"/>
      <c r="G175" s="14"/>
      <c r="H175" s="14"/>
      <c r="I175" s="14"/>
    </row>
    <row r="176" spans="1:9">
      <c r="A176" s="14"/>
      <c r="B176" s="14"/>
      <c r="C176" s="14"/>
      <c r="D176" s="14"/>
      <c r="E176" s="14"/>
      <c r="F176" s="14"/>
      <c r="G176" s="14"/>
      <c r="H176" s="14"/>
      <c r="I176" s="14"/>
    </row>
    <row r="177" spans="1:9">
      <c r="A177" s="14"/>
      <c r="B177" s="14"/>
      <c r="C177" s="14"/>
      <c r="D177" s="14"/>
      <c r="E177" s="14"/>
      <c r="F177" s="14"/>
      <c r="G177" s="14"/>
      <c r="H177" s="14"/>
      <c r="I177" s="14"/>
    </row>
    <row r="178" spans="1:9">
      <c r="A178" s="14"/>
      <c r="B178" s="14"/>
      <c r="C178" s="14"/>
      <c r="D178" s="14"/>
      <c r="E178" s="14"/>
      <c r="F178" s="14"/>
      <c r="G178" s="14"/>
      <c r="H178" s="14"/>
      <c r="I178" s="14"/>
    </row>
    <row r="179" spans="1:9">
      <c r="A179" s="14"/>
      <c r="B179" s="14"/>
      <c r="C179" s="14"/>
      <c r="D179" s="14"/>
      <c r="E179" s="14"/>
      <c r="F179" s="14"/>
      <c r="G179" s="14"/>
      <c r="H179" s="14"/>
      <c r="I179" s="14"/>
    </row>
    <row r="180" spans="1:9">
      <c r="A180" s="14"/>
      <c r="B180" s="14"/>
      <c r="C180" s="14"/>
      <c r="D180" s="14"/>
      <c r="E180" s="14"/>
      <c r="F180" s="14"/>
      <c r="G180" s="14"/>
      <c r="H180" s="14"/>
      <c r="I180" s="14"/>
    </row>
    <row r="181" spans="1:9">
      <c r="A181" s="14"/>
      <c r="B181" s="14"/>
      <c r="C181" s="14"/>
      <c r="D181" s="14"/>
      <c r="E181" s="14"/>
      <c r="F181" s="14"/>
      <c r="G181" s="14"/>
      <c r="H181" s="14"/>
      <c r="I181" s="14"/>
    </row>
    <row r="182" spans="1:9">
      <c r="A182" s="14"/>
      <c r="B182" s="14"/>
      <c r="C182" s="14"/>
      <c r="D182" s="14"/>
      <c r="E182" s="14"/>
      <c r="F182" s="14"/>
      <c r="G182" s="14"/>
      <c r="H182" s="14"/>
      <c r="I182" s="14"/>
    </row>
    <row r="183" spans="1:9">
      <c r="A183" s="14"/>
      <c r="B183" s="14"/>
      <c r="C183" s="14"/>
      <c r="D183" s="14"/>
      <c r="E183" s="14"/>
      <c r="F183" s="14"/>
      <c r="G183" s="14"/>
      <c r="H183" s="14"/>
      <c r="I183" s="14"/>
    </row>
    <row r="184" spans="1:9">
      <c r="A184" s="14"/>
      <c r="B184" s="14"/>
      <c r="C184" s="14"/>
      <c r="D184" s="14"/>
      <c r="E184" s="14"/>
      <c r="F184" s="14"/>
      <c r="G184" s="14"/>
      <c r="H184" s="14"/>
      <c r="I184" s="14"/>
    </row>
    <row r="185" spans="1:9">
      <c r="A185" s="14"/>
      <c r="B185" s="14"/>
      <c r="C185" s="14"/>
      <c r="D185" s="14"/>
      <c r="E185" s="14"/>
      <c r="F185" s="14"/>
      <c r="G185" s="14"/>
      <c r="H185" s="14"/>
      <c r="I185" s="14"/>
    </row>
    <row r="186" spans="1:9">
      <c r="A186" s="14"/>
      <c r="B186" s="14"/>
      <c r="C186" s="14"/>
      <c r="D186" s="14"/>
      <c r="E186" s="14"/>
      <c r="F186" s="14"/>
      <c r="G186" s="14"/>
      <c r="H186" s="14"/>
      <c r="I186" s="14"/>
    </row>
    <row r="187" spans="1:9">
      <c r="A187" s="14"/>
      <c r="B187" s="14"/>
      <c r="C187" s="14"/>
      <c r="D187" s="14"/>
      <c r="E187" s="14"/>
      <c r="F187" s="14"/>
      <c r="G187" s="14"/>
      <c r="H187" s="14"/>
      <c r="I187" s="14"/>
    </row>
    <row r="188" spans="1:9">
      <c r="A188" s="14"/>
      <c r="B188" s="14"/>
      <c r="C188" s="14"/>
      <c r="D188" s="14"/>
      <c r="E188" s="14"/>
      <c r="F188" s="14"/>
      <c r="G188" s="14"/>
      <c r="H188" s="14"/>
      <c r="I188" s="14"/>
    </row>
    <row r="189" spans="1:9">
      <c r="A189" s="14"/>
      <c r="B189" s="14"/>
      <c r="C189" s="14"/>
      <c r="D189" s="14"/>
      <c r="E189" s="14"/>
      <c r="F189" s="14"/>
      <c r="G189" s="14"/>
      <c r="H189" s="14"/>
      <c r="I189" s="14"/>
    </row>
    <row r="190" spans="1:9">
      <c r="A190" s="14"/>
      <c r="B190" s="14"/>
      <c r="C190" s="14"/>
      <c r="D190" s="14"/>
      <c r="E190" s="14"/>
      <c r="F190" s="14"/>
      <c r="G190" s="14"/>
      <c r="H190" s="14"/>
      <c r="I190" s="14"/>
    </row>
    <row r="191" spans="1:9">
      <c r="A191" s="14"/>
      <c r="B191" s="14"/>
      <c r="C191" s="14"/>
      <c r="D191" s="14"/>
      <c r="E191" s="14"/>
      <c r="F191" s="14"/>
      <c r="G191" s="14"/>
      <c r="H191" s="14"/>
      <c r="I191" s="14"/>
    </row>
    <row r="192" spans="1:9">
      <c r="A192" s="14"/>
      <c r="B192" s="14"/>
      <c r="C192" s="14"/>
      <c r="D192" s="14"/>
      <c r="E192" s="14"/>
      <c r="F192" s="14"/>
      <c r="G192" s="14"/>
      <c r="H192" s="14"/>
      <c r="I192" s="14"/>
    </row>
    <row r="193" spans="1:9">
      <c r="A193" s="14"/>
      <c r="B193" s="14"/>
      <c r="C193" s="14"/>
      <c r="D193" s="14"/>
      <c r="E193" s="14"/>
      <c r="F193" s="14"/>
      <c r="G193" s="14"/>
      <c r="H193" s="14"/>
      <c r="I193" s="14"/>
    </row>
    <row r="194" spans="1:9">
      <c r="A194" s="14"/>
      <c r="B194" s="14"/>
      <c r="C194" s="14"/>
      <c r="D194" s="14"/>
      <c r="E194" s="14"/>
      <c r="F194" s="14"/>
      <c r="G194" s="14"/>
      <c r="H194" s="14"/>
      <c r="I194" s="14"/>
    </row>
    <row r="195" spans="1:9">
      <c r="A195" s="14"/>
      <c r="B195" s="14"/>
      <c r="C195" s="14"/>
      <c r="D195" s="14"/>
      <c r="E195" s="14"/>
      <c r="F195" s="14"/>
      <c r="G195" s="14"/>
      <c r="H195" s="14"/>
      <c r="I195" s="14"/>
    </row>
    <row r="196" spans="1:9">
      <c r="A196" s="14"/>
      <c r="B196" s="14"/>
      <c r="C196" s="14"/>
      <c r="D196" s="14"/>
      <c r="E196" s="14"/>
      <c r="F196" s="14"/>
      <c r="G196" s="14"/>
      <c r="H196" s="14"/>
      <c r="I196" s="14"/>
    </row>
    <row r="197" spans="1:9">
      <c r="A197" s="14"/>
      <c r="B197" s="14"/>
      <c r="C197" s="14"/>
      <c r="D197" s="14"/>
      <c r="E197" s="14"/>
      <c r="F197" s="14"/>
      <c r="G197" s="14"/>
      <c r="H197" s="14"/>
      <c r="I197" s="14"/>
    </row>
    <row r="198" spans="1:9">
      <c r="A198" s="14"/>
      <c r="B198" s="14"/>
      <c r="C198" s="14"/>
      <c r="D198" s="14"/>
      <c r="E198" s="14"/>
      <c r="F198" s="14"/>
      <c r="G198" s="14"/>
      <c r="H198" s="14"/>
      <c r="I198" s="14"/>
    </row>
    <row r="199" spans="1:9">
      <c r="A199" s="14"/>
      <c r="B199" s="14"/>
      <c r="C199" s="14"/>
      <c r="D199" s="14"/>
      <c r="E199" s="14"/>
      <c r="F199" s="14"/>
      <c r="G199" s="14"/>
      <c r="H199" s="14"/>
      <c r="I199" s="14"/>
    </row>
    <row r="200" spans="1:9">
      <c r="A200" s="14"/>
      <c r="B200" s="14"/>
      <c r="C200" s="14"/>
      <c r="D200" s="14"/>
      <c r="E200" s="14"/>
      <c r="F200" s="14"/>
      <c r="G200" s="14"/>
      <c r="H200" s="14"/>
      <c r="I200" s="14"/>
    </row>
    <row r="201" spans="1:9">
      <c r="A201" s="14"/>
      <c r="B201" s="14"/>
      <c r="C201" s="14"/>
      <c r="D201" s="14"/>
      <c r="E201" s="14"/>
      <c r="F201" s="14"/>
      <c r="G201" s="14"/>
      <c r="H201" s="14"/>
      <c r="I201" s="14"/>
    </row>
    <row r="202" spans="1:9">
      <c r="A202" s="14"/>
      <c r="B202" s="14"/>
      <c r="C202" s="14"/>
      <c r="D202" s="14"/>
      <c r="E202" s="14"/>
      <c r="F202" s="14"/>
      <c r="G202" s="14"/>
      <c r="H202" s="14"/>
      <c r="I202" s="14"/>
    </row>
    <row r="203" spans="1:9">
      <c r="A203" s="14"/>
      <c r="B203" s="14"/>
      <c r="C203" s="14"/>
      <c r="D203" s="14"/>
      <c r="E203" s="14"/>
      <c r="F203" s="14"/>
      <c r="G203" s="14"/>
      <c r="H203" s="14"/>
      <c r="I203" s="14"/>
    </row>
    <row r="204" spans="1:9">
      <c r="A204" s="14"/>
      <c r="B204" s="14"/>
      <c r="C204" s="14"/>
      <c r="D204" s="14"/>
      <c r="E204" s="14"/>
      <c r="F204" s="14"/>
      <c r="G204" s="14"/>
      <c r="H204" s="14"/>
      <c r="I204" s="14"/>
    </row>
    <row r="205" spans="1:9">
      <c r="A205" s="14"/>
      <c r="B205" s="14"/>
      <c r="C205" s="14"/>
      <c r="D205" s="14"/>
      <c r="E205" s="14"/>
      <c r="F205" s="14"/>
      <c r="G205" s="14"/>
      <c r="H205" s="14"/>
      <c r="I205" s="14"/>
    </row>
    <row r="206" spans="1:9">
      <c r="A206" s="14"/>
      <c r="B206" s="14"/>
      <c r="C206" s="14"/>
      <c r="D206" s="14"/>
      <c r="E206" s="14"/>
      <c r="F206" s="14"/>
      <c r="G206" s="14"/>
      <c r="H206" s="14"/>
      <c r="I206" s="14"/>
    </row>
    <row r="207" spans="1:9">
      <c r="A207" s="14"/>
      <c r="B207" s="14"/>
      <c r="C207" s="14"/>
      <c r="D207" s="14"/>
      <c r="E207" s="14"/>
      <c r="F207" s="14"/>
      <c r="G207" s="14"/>
      <c r="H207" s="14"/>
      <c r="I207" s="14"/>
    </row>
    <row r="208" spans="1:9">
      <c r="A208" s="14"/>
      <c r="B208" s="14"/>
      <c r="C208" s="14"/>
      <c r="D208" s="14"/>
      <c r="E208" s="14"/>
      <c r="F208" s="14"/>
      <c r="G208" s="14"/>
      <c r="H208" s="14"/>
      <c r="I208" s="14"/>
    </row>
    <row r="209" spans="1:9">
      <c r="A209" s="14"/>
      <c r="B209" s="14"/>
      <c r="C209" s="14"/>
      <c r="D209" s="14"/>
      <c r="E209" s="14"/>
      <c r="F209" s="14"/>
      <c r="G209" s="14"/>
      <c r="H209" s="14"/>
      <c r="I209" s="14"/>
    </row>
    <row r="210" spans="1:9">
      <c r="A210" s="14"/>
      <c r="B210" s="14"/>
      <c r="C210" s="14"/>
      <c r="D210" s="14"/>
      <c r="E210" s="14"/>
      <c r="F210" s="14"/>
      <c r="G210" s="14"/>
      <c r="H210" s="14"/>
      <c r="I210" s="14"/>
    </row>
    <row r="211" spans="1:9">
      <c r="A211" s="14"/>
      <c r="B211" s="14"/>
      <c r="C211" s="14"/>
      <c r="D211" s="14"/>
      <c r="E211" s="14"/>
      <c r="F211" s="14"/>
      <c r="G211" s="14"/>
      <c r="H211" s="14"/>
      <c r="I211" s="14"/>
    </row>
    <row r="212" spans="1:9">
      <c r="A212" s="14"/>
      <c r="B212" s="14"/>
      <c r="C212" s="14"/>
      <c r="D212" s="14"/>
      <c r="E212" s="14"/>
      <c r="F212" s="14"/>
      <c r="G212" s="14"/>
      <c r="H212" s="14"/>
      <c r="I212" s="14"/>
    </row>
    <row r="213" spans="1:9">
      <c r="A213" s="14"/>
      <c r="B213" s="14"/>
      <c r="C213" s="14"/>
      <c r="D213" s="14"/>
      <c r="E213" s="14"/>
      <c r="F213" s="14"/>
      <c r="G213" s="14"/>
      <c r="H213" s="14"/>
      <c r="I213" s="14"/>
    </row>
    <row r="214" spans="1:9">
      <c r="A214" s="14"/>
      <c r="B214" s="14"/>
      <c r="C214" s="14"/>
      <c r="D214" s="14"/>
      <c r="E214" s="14"/>
      <c r="F214" s="14"/>
      <c r="G214" s="14"/>
      <c r="H214" s="14"/>
      <c r="I214" s="14"/>
    </row>
    <row r="215" spans="1:9">
      <c r="A215" s="14"/>
      <c r="B215" s="14"/>
      <c r="C215" s="14"/>
      <c r="D215" s="14"/>
      <c r="E215" s="14"/>
      <c r="F215" s="14"/>
      <c r="G215" s="14"/>
      <c r="H215" s="14"/>
      <c r="I215" s="14"/>
    </row>
    <row r="216" spans="1:9">
      <c r="A216" s="14"/>
      <c r="B216" s="14"/>
      <c r="C216" s="14"/>
      <c r="D216" s="14"/>
      <c r="E216" s="14"/>
      <c r="F216" s="14"/>
      <c r="G216" s="14"/>
      <c r="H216" s="14"/>
      <c r="I216" s="14"/>
    </row>
    <row r="217" spans="1:9">
      <c r="A217" s="14"/>
      <c r="B217" s="14"/>
      <c r="C217" s="14"/>
      <c r="D217" s="14"/>
      <c r="E217" s="14"/>
      <c r="F217" s="14"/>
      <c r="G217" s="14"/>
      <c r="H217" s="14"/>
      <c r="I217" s="14"/>
    </row>
    <row r="218" spans="1:9">
      <c r="A218" s="14"/>
      <c r="B218" s="14"/>
      <c r="C218" s="14"/>
      <c r="D218" s="14"/>
      <c r="E218" s="14"/>
      <c r="F218" s="14"/>
      <c r="G218" s="14"/>
      <c r="H218" s="14"/>
      <c r="I218" s="14"/>
    </row>
    <row r="219" spans="1:9">
      <c r="A219" s="14"/>
      <c r="B219" s="14"/>
      <c r="C219" s="14"/>
      <c r="D219" s="14"/>
      <c r="E219" s="14"/>
      <c r="F219" s="14"/>
      <c r="G219" s="14"/>
      <c r="H219" s="14"/>
      <c r="I219" s="14"/>
    </row>
    <row r="220" spans="1:9">
      <c r="A220" s="14"/>
      <c r="B220" s="14"/>
      <c r="C220" s="14"/>
      <c r="D220" s="14"/>
      <c r="E220" s="14"/>
      <c r="F220" s="14"/>
      <c r="G220" s="14"/>
      <c r="H220" s="14"/>
      <c r="I220" s="14"/>
    </row>
    <row r="221" spans="1:9">
      <c r="A221" s="14"/>
      <c r="B221" s="14"/>
      <c r="C221" s="14"/>
      <c r="D221" s="14"/>
      <c r="E221" s="14"/>
      <c r="F221" s="14"/>
      <c r="G221" s="14"/>
      <c r="H221" s="14"/>
      <c r="I221" s="14"/>
    </row>
    <row r="222" spans="1:9">
      <c r="A222" s="14"/>
      <c r="B222" s="14"/>
      <c r="C222" s="14"/>
      <c r="D222" s="14"/>
      <c r="E222" s="14"/>
      <c r="F222" s="14"/>
      <c r="G222" s="14"/>
      <c r="H222" s="14"/>
      <c r="I222" s="14"/>
    </row>
    <row r="223" spans="1:9">
      <c r="A223" s="14"/>
      <c r="B223" s="14"/>
      <c r="C223" s="14"/>
      <c r="D223" s="14"/>
      <c r="E223" s="14"/>
      <c r="F223" s="14"/>
      <c r="G223" s="14"/>
      <c r="H223" s="14"/>
      <c r="I223" s="14"/>
    </row>
    <row r="224" spans="1:9">
      <c r="A224" s="14"/>
      <c r="B224" s="14"/>
      <c r="C224" s="14"/>
      <c r="D224" s="14"/>
      <c r="E224" s="14"/>
      <c r="F224" s="14"/>
      <c r="G224" s="14"/>
      <c r="H224" s="14"/>
      <c r="I224" s="14"/>
    </row>
    <row r="225" spans="1:9">
      <c r="A225" s="14"/>
      <c r="B225" s="14"/>
      <c r="C225" s="14"/>
      <c r="D225" s="14"/>
      <c r="E225" s="14"/>
      <c r="F225" s="14"/>
      <c r="G225" s="14"/>
      <c r="H225" s="14"/>
      <c r="I225" s="14"/>
    </row>
    <row r="226" spans="1:9">
      <c r="A226" s="14"/>
      <c r="B226" s="14"/>
      <c r="C226" s="14"/>
      <c r="D226" s="14"/>
      <c r="E226" s="14"/>
      <c r="F226" s="14"/>
      <c r="G226" s="14"/>
      <c r="H226" s="14"/>
      <c r="I226" s="14"/>
    </row>
    <row r="227" spans="1:9">
      <c r="A227" s="14"/>
      <c r="B227" s="14"/>
      <c r="C227" s="14"/>
      <c r="D227" s="14"/>
      <c r="E227" s="14"/>
      <c r="F227" s="14"/>
      <c r="G227" s="14"/>
      <c r="H227" s="14"/>
      <c r="I227" s="14"/>
    </row>
    <row r="228" spans="1:9">
      <c r="A228" s="14"/>
      <c r="B228" s="14"/>
      <c r="C228" s="14"/>
      <c r="D228" s="14"/>
      <c r="E228" s="14"/>
      <c r="F228" s="14"/>
      <c r="G228" s="14"/>
      <c r="H228" s="14"/>
      <c r="I228" s="14"/>
    </row>
    <row r="229" spans="1:9">
      <c r="A229" s="14"/>
      <c r="B229" s="14"/>
      <c r="C229" s="14"/>
      <c r="D229" s="14"/>
      <c r="E229" s="14"/>
      <c r="F229" s="14"/>
      <c r="G229" s="14"/>
      <c r="H229" s="14"/>
      <c r="I229" s="14"/>
    </row>
    <row r="230" spans="1:9">
      <c r="A230" s="14"/>
      <c r="B230" s="14"/>
      <c r="C230" s="14"/>
      <c r="D230" s="14"/>
      <c r="E230" s="14"/>
      <c r="F230" s="14"/>
      <c r="G230" s="14"/>
      <c r="H230" s="14"/>
      <c r="I230" s="14"/>
    </row>
    <row r="231" spans="1:9">
      <c r="A231" s="14"/>
      <c r="B231" s="14"/>
      <c r="C231" s="14"/>
      <c r="D231" s="14"/>
      <c r="E231" s="14"/>
      <c r="F231" s="14"/>
      <c r="G231" s="14"/>
      <c r="H231" s="14"/>
      <c r="I231" s="14"/>
    </row>
    <row r="232" spans="1:9">
      <c r="A232" s="14"/>
      <c r="B232" s="14"/>
      <c r="C232" s="14"/>
      <c r="D232" s="14"/>
      <c r="E232" s="14"/>
      <c r="F232" s="14"/>
      <c r="G232" s="14"/>
      <c r="H232" s="14"/>
      <c r="I232" s="14"/>
    </row>
    <row r="233" spans="1:9">
      <c r="A233" s="14"/>
      <c r="B233" s="14"/>
      <c r="C233" s="14"/>
      <c r="D233" s="14"/>
      <c r="E233" s="14"/>
      <c r="F233" s="14"/>
      <c r="G233" s="14"/>
      <c r="H233" s="14"/>
      <c r="I233" s="14"/>
    </row>
    <row r="234" spans="1:9">
      <c r="A234" s="14"/>
      <c r="B234" s="14"/>
      <c r="C234" s="14"/>
      <c r="D234" s="14"/>
      <c r="E234" s="14"/>
      <c r="F234" s="14"/>
      <c r="G234" s="14"/>
      <c r="H234" s="14"/>
      <c r="I234" s="14"/>
    </row>
    <row r="235" spans="1:9">
      <c r="A235" s="14"/>
      <c r="B235" s="14"/>
      <c r="C235" s="14"/>
      <c r="D235" s="14"/>
      <c r="E235" s="14"/>
      <c r="F235" s="14"/>
      <c r="G235" s="14"/>
      <c r="H235" s="14"/>
      <c r="I235" s="14"/>
    </row>
    <row r="236" spans="1:9">
      <c r="A236" s="14"/>
      <c r="B236" s="14"/>
      <c r="C236" s="14"/>
      <c r="D236" s="14"/>
      <c r="E236" s="14"/>
      <c r="F236" s="14"/>
      <c r="G236" s="14"/>
      <c r="H236" s="14"/>
      <c r="I236" s="14"/>
    </row>
    <row r="237" spans="1:9">
      <c r="A237" s="14"/>
      <c r="B237" s="14"/>
      <c r="C237" s="14"/>
      <c r="D237" s="14"/>
      <c r="E237" s="14"/>
      <c r="F237" s="14"/>
      <c r="G237" s="14"/>
      <c r="H237" s="14"/>
      <c r="I237" s="14"/>
    </row>
    <row r="238" spans="1:9">
      <c r="A238" s="14"/>
      <c r="B238" s="14"/>
      <c r="C238" s="14"/>
      <c r="D238" s="14"/>
      <c r="E238" s="14"/>
      <c r="F238" s="14"/>
      <c r="G238" s="14"/>
      <c r="H238" s="14"/>
      <c r="I238" s="14"/>
    </row>
    <row r="239" spans="1:9">
      <c r="A239" s="14"/>
      <c r="B239" s="14"/>
      <c r="C239" s="14"/>
      <c r="D239" s="14"/>
      <c r="E239" s="14"/>
      <c r="F239" s="14"/>
      <c r="G239" s="14"/>
      <c r="H239" s="14"/>
      <c r="I239" s="14"/>
    </row>
    <row r="240" spans="1:9">
      <c r="A240" s="14"/>
      <c r="B240" s="14"/>
      <c r="C240" s="14"/>
      <c r="D240" s="14"/>
      <c r="E240" s="14"/>
      <c r="F240" s="14"/>
      <c r="G240" s="14"/>
      <c r="H240" s="14"/>
      <c r="I240" s="14"/>
    </row>
    <row r="241" spans="1:9">
      <c r="A241" s="14"/>
      <c r="B241" s="14"/>
      <c r="C241" s="14"/>
      <c r="D241" s="14"/>
      <c r="E241" s="14"/>
      <c r="F241" s="14"/>
      <c r="G241" s="14"/>
      <c r="H241" s="14"/>
      <c r="I241" s="14"/>
    </row>
    <row r="242" spans="1:9">
      <c r="A242" s="14"/>
      <c r="B242" s="14"/>
      <c r="C242" s="14"/>
      <c r="D242" s="14"/>
      <c r="E242" s="14"/>
      <c r="F242" s="14"/>
      <c r="G242" s="14"/>
      <c r="H242" s="14"/>
      <c r="I242" s="14"/>
    </row>
    <row r="243" spans="1:9">
      <c r="A243" s="14"/>
      <c r="B243" s="14"/>
      <c r="C243" s="14"/>
      <c r="D243" s="14"/>
      <c r="E243" s="14"/>
      <c r="F243" s="14"/>
      <c r="G243" s="14"/>
      <c r="H243" s="14"/>
      <c r="I243" s="14"/>
    </row>
    <row r="244" spans="1:9">
      <c r="A244" s="14"/>
      <c r="B244" s="14"/>
      <c r="C244" s="14"/>
      <c r="D244" s="14"/>
      <c r="E244" s="14"/>
      <c r="F244" s="14"/>
      <c r="G244" s="14"/>
      <c r="H244" s="14"/>
      <c r="I244" s="14"/>
    </row>
    <row r="245" spans="1:9">
      <c r="A245" s="14"/>
      <c r="B245" s="14"/>
      <c r="C245" s="14"/>
      <c r="D245" s="14"/>
      <c r="E245" s="14"/>
      <c r="F245" s="14"/>
      <c r="G245" s="14"/>
      <c r="H245" s="14"/>
      <c r="I245" s="14"/>
    </row>
    <row r="246" spans="1:9">
      <c r="A246" s="14"/>
      <c r="B246" s="14"/>
      <c r="C246" s="14"/>
      <c r="D246" s="14"/>
      <c r="E246" s="14"/>
      <c r="F246" s="14"/>
      <c r="G246" s="14"/>
      <c r="H246" s="14"/>
      <c r="I246" s="14"/>
    </row>
    <row r="247" spans="1:9">
      <c r="A247" s="14"/>
      <c r="B247" s="14"/>
      <c r="C247" s="14"/>
      <c r="D247" s="14"/>
      <c r="E247" s="14"/>
      <c r="F247" s="14"/>
      <c r="G247" s="14"/>
      <c r="H247" s="14"/>
      <c r="I247" s="14"/>
    </row>
    <row r="248" spans="1:9">
      <c r="A248" s="14"/>
      <c r="B248" s="14"/>
      <c r="C248" s="14"/>
      <c r="D248" s="14"/>
      <c r="E248" s="14"/>
      <c r="F248" s="14"/>
      <c r="G248" s="14"/>
      <c r="H248" s="14"/>
      <c r="I248" s="14"/>
    </row>
    <row r="249" spans="1:9">
      <c r="A249" s="14"/>
      <c r="B249" s="14"/>
      <c r="C249" s="14"/>
      <c r="D249" s="14"/>
      <c r="E249" s="14"/>
      <c r="F249" s="14"/>
      <c r="G249" s="14"/>
      <c r="H249" s="14"/>
      <c r="I249" s="14"/>
    </row>
    <row r="250" spans="1:9">
      <c r="A250" s="14"/>
      <c r="B250" s="14"/>
      <c r="C250" s="14"/>
      <c r="D250" s="14"/>
      <c r="E250" s="14"/>
      <c r="F250" s="14"/>
      <c r="G250" s="14"/>
      <c r="H250" s="14"/>
      <c r="I250" s="14"/>
    </row>
    <row r="251" spans="1:9">
      <c r="A251" s="14"/>
      <c r="B251" s="14"/>
      <c r="C251" s="14"/>
      <c r="D251" s="14"/>
      <c r="E251" s="14"/>
      <c r="F251" s="14"/>
      <c r="G251" s="14"/>
      <c r="H251" s="14"/>
      <c r="I251" s="14"/>
    </row>
    <row r="252" spans="1:9">
      <c r="A252" s="14"/>
      <c r="B252" s="14"/>
      <c r="C252" s="14"/>
      <c r="D252" s="14"/>
      <c r="E252" s="14"/>
      <c r="F252" s="14"/>
      <c r="G252" s="14"/>
      <c r="H252" s="14"/>
      <c r="I252" s="14"/>
    </row>
    <row r="253" spans="1:9">
      <c r="A253" s="14"/>
      <c r="B253" s="14"/>
      <c r="C253" s="14"/>
      <c r="D253" s="14"/>
      <c r="E253" s="14"/>
      <c r="F253" s="14"/>
      <c r="G253" s="14"/>
      <c r="H253" s="14"/>
      <c r="I253" s="14"/>
    </row>
    <row r="254" spans="1:9">
      <c r="A254" s="14"/>
      <c r="B254" s="14"/>
      <c r="C254" s="14"/>
      <c r="D254" s="14"/>
      <c r="E254" s="14"/>
      <c r="F254" s="14"/>
      <c r="G254" s="14"/>
      <c r="H254" s="14"/>
      <c r="I254" s="14"/>
    </row>
    <row r="255" spans="1:9">
      <c r="A255" s="14"/>
      <c r="B255" s="14"/>
      <c r="C255" s="14"/>
      <c r="D255" s="14"/>
      <c r="E255" s="14"/>
      <c r="F255" s="14"/>
      <c r="G255" s="14"/>
      <c r="H255" s="14"/>
      <c r="I255" s="14"/>
    </row>
    <row r="256" spans="1:9">
      <c r="A256" s="14"/>
      <c r="B256" s="14"/>
      <c r="C256" s="14"/>
      <c r="D256" s="14"/>
      <c r="E256" s="14"/>
      <c r="F256" s="14"/>
      <c r="G256" s="14"/>
      <c r="H256" s="14"/>
      <c r="I256" s="14"/>
    </row>
    <row r="257" spans="1:9">
      <c r="A257" s="14"/>
      <c r="B257" s="14"/>
      <c r="C257" s="14"/>
      <c r="D257" s="14"/>
      <c r="E257" s="14"/>
      <c r="F257" s="14"/>
      <c r="G257" s="14"/>
      <c r="H257" s="14"/>
      <c r="I257" s="14"/>
    </row>
    <row r="258" spans="1:9">
      <c r="A258" s="14"/>
      <c r="B258" s="14"/>
      <c r="C258" s="14"/>
      <c r="D258" s="14"/>
      <c r="E258" s="14"/>
      <c r="F258" s="14"/>
      <c r="G258" s="14"/>
      <c r="H258" s="14"/>
      <c r="I258" s="14"/>
    </row>
    <row r="259" spans="1:9">
      <c r="A259" s="14"/>
      <c r="B259" s="14"/>
      <c r="C259" s="14"/>
      <c r="D259" s="14"/>
      <c r="E259" s="14"/>
      <c r="F259" s="14"/>
      <c r="G259" s="14"/>
      <c r="H259" s="14"/>
      <c r="I259" s="14"/>
    </row>
    <row r="260" spans="1:9">
      <c r="A260" s="14"/>
      <c r="B260" s="14"/>
      <c r="C260" s="14"/>
      <c r="D260" s="14"/>
      <c r="E260" s="14"/>
      <c r="F260" s="14"/>
      <c r="G260" s="14"/>
      <c r="H260" s="14"/>
      <c r="I260" s="14"/>
    </row>
    <row r="261" spans="1:9">
      <c r="A261" s="14"/>
      <c r="B261" s="14"/>
      <c r="C261" s="14"/>
      <c r="D261" s="14"/>
      <c r="E261" s="14"/>
      <c r="F261" s="14"/>
      <c r="G261" s="14"/>
      <c r="H261" s="14"/>
      <c r="I261" s="14"/>
    </row>
    <row r="262" spans="1:9">
      <c r="A262" s="14"/>
      <c r="B262" s="14"/>
      <c r="C262" s="14"/>
      <c r="D262" s="14"/>
      <c r="E262" s="14"/>
      <c r="F262" s="14"/>
      <c r="G262" s="14"/>
      <c r="H262" s="14"/>
      <c r="I262" s="14"/>
    </row>
    <row r="263" spans="1:9">
      <c r="A263" s="14"/>
      <c r="B263" s="14"/>
      <c r="C263" s="14"/>
      <c r="D263" s="14"/>
      <c r="E263" s="14"/>
      <c r="F263" s="14"/>
      <c r="G263" s="14"/>
      <c r="H263" s="14"/>
      <c r="I263" s="14"/>
    </row>
    <row r="264" spans="1:9">
      <c r="A264" s="14"/>
      <c r="B264" s="14"/>
      <c r="C264" s="14"/>
      <c r="D264" s="14"/>
      <c r="E264" s="14"/>
      <c r="F264" s="14"/>
      <c r="G264" s="14"/>
      <c r="H264" s="14"/>
      <c r="I264" s="14"/>
    </row>
    <row r="265" spans="1:9">
      <c r="A265" s="14"/>
      <c r="B265" s="14"/>
      <c r="C265" s="14"/>
      <c r="D265" s="14"/>
      <c r="E265" s="14"/>
      <c r="F265" s="14"/>
      <c r="G265" s="14"/>
      <c r="H265" s="14"/>
      <c r="I265" s="14"/>
    </row>
    <row r="266" spans="1:9">
      <c r="A266" s="14"/>
      <c r="B266" s="14"/>
      <c r="C266" s="14"/>
      <c r="D266" s="14"/>
      <c r="E266" s="14"/>
      <c r="F266" s="14"/>
      <c r="G266" s="14"/>
      <c r="H266" s="14"/>
      <c r="I266" s="14"/>
    </row>
    <row r="267" spans="1:9">
      <c r="A267" s="14"/>
      <c r="B267" s="14"/>
      <c r="C267" s="14"/>
      <c r="D267" s="14"/>
      <c r="E267" s="14"/>
      <c r="F267" s="14"/>
      <c r="G267" s="14"/>
      <c r="H267" s="14"/>
      <c r="I267" s="14"/>
    </row>
    <row r="268" spans="1:9">
      <c r="A268" s="14"/>
      <c r="B268" s="14"/>
      <c r="C268" s="14"/>
      <c r="D268" s="14"/>
      <c r="E268" s="14"/>
      <c r="F268" s="14"/>
      <c r="G268" s="14"/>
      <c r="H268" s="14"/>
      <c r="I268" s="14"/>
    </row>
    <row r="269" spans="1:9">
      <c r="A269" s="14"/>
      <c r="B269" s="14"/>
      <c r="C269" s="14"/>
      <c r="D269" s="14"/>
      <c r="E269" s="14"/>
      <c r="F269" s="14"/>
      <c r="G269" s="14"/>
      <c r="H269" s="14"/>
      <c r="I269" s="14"/>
    </row>
  </sheetData>
  <mergeCells count="22">
    <mergeCell ref="C8:I8"/>
    <mergeCell ref="A1:I1"/>
    <mergeCell ref="A3:I3"/>
    <mergeCell ref="A4:I4"/>
    <mergeCell ref="C6:I6"/>
    <mergeCell ref="C7:I7"/>
    <mergeCell ref="B66:C66"/>
    <mergeCell ref="A62:H62"/>
    <mergeCell ref="C9:I9"/>
    <mergeCell ref="A15:A16"/>
    <mergeCell ref="B15:B16"/>
    <mergeCell ref="F15:F16"/>
    <mergeCell ref="G15:G16"/>
    <mergeCell ref="C15:D16"/>
    <mergeCell ref="C17:D17"/>
    <mergeCell ref="C18:D18"/>
    <mergeCell ref="C60:D60"/>
    <mergeCell ref="E15:E16"/>
    <mergeCell ref="C61:D61"/>
    <mergeCell ref="A13:D13"/>
    <mergeCell ref="H15:H16"/>
    <mergeCell ref="I15:I16"/>
  </mergeCells>
  <printOptions horizontalCentered="1"/>
  <pageMargins left="1.1811023622047245" right="0.59055118110236227" top="0.78740157480314965" bottom="0.78740157480314965" header="0.31496062992125984" footer="0.39370078740157483"/>
  <pageSetup paperSize="9" scale="51" fitToHeight="0" orientation="portrait" blackAndWhite="1" r:id="rId1"/>
  <headerFooter>
    <oddFooter>&amp;R&amp;"Times New Roman,Regular"&amp;10&amp;P. lpp. no &amp;N</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I266"/>
  <sheetViews>
    <sheetView showZeros="0" topLeftCell="A33" zoomScale="85" zoomScaleNormal="85" workbookViewId="0">
      <selection activeCell="E54" sqref="E54:E56"/>
    </sheetView>
  </sheetViews>
  <sheetFormatPr defaultColWidth="9.140625" defaultRowHeight="15" outlineLevelRow="1"/>
  <cols>
    <col min="1" max="2" width="8.7109375" style="44" customWidth="1"/>
    <col min="3" max="3" width="42.42578125" style="44" customWidth="1"/>
    <col min="4" max="4" width="18.7109375" style="44" customWidth="1"/>
    <col min="5" max="5" width="26.85546875" style="44" customWidth="1"/>
    <col min="6" max="7" width="9.7109375" style="44" customWidth="1"/>
    <col min="8" max="8" width="17.7109375" style="44" customWidth="1"/>
    <col min="9" max="9" width="16.7109375" style="44" customWidth="1"/>
    <col min="10" max="16384" width="9.140625" style="44"/>
  </cols>
  <sheetData>
    <row r="1" spans="1:9" ht="20.25">
      <c r="A1" s="985" t="str">
        <f>"Lokālā tāme Nr. "&amp;KOPS1!B42</f>
        <v>Lokālā tāme Nr. 2-8</v>
      </c>
      <c r="B1" s="985"/>
      <c r="C1" s="985"/>
      <c r="D1" s="985"/>
      <c r="E1" s="985"/>
      <c r="F1" s="985"/>
      <c r="G1" s="985"/>
      <c r="H1" s="985"/>
      <c r="I1" s="985"/>
    </row>
    <row r="3" spans="1:9" ht="20.25">
      <c r="A3" s="1026" t="str">
        <f>KOPS1!C42</f>
        <v>Ugunsdzēsības automātikas sistēmas</v>
      </c>
      <c r="B3" s="1026"/>
      <c r="C3" s="1026"/>
      <c r="D3" s="1026"/>
      <c r="E3" s="1027"/>
      <c r="F3" s="1026"/>
      <c r="G3" s="1026"/>
      <c r="H3" s="1026"/>
      <c r="I3" s="1026"/>
    </row>
    <row r="4" spans="1:9">
      <c r="A4" s="1017" t="s">
        <v>0</v>
      </c>
      <c r="B4" s="1017"/>
      <c r="C4" s="1017"/>
      <c r="D4" s="1017"/>
      <c r="E4" s="1017"/>
      <c r="F4" s="1017"/>
      <c r="G4" s="1017"/>
      <c r="H4" s="1017"/>
      <c r="I4" s="1017"/>
    </row>
    <row r="5" spans="1:9">
      <c r="A5" s="14"/>
      <c r="B5" s="14"/>
      <c r="C5" s="14"/>
      <c r="D5" s="14"/>
      <c r="E5" s="14"/>
      <c r="F5" s="14"/>
      <c r="G5" s="14"/>
      <c r="H5" s="14"/>
      <c r="I5" s="14"/>
    </row>
    <row r="6" spans="1:9">
      <c r="A6" s="14" t="s">
        <v>1</v>
      </c>
      <c r="B6" s="14"/>
      <c r="C6" s="995" t="str">
        <f>KOPS1!C6</f>
        <v>Jauna skolas ēka Ādažos I.kārta</v>
      </c>
      <c r="D6" s="995"/>
      <c r="E6" s="986"/>
      <c r="F6" s="995"/>
      <c r="G6" s="995"/>
      <c r="H6" s="995"/>
      <c r="I6" s="995"/>
    </row>
    <row r="7" spans="1:9">
      <c r="A7" s="14" t="s">
        <v>2</v>
      </c>
      <c r="B7" s="14"/>
      <c r="C7" s="995" t="str">
        <f>KOPS1!C7</f>
        <v>Jauna skolas ēka Ādažos</v>
      </c>
      <c r="D7" s="995"/>
      <c r="E7" s="986"/>
      <c r="F7" s="995"/>
      <c r="G7" s="995"/>
      <c r="H7" s="995"/>
      <c r="I7" s="995"/>
    </row>
    <row r="8" spans="1:9">
      <c r="A8" s="14" t="s">
        <v>3</v>
      </c>
      <c r="B8" s="14"/>
      <c r="C8" s="995" t="str">
        <f>KOPS1!C8</f>
        <v>Attekas iela 16, Ādaži, Ādažu novads</v>
      </c>
      <c r="D8" s="995"/>
      <c r="E8" s="986"/>
      <c r="F8" s="995"/>
      <c r="G8" s="995"/>
      <c r="H8" s="995"/>
      <c r="I8" s="995"/>
    </row>
    <row r="9" spans="1:9">
      <c r="A9" s="14" t="s">
        <v>4</v>
      </c>
      <c r="B9" s="14"/>
      <c r="C9" s="995" t="str">
        <f>KOPS1!C9</f>
        <v>16-26</v>
      </c>
      <c r="D9" s="995"/>
      <c r="E9" s="986"/>
      <c r="F9" s="995"/>
      <c r="G9" s="995"/>
      <c r="H9" s="995"/>
      <c r="I9" s="995"/>
    </row>
    <row r="10" spans="1:9">
      <c r="A10" s="14"/>
      <c r="B10" s="14"/>
      <c r="C10" s="14"/>
      <c r="D10" s="14"/>
      <c r="E10" s="14"/>
      <c r="F10" s="14"/>
      <c r="G10" s="14"/>
      <c r="H10" s="14"/>
    </row>
    <row r="11" spans="1:9">
      <c r="A11" s="14" t="s">
        <v>312</v>
      </c>
      <c r="B11" s="14"/>
      <c r="C11" s="14"/>
      <c r="D11" s="14"/>
      <c r="E11" s="14"/>
      <c r="F11" s="14"/>
      <c r="G11" s="14"/>
      <c r="H11" s="14"/>
    </row>
    <row r="12" spans="1:9">
      <c r="A12" s="14" t="s">
        <v>2039</v>
      </c>
      <c r="B12" s="14"/>
      <c r="C12" s="14"/>
      <c r="D12" s="14"/>
      <c r="E12" s="14"/>
      <c r="F12" s="14"/>
      <c r="G12" s="14"/>
      <c r="H12" s="14"/>
      <c r="I12" s="14"/>
    </row>
    <row r="13" spans="1:9">
      <c r="A13" s="1019" t="str">
        <f>KOPS1!F14</f>
        <v>Tāme sastādīta 2017.gada 29. septembrī</v>
      </c>
      <c r="B13" s="1019"/>
      <c r="C13" s="1019"/>
      <c r="D13" s="1019"/>
      <c r="E13" s="662"/>
      <c r="F13" s="14"/>
      <c r="G13" s="14"/>
      <c r="H13" s="14"/>
    </row>
    <row r="15" spans="1:9" ht="15" customHeight="1">
      <c r="A15" s="1007" t="s">
        <v>5</v>
      </c>
      <c r="B15" s="1007" t="s">
        <v>6</v>
      </c>
      <c r="C15" s="1050" t="s">
        <v>1931</v>
      </c>
      <c r="D15" s="1051"/>
      <c r="E15" s="1032" t="s">
        <v>1628</v>
      </c>
      <c r="F15" s="1013" t="s">
        <v>7</v>
      </c>
      <c r="G15" s="1011" t="s">
        <v>8</v>
      </c>
      <c r="H15" s="1024" t="s">
        <v>2040</v>
      </c>
      <c r="I15" s="1024" t="s">
        <v>2041</v>
      </c>
    </row>
    <row r="16" spans="1:9">
      <c r="A16" s="1007"/>
      <c r="B16" s="1007"/>
      <c r="C16" s="1052"/>
      <c r="D16" s="1053"/>
      <c r="E16" s="1025"/>
      <c r="F16" s="1013"/>
      <c r="G16" s="1012"/>
      <c r="H16" s="1025"/>
      <c r="I16" s="1025"/>
    </row>
    <row r="17" spans="1:9" ht="15.75" thickBot="1">
      <c r="A17" s="66">
        <v>1</v>
      </c>
      <c r="B17" s="66">
        <v>2</v>
      </c>
      <c r="C17" s="1044" t="s">
        <v>80</v>
      </c>
      <c r="D17" s="1045"/>
      <c r="E17" s="666"/>
      <c r="F17" s="66" t="s">
        <v>81</v>
      </c>
      <c r="G17" s="68">
        <v>5</v>
      </c>
      <c r="H17" s="68">
        <v>6</v>
      </c>
      <c r="I17" s="68">
        <v>7</v>
      </c>
    </row>
    <row r="18" spans="1:9" s="303" customFormat="1" ht="15.75" thickTop="1">
      <c r="A18" s="38"/>
      <c r="B18" s="1"/>
      <c r="C18" s="1046" t="s">
        <v>194</v>
      </c>
      <c r="D18" s="1047"/>
      <c r="E18" s="727"/>
      <c r="F18" s="250"/>
      <c r="G18" s="251"/>
      <c r="H18" s="40"/>
      <c r="I18" s="40"/>
    </row>
    <row r="19" spans="1:9" s="303" customFormat="1">
      <c r="A19" s="33"/>
      <c r="B19" s="1"/>
      <c r="C19" s="55"/>
      <c r="D19" s="55"/>
      <c r="E19" s="733"/>
      <c r="F19" s="56"/>
      <c r="G19" s="45"/>
      <c r="H19" s="252"/>
      <c r="I19" s="252">
        <f>ROUND(G19*H19,2)</f>
        <v>0</v>
      </c>
    </row>
    <row r="20" spans="1:9" s="303" customFormat="1" ht="25.5">
      <c r="A20" s="33">
        <v>1</v>
      </c>
      <c r="B20" s="599" t="s">
        <v>1950</v>
      </c>
      <c r="C20" s="55" t="s">
        <v>526</v>
      </c>
      <c r="D20" s="55" t="s">
        <v>317</v>
      </c>
      <c r="E20" s="722" t="s">
        <v>2048</v>
      </c>
      <c r="F20" s="56" t="s">
        <v>94</v>
      </c>
      <c r="G20" s="606">
        <v>1</v>
      </c>
      <c r="H20" s="252"/>
      <c r="I20" s="252"/>
    </row>
    <row r="21" spans="1:9" s="303" customFormat="1">
      <c r="A21" s="33">
        <f>A20+1</f>
        <v>2</v>
      </c>
      <c r="B21" s="599" t="s">
        <v>1950</v>
      </c>
      <c r="C21" s="55" t="s">
        <v>318</v>
      </c>
      <c r="D21" s="55" t="s">
        <v>319</v>
      </c>
      <c r="E21" s="722" t="s">
        <v>2048</v>
      </c>
      <c r="F21" s="56" t="s">
        <v>94</v>
      </c>
      <c r="G21" s="606">
        <v>3</v>
      </c>
      <c r="H21" s="252"/>
      <c r="I21" s="252"/>
    </row>
    <row r="22" spans="1:9" s="303" customFormat="1" ht="25.5">
      <c r="A22" s="33">
        <f t="shared" ref="A22:A56" si="0">A21+1</f>
        <v>3</v>
      </c>
      <c r="B22" s="599" t="s">
        <v>1950</v>
      </c>
      <c r="C22" s="55" t="s">
        <v>320</v>
      </c>
      <c r="D22" s="55" t="s">
        <v>321</v>
      </c>
      <c r="E22" s="722" t="s">
        <v>2048</v>
      </c>
      <c r="F22" s="56" t="s">
        <v>94</v>
      </c>
      <c r="G22" s="606">
        <v>1</v>
      </c>
      <c r="H22" s="252"/>
      <c r="I22" s="252"/>
    </row>
    <row r="23" spans="1:9" s="303" customFormat="1" ht="63.75">
      <c r="A23" s="33">
        <f t="shared" si="0"/>
        <v>4</v>
      </c>
      <c r="B23" s="599" t="s">
        <v>1950</v>
      </c>
      <c r="C23" s="55" t="s">
        <v>322</v>
      </c>
      <c r="D23" s="55" t="s">
        <v>323</v>
      </c>
      <c r="E23" s="722" t="s">
        <v>2048</v>
      </c>
      <c r="F23" s="56" t="s">
        <v>94</v>
      </c>
      <c r="G23" s="606">
        <v>1</v>
      </c>
      <c r="H23" s="252"/>
      <c r="I23" s="252"/>
    </row>
    <row r="24" spans="1:9" s="303" customFormat="1">
      <c r="A24" s="33">
        <f t="shared" si="0"/>
        <v>5</v>
      </c>
      <c r="B24" s="599" t="s">
        <v>1950</v>
      </c>
      <c r="C24" s="55" t="s">
        <v>324</v>
      </c>
      <c r="D24" s="55" t="s">
        <v>325</v>
      </c>
      <c r="E24" s="722" t="s">
        <v>2048</v>
      </c>
      <c r="F24" s="56" t="s">
        <v>92</v>
      </c>
      <c r="G24" s="606">
        <v>4</v>
      </c>
      <c r="H24" s="252"/>
      <c r="I24" s="252"/>
    </row>
    <row r="25" spans="1:9" s="303" customFormat="1" ht="25.5">
      <c r="A25" s="33">
        <f t="shared" si="0"/>
        <v>6</v>
      </c>
      <c r="B25" s="599" t="s">
        <v>1950</v>
      </c>
      <c r="C25" s="55" t="s">
        <v>326</v>
      </c>
      <c r="D25" s="55" t="s">
        <v>327</v>
      </c>
      <c r="E25" s="722" t="s">
        <v>2048</v>
      </c>
      <c r="F25" s="56" t="s">
        <v>92</v>
      </c>
      <c r="G25" s="606">
        <v>158</v>
      </c>
      <c r="H25" s="252"/>
      <c r="I25" s="252"/>
    </row>
    <row r="26" spans="1:9" s="303" customFormat="1" ht="25.5">
      <c r="A26" s="33">
        <f t="shared" si="0"/>
        <v>7</v>
      </c>
      <c r="B26" s="599" t="s">
        <v>1950</v>
      </c>
      <c r="C26" s="55" t="s">
        <v>328</v>
      </c>
      <c r="D26" s="55" t="s">
        <v>329</v>
      </c>
      <c r="E26" s="722" t="s">
        <v>2048</v>
      </c>
      <c r="F26" s="56" t="s">
        <v>92</v>
      </c>
      <c r="G26" s="606">
        <v>27</v>
      </c>
      <c r="H26" s="252"/>
      <c r="I26" s="252"/>
    </row>
    <row r="27" spans="1:9" s="303" customFormat="1" ht="25.5">
      <c r="A27" s="33">
        <f t="shared" si="0"/>
        <v>8</v>
      </c>
      <c r="B27" s="599" t="s">
        <v>1950</v>
      </c>
      <c r="C27" s="55" t="s">
        <v>330</v>
      </c>
      <c r="D27" s="55" t="s">
        <v>327</v>
      </c>
      <c r="E27" s="722" t="s">
        <v>2048</v>
      </c>
      <c r="F27" s="56" t="s">
        <v>92</v>
      </c>
      <c r="G27" s="606">
        <v>182</v>
      </c>
      <c r="H27" s="252"/>
      <c r="I27" s="252"/>
    </row>
    <row r="28" spans="1:9" s="303" customFormat="1" ht="25.5">
      <c r="A28" s="33">
        <f t="shared" si="0"/>
        <v>9</v>
      </c>
      <c r="B28" s="599" t="s">
        <v>1950</v>
      </c>
      <c r="C28" s="55" t="s">
        <v>331</v>
      </c>
      <c r="D28" s="55" t="s">
        <v>332</v>
      </c>
      <c r="E28" s="722" t="s">
        <v>2048</v>
      </c>
      <c r="F28" s="56" t="s">
        <v>92</v>
      </c>
      <c r="G28" s="606">
        <v>15</v>
      </c>
      <c r="H28" s="252"/>
      <c r="I28" s="252"/>
    </row>
    <row r="29" spans="1:9" s="303" customFormat="1" ht="25.5">
      <c r="A29" s="33">
        <f t="shared" si="0"/>
        <v>10</v>
      </c>
      <c r="B29" s="599" t="s">
        <v>1950</v>
      </c>
      <c r="C29" s="55" t="s">
        <v>333</v>
      </c>
      <c r="D29" s="55" t="s">
        <v>334</v>
      </c>
      <c r="E29" s="722" t="s">
        <v>2048</v>
      </c>
      <c r="F29" s="56" t="s">
        <v>92</v>
      </c>
      <c r="G29" s="606">
        <v>66</v>
      </c>
      <c r="H29" s="252"/>
      <c r="I29" s="252"/>
    </row>
    <row r="30" spans="1:9" s="303" customFormat="1">
      <c r="A30" s="33">
        <f t="shared" si="0"/>
        <v>11</v>
      </c>
      <c r="B30" s="599" t="s">
        <v>1950</v>
      </c>
      <c r="C30" s="55" t="s">
        <v>527</v>
      </c>
      <c r="D30" s="55" t="s">
        <v>334</v>
      </c>
      <c r="E30" s="722" t="s">
        <v>2048</v>
      </c>
      <c r="F30" s="56" t="s">
        <v>92</v>
      </c>
      <c r="G30" s="606">
        <v>1</v>
      </c>
      <c r="H30" s="252"/>
      <c r="I30" s="252"/>
    </row>
    <row r="31" spans="1:9" s="303" customFormat="1">
      <c r="A31" s="33">
        <f t="shared" si="0"/>
        <v>12</v>
      </c>
      <c r="B31" s="599" t="s">
        <v>1950</v>
      </c>
      <c r="C31" s="55" t="s">
        <v>335</v>
      </c>
      <c r="D31" s="55" t="s">
        <v>336</v>
      </c>
      <c r="E31" s="722" t="s">
        <v>2048</v>
      </c>
      <c r="F31" s="56" t="s">
        <v>92</v>
      </c>
      <c r="G31" s="606">
        <v>63</v>
      </c>
      <c r="H31" s="252"/>
      <c r="I31" s="252"/>
    </row>
    <row r="32" spans="1:9" s="303" customFormat="1">
      <c r="A32" s="33">
        <f t="shared" si="0"/>
        <v>13</v>
      </c>
      <c r="B32" s="599" t="s">
        <v>1950</v>
      </c>
      <c r="C32" s="55" t="s">
        <v>337</v>
      </c>
      <c r="D32" s="55" t="s">
        <v>338</v>
      </c>
      <c r="E32" s="722" t="s">
        <v>2048</v>
      </c>
      <c r="F32" s="56" t="s">
        <v>92</v>
      </c>
      <c r="G32" s="606">
        <v>63</v>
      </c>
      <c r="H32" s="252"/>
      <c r="I32" s="252"/>
    </row>
    <row r="33" spans="1:9" s="303" customFormat="1">
      <c r="A33" s="33">
        <f t="shared" si="0"/>
        <v>14</v>
      </c>
      <c r="B33" s="599" t="s">
        <v>1950</v>
      </c>
      <c r="C33" s="55" t="s">
        <v>339</v>
      </c>
      <c r="D33" s="55" t="s">
        <v>340</v>
      </c>
      <c r="E33" s="722" t="s">
        <v>2048</v>
      </c>
      <c r="F33" s="56" t="s">
        <v>92</v>
      </c>
      <c r="G33" s="606">
        <v>355</v>
      </c>
      <c r="H33" s="252"/>
      <c r="I33" s="252"/>
    </row>
    <row r="34" spans="1:9" s="303" customFormat="1">
      <c r="A34" s="33">
        <f t="shared" si="0"/>
        <v>15</v>
      </c>
      <c r="B34" s="599" t="s">
        <v>1950</v>
      </c>
      <c r="C34" s="55" t="s">
        <v>341</v>
      </c>
      <c r="D34" s="55" t="s">
        <v>342</v>
      </c>
      <c r="E34" s="722" t="s">
        <v>2048</v>
      </c>
      <c r="F34" s="56" t="s">
        <v>92</v>
      </c>
      <c r="G34" s="606">
        <v>27</v>
      </c>
      <c r="H34" s="252"/>
      <c r="I34" s="252"/>
    </row>
    <row r="35" spans="1:9" s="303" customFormat="1">
      <c r="A35" s="33">
        <f t="shared" si="0"/>
        <v>16</v>
      </c>
      <c r="B35" s="599" t="s">
        <v>1950</v>
      </c>
      <c r="C35" s="55" t="s">
        <v>343</v>
      </c>
      <c r="D35" s="55" t="s">
        <v>344</v>
      </c>
      <c r="E35" s="722" t="s">
        <v>2048</v>
      </c>
      <c r="F35" s="56" t="s">
        <v>92</v>
      </c>
      <c r="G35" s="606">
        <v>66</v>
      </c>
      <c r="H35" s="252"/>
      <c r="I35" s="252"/>
    </row>
    <row r="36" spans="1:9" s="303" customFormat="1">
      <c r="A36" s="33">
        <f t="shared" si="0"/>
        <v>17</v>
      </c>
      <c r="B36" s="599" t="s">
        <v>1950</v>
      </c>
      <c r="C36" s="55" t="s">
        <v>345</v>
      </c>
      <c r="D36" s="55" t="s">
        <v>346</v>
      </c>
      <c r="E36" s="722" t="s">
        <v>2048</v>
      </c>
      <c r="F36" s="56" t="s">
        <v>92</v>
      </c>
      <c r="G36" s="606">
        <v>1</v>
      </c>
      <c r="H36" s="252"/>
      <c r="I36" s="252"/>
    </row>
    <row r="37" spans="1:9" s="303" customFormat="1">
      <c r="A37" s="33">
        <f t="shared" si="0"/>
        <v>18</v>
      </c>
      <c r="B37" s="599" t="s">
        <v>1950</v>
      </c>
      <c r="C37" s="55" t="s">
        <v>347</v>
      </c>
      <c r="D37" s="55" t="s">
        <v>348</v>
      </c>
      <c r="E37" s="722" t="s">
        <v>2048</v>
      </c>
      <c r="F37" s="56" t="s">
        <v>92</v>
      </c>
      <c r="G37" s="606">
        <v>1</v>
      </c>
      <c r="H37" s="252"/>
      <c r="I37" s="252"/>
    </row>
    <row r="38" spans="1:9" s="303" customFormat="1">
      <c r="A38" s="33">
        <f t="shared" si="0"/>
        <v>19</v>
      </c>
      <c r="B38" s="599" t="s">
        <v>1950</v>
      </c>
      <c r="C38" s="55" t="s">
        <v>349</v>
      </c>
      <c r="D38" s="55"/>
      <c r="E38" s="722" t="s">
        <v>2048</v>
      </c>
      <c r="F38" s="56" t="s">
        <v>92</v>
      </c>
      <c r="G38" s="606">
        <v>1</v>
      </c>
      <c r="H38" s="252"/>
      <c r="I38" s="252"/>
    </row>
    <row r="39" spans="1:9" s="303" customFormat="1">
      <c r="A39" s="33">
        <f t="shared" si="0"/>
        <v>20</v>
      </c>
      <c r="B39" s="599" t="s">
        <v>1950</v>
      </c>
      <c r="C39" s="55" t="s">
        <v>528</v>
      </c>
      <c r="D39" s="55" t="s">
        <v>529</v>
      </c>
      <c r="E39" s="722" t="s">
        <v>2048</v>
      </c>
      <c r="F39" s="56" t="s">
        <v>92</v>
      </c>
      <c r="G39" s="606">
        <v>1</v>
      </c>
      <c r="H39" s="252"/>
      <c r="I39" s="252"/>
    </row>
    <row r="40" spans="1:9" s="303" customFormat="1" ht="25.5">
      <c r="A40" s="33">
        <f t="shared" si="0"/>
        <v>21</v>
      </c>
      <c r="B40" s="599" t="s">
        <v>1950</v>
      </c>
      <c r="C40" s="55" t="s">
        <v>530</v>
      </c>
      <c r="D40" s="55" t="s">
        <v>531</v>
      </c>
      <c r="E40" s="722" t="s">
        <v>2048</v>
      </c>
      <c r="F40" s="56" t="s">
        <v>92</v>
      </c>
      <c r="G40" s="606">
        <v>2</v>
      </c>
      <c r="H40" s="252"/>
      <c r="I40" s="252"/>
    </row>
    <row r="41" spans="1:9" s="303" customFormat="1">
      <c r="A41" s="33">
        <f t="shared" si="0"/>
        <v>22</v>
      </c>
      <c r="B41" s="599" t="s">
        <v>1950</v>
      </c>
      <c r="C41" s="55" t="s">
        <v>532</v>
      </c>
      <c r="D41" s="55" t="s">
        <v>530</v>
      </c>
      <c r="E41" s="722" t="s">
        <v>2048</v>
      </c>
      <c r="F41" s="56" t="s">
        <v>92</v>
      </c>
      <c r="G41" s="606">
        <v>1</v>
      </c>
      <c r="H41" s="252"/>
      <c r="I41" s="252"/>
    </row>
    <row r="42" spans="1:9" s="303" customFormat="1" ht="25.5">
      <c r="A42" s="33">
        <f t="shared" si="0"/>
        <v>23</v>
      </c>
      <c r="B42" s="599" t="s">
        <v>1950</v>
      </c>
      <c r="C42" s="55" t="s">
        <v>1995</v>
      </c>
      <c r="D42" s="55" t="s">
        <v>533</v>
      </c>
      <c r="E42" s="722" t="s">
        <v>2048</v>
      </c>
      <c r="F42" s="56" t="s">
        <v>92</v>
      </c>
      <c r="G42" s="606">
        <v>1</v>
      </c>
      <c r="H42" s="252"/>
      <c r="I42" s="252"/>
    </row>
    <row r="43" spans="1:9" s="303" customFormat="1">
      <c r="A43" s="33">
        <f t="shared" si="0"/>
        <v>24</v>
      </c>
      <c r="B43" s="599" t="s">
        <v>1950</v>
      </c>
      <c r="C43" s="55" t="s">
        <v>534</v>
      </c>
      <c r="D43" s="55" t="s">
        <v>325</v>
      </c>
      <c r="E43" s="722" t="s">
        <v>2048</v>
      </c>
      <c r="F43" s="56" t="s">
        <v>92</v>
      </c>
      <c r="G43" s="606">
        <v>2</v>
      </c>
      <c r="H43" s="252"/>
      <c r="I43" s="252"/>
    </row>
    <row r="44" spans="1:9" s="303" customFormat="1">
      <c r="A44" s="33">
        <f t="shared" si="0"/>
        <v>25</v>
      </c>
      <c r="B44" s="599" t="s">
        <v>1950</v>
      </c>
      <c r="C44" s="55" t="s">
        <v>535</v>
      </c>
      <c r="D44" s="55" t="s">
        <v>536</v>
      </c>
      <c r="E44" s="722" t="s">
        <v>2048</v>
      </c>
      <c r="F44" s="56" t="s">
        <v>92</v>
      </c>
      <c r="G44" s="606">
        <v>1</v>
      </c>
      <c r="H44" s="252"/>
      <c r="I44" s="252"/>
    </row>
    <row r="45" spans="1:9" s="303" customFormat="1" ht="25.5">
      <c r="A45" s="33">
        <f t="shared" si="0"/>
        <v>26</v>
      </c>
      <c r="B45" s="599" t="s">
        <v>1950</v>
      </c>
      <c r="C45" s="55" t="s">
        <v>537</v>
      </c>
      <c r="D45" s="55" t="s">
        <v>538</v>
      </c>
      <c r="E45" s="722" t="s">
        <v>2048</v>
      </c>
      <c r="F45" s="56" t="s">
        <v>303</v>
      </c>
      <c r="G45" s="45">
        <v>15</v>
      </c>
      <c r="H45" s="252"/>
      <c r="I45" s="252"/>
    </row>
    <row r="46" spans="1:9" s="303" customFormat="1" ht="25.5">
      <c r="A46" s="33">
        <f t="shared" si="0"/>
        <v>27</v>
      </c>
      <c r="B46" s="599" t="s">
        <v>1950</v>
      </c>
      <c r="C46" s="55" t="s">
        <v>1995</v>
      </c>
      <c r="D46" s="55" t="s">
        <v>533</v>
      </c>
      <c r="E46" s="722" t="s">
        <v>2048</v>
      </c>
      <c r="F46" s="56" t="s">
        <v>92</v>
      </c>
      <c r="G46" s="606">
        <v>1</v>
      </c>
      <c r="H46" s="252"/>
      <c r="I46" s="252"/>
    </row>
    <row r="47" spans="1:9" s="303" customFormat="1">
      <c r="A47" s="33">
        <f t="shared" si="0"/>
        <v>28</v>
      </c>
      <c r="B47" s="599" t="s">
        <v>1950</v>
      </c>
      <c r="C47" s="55" t="s">
        <v>534</v>
      </c>
      <c r="D47" s="55" t="s">
        <v>325</v>
      </c>
      <c r="E47" s="722" t="s">
        <v>2048</v>
      </c>
      <c r="F47" s="56" t="s">
        <v>92</v>
      </c>
      <c r="G47" s="606">
        <v>2</v>
      </c>
      <c r="H47" s="252"/>
      <c r="I47" s="252"/>
    </row>
    <row r="48" spans="1:9" s="303" customFormat="1">
      <c r="A48" s="33">
        <f t="shared" si="0"/>
        <v>29</v>
      </c>
      <c r="B48" s="599" t="s">
        <v>1950</v>
      </c>
      <c r="C48" s="55" t="s">
        <v>539</v>
      </c>
      <c r="D48" s="55" t="s">
        <v>350</v>
      </c>
      <c r="E48" s="722" t="s">
        <v>2048</v>
      </c>
      <c r="F48" s="56" t="s">
        <v>303</v>
      </c>
      <c r="G48" s="45">
        <v>3250</v>
      </c>
      <c r="H48" s="252"/>
      <c r="I48" s="252"/>
    </row>
    <row r="49" spans="1:9" s="303" customFormat="1">
      <c r="A49" s="33">
        <f t="shared" si="0"/>
        <v>30</v>
      </c>
      <c r="B49" s="599" t="s">
        <v>1950</v>
      </c>
      <c r="C49" s="55" t="s">
        <v>540</v>
      </c>
      <c r="D49" s="55" t="s">
        <v>350</v>
      </c>
      <c r="E49" s="722" t="s">
        <v>2048</v>
      </c>
      <c r="F49" s="56" t="s">
        <v>303</v>
      </c>
      <c r="G49" s="45">
        <v>50</v>
      </c>
      <c r="H49" s="252"/>
      <c r="I49" s="252"/>
    </row>
    <row r="50" spans="1:9" s="303" customFormat="1" ht="25.5">
      <c r="A50" s="33">
        <f t="shared" si="0"/>
        <v>31</v>
      </c>
      <c r="B50" s="599" t="s">
        <v>1950</v>
      </c>
      <c r="C50" s="55" t="s">
        <v>351</v>
      </c>
      <c r="D50" s="55" t="s">
        <v>350</v>
      </c>
      <c r="E50" s="722" t="s">
        <v>2048</v>
      </c>
      <c r="F50" s="56" t="s">
        <v>303</v>
      </c>
      <c r="G50" s="45">
        <v>50</v>
      </c>
      <c r="H50" s="252"/>
      <c r="I50" s="252"/>
    </row>
    <row r="51" spans="1:9" s="303" customFormat="1">
      <c r="A51" s="33">
        <f t="shared" si="0"/>
        <v>32</v>
      </c>
      <c r="B51" s="599" t="s">
        <v>1950</v>
      </c>
      <c r="C51" s="55" t="s">
        <v>352</v>
      </c>
      <c r="D51" s="55"/>
      <c r="E51" s="722"/>
      <c r="F51" s="56" t="s">
        <v>94</v>
      </c>
      <c r="G51" s="606">
        <v>1</v>
      </c>
      <c r="H51" s="252"/>
      <c r="I51" s="252"/>
    </row>
    <row r="52" spans="1:9" s="303" customFormat="1" ht="25.5">
      <c r="A52" s="33">
        <f t="shared" si="0"/>
        <v>33</v>
      </c>
      <c r="B52" s="599" t="s">
        <v>1950</v>
      </c>
      <c r="C52" s="55" t="s">
        <v>353</v>
      </c>
      <c r="D52" s="55"/>
      <c r="E52" s="722"/>
      <c r="F52" s="56" t="s">
        <v>303</v>
      </c>
      <c r="G52" s="45">
        <v>2100</v>
      </c>
      <c r="H52" s="252"/>
      <c r="I52" s="252"/>
    </row>
    <row r="53" spans="1:9" s="303" customFormat="1">
      <c r="A53" s="33">
        <f t="shared" si="0"/>
        <v>34</v>
      </c>
      <c r="B53" s="599" t="s">
        <v>1950</v>
      </c>
      <c r="C53" s="55" t="s">
        <v>354</v>
      </c>
      <c r="D53" s="55"/>
      <c r="E53" s="722"/>
      <c r="F53" s="56" t="s">
        <v>94</v>
      </c>
      <c r="G53" s="606">
        <v>1</v>
      </c>
      <c r="H53" s="252"/>
      <c r="I53" s="252"/>
    </row>
    <row r="54" spans="1:9" s="303" customFormat="1" ht="25.5">
      <c r="A54" s="33">
        <f t="shared" si="0"/>
        <v>35</v>
      </c>
      <c r="B54" s="599" t="s">
        <v>1950</v>
      </c>
      <c r="C54" s="55" t="s">
        <v>355</v>
      </c>
      <c r="D54" s="55" t="s">
        <v>356</v>
      </c>
      <c r="E54" s="722" t="s">
        <v>2048</v>
      </c>
      <c r="F54" s="56" t="s">
        <v>94</v>
      </c>
      <c r="G54" s="606">
        <v>1</v>
      </c>
      <c r="H54" s="252"/>
      <c r="I54" s="252"/>
    </row>
    <row r="55" spans="1:9" s="303" customFormat="1" ht="25.5">
      <c r="A55" s="33">
        <f t="shared" si="0"/>
        <v>36</v>
      </c>
      <c r="B55" s="599" t="s">
        <v>1950</v>
      </c>
      <c r="C55" s="55" t="s">
        <v>357</v>
      </c>
      <c r="D55" s="55" t="s">
        <v>358</v>
      </c>
      <c r="E55" s="722" t="s">
        <v>2048</v>
      </c>
      <c r="F55" s="56" t="s">
        <v>94</v>
      </c>
      <c r="G55" s="606">
        <v>1</v>
      </c>
      <c r="H55" s="252"/>
      <c r="I55" s="252"/>
    </row>
    <row r="56" spans="1:9" s="303" customFormat="1">
      <c r="A56" s="33">
        <f t="shared" si="0"/>
        <v>37</v>
      </c>
      <c r="B56" s="599" t="s">
        <v>1950</v>
      </c>
      <c r="C56" s="55" t="s">
        <v>359</v>
      </c>
      <c r="D56" s="55" t="s">
        <v>360</v>
      </c>
      <c r="E56" s="722" t="s">
        <v>2048</v>
      </c>
      <c r="F56" s="56" t="s">
        <v>94</v>
      </c>
      <c r="G56" s="606">
        <v>1</v>
      </c>
      <c r="H56" s="252"/>
      <c r="I56" s="252"/>
    </row>
    <row r="57" spans="1:9" ht="15.75" thickBot="1">
      <c r="A57" s="60"/>
      <c r="B57" s="13"/>
      <c r="C57" s="1059"/>
      <c r="D57" s="1060"/>
      <c r="E57" s="722"/>
      <c r="F57" s="60"/>
      <c r="G57" s="60"/>
      <c r="H57" s="54"/>
      <c r="I57" s="54"/>
    </row>
    <row r="58" spans="1:9" ht="15.75" thickTop="1">
      <c r="A58" s="77"/>
      <c r="B58" s="77"/>
      <c r="C58" s="1042"/>
      <c r="D58" s="1043"/>
      <c r="E58" s="664"/>
      <c r="F58" s="79"/>
      <c r="G58" s="80"/>
      <c r="H58" s="82"/>
      <c r="I58" s="82"/>
    </row>
    <row r="59" spans="1:9">
      <c r="A59" s="1038" t="s">
        <v>1924</v>
      </c>
      <c r="B59" s="1039"/>
      <c r="C59" s="1039"/>
      <c r="D59" s="1039"/>
      <c r="E59" s="1035"/>
      <c r="F59" s="1039"/>
      <c r="G59" s="1039"/>
      <c r="H59" s="1039"/>
      <c r="I59" s="59">
        <f>SUM(I18:I58)</f>
        <v>0</v>
      </c>
    </row>
    <row r="60" spans="1:9" outlineLevel="1">
      <c r="A60" s="14"/>
      <c r="B60" s="14"/>
      <c r="C60" s="14"/>
      <c r="D60" s="14"/>
      <c r="E60" s="14"/>
      <c r="F60" s="14"/>
      <c r="G60" s="14"/>
      <c r="H60" s="14"/>
      <c r="I60" s="14"/>
    </row>
    <row r="61" spans="1:9" outlineLevel="1">
      <c r="F61" s="14"/>
      <c r="G61" s="14"/>
      <c r="I61" s="86"/>
    </row>
    <row r="62" spans="1:9" outlineLevel="1">
      <c r="A62" s="44" t="str">
        <f>"Sastādīja: "&amp;KOPS1!$B$71</f>
        <v>Sastādīja: _________________ Olga  Jasāne /29.09.2017./</v>
      </c>
      <c r="D62" s="638"/>
      <c r="E62" s="662"/>
      <c r="F62" s="87"/>
      <c r="G62" s="88"/>
    </row>
    <row r="63" spans="1:9" outlineLevel="1">
      <c r="B63" s="1021" t="s">
        <v>13</v>
      </c>
      <c r="C63" s="1021"/>
      <c r="D63" s="14"/>
      <c r="E63" s="14"/>
      <c r="F63" s="640"/>
      <c r="G63" s="640"/>
    </row>
    <row r="64" spans="1:9" outlineLevel="1">
      <c r="A64" s="14"/>
      <c r="B64" s="87"/>
      <c r="C64" s="637"/>
      <c r="D64" s="14"/>
      <c r="E64" s="14"/>
      <c r="F64" s="14"/>
    </row>
    <row r="65" spans="1:9">
      <c r="A65" s="638" t="str">
        <f>"Pārbaudīja: "&amp;KOPS1!$F$71</f>
        <v>Pārbaudīja: _________________ Aleksejs Providenko /29.09.2017./</v>
      </c>
      <c r="B65" s="528"/>
      <c r="C65" s="88"/>
      <c r="D65" s="88"/>
      <c r="E65" s="88"/>
      <c r="F65" s="88"/>
      <c r="G65" s="14"/>
      <c r="H65" s="14"/>
      <c r="I65" s="14"/>
    </row>
    <row r="66" spans="1:9">
      <c r="A66" s="14"/>
      <c r="B66" s="637" t="s">
        <v>13</v>
      </c>
      <c r="C66" s="640"/>
      <c r="D66" s="640"/>
      <c r="E66" s="663"/>
      <c r="F66" s="640"/>
      <c r="G66" s="14"/>
      <c r="H66" s="14"/>
      <c r="I66" s="14"/>
    </row>
    <row r="67" spans="1:9">
      <c r="A67" s="14" t="str">
        <f>"Sertifikāta Nr.: "&amp;KOPS1!$F$73</f>
        <v>Sertifikāta Nr.: 5-00770</v>
      </c>
      <c r="B67" s="37"/>
      <c r="D67" s="14"/>
      <c r="E67" s="14"/>
      <c r="G67" s="14"/>
      <c r="H67" s="14"/>
      <c r="I67" s="14"/>
    </row>
    <row r="68" spans="1:9">
      <c r="A68" s="14"/>
      <c r="B68" s="14"/>
      <c r="C68" s="14"/>
      <c r="D68" s="14"/>
      <c r="E68" s="14"/>
      <c r="F68" s="14"/>
      <c r="G68" s="14"/>
      <c r="H68" s="14"/>
      <c r="I68" s="14"/>
    </row>
    <row r="69" spans="1:9">
      <c r="A69" s="14"/>
      <c r="B69" s="14"/>
      <c r="C69" s="14"/>
      <c r="D69" s="14"/>
      <c r="E69" s="14"/>
      <c r="F69" s="14"/>
      <c r="G69" s="14"/>
      <c r="H69" s="14"/>
      <c r="I69" s="14"/>
    </row>
    <row r="70" spans="1:9">
      <c r="A70" s="14"/>
      <c r="B70" s="14"/>
      <c r="C70" s="14"/>
      <c r="D70" s="14"/>
      <c r="E70" s="14"/>
      <c r="F70" s="14"/>
      <c r="G70" s="14"/>
      <c r="H70" s="14"/>
      <c r="I70" s="14"/>
    </row>
    <row r="71" spans="1:9">
      <c r="A71" s="14"/>
      <c r="B71" s="14"/>
      <c r="C71" s="14"/>
      <c r="D71" s="14"/>
      <c r="E71" s="14"/>
      <c r="F71" s="14"/>
      <c r="G71" s="14"/>
      <c r="H71" s="14"/>
      <c r="I71" s="14"/>
    </row>
    <row r="72" spans="1:9">
      <c r="A72" s="14"/>
      <c r="B72" s="14"/>
      <c r="C72" s="14"/>
      <c r="D72" s="14"/>
      <c r="E72" s="14"/>
      <c r="F72" s="14"/>
      <c r="G72" s="14"/>
      <c r="H72" s="14"/>
      <c r="I72" s="14"/>
    </row>
    <row r="73" spans="1:9">
      <c r="A73" s="14"/>
      <c r="B73" s="14"/>
      <c r="C73" s="14"/>
      <c r="D73" s="14"/>
      <c r="E73" s="14"/>
      <c r="F73" s="14"/>
      <c r="G73" s="14"/>
      <c r="H73" s="14"/>
      <c r="I73" s="14"/>
    </row>
    <row r="74" spans="1:9">
      <c r="A74" s="14"/>
      <c r="B74" s="14"/>
      <c r="C74" s="14"/>
      <c r="D74" s="14"/>
      <c r="E74" s="14"/>
      <c r="F74" s="14"/>
      <c r="G74" s="14"/>
      <c r="H74" s="14"/>
      <c r="I74" s="14"/>
    </row>
    <row r="75" spans="1:9">
      <c r="A75" s="14"/>
      <c r="B75" s="14"/>
      <c r="C75" s="14"/>
      <c r="D75" s="14"/>
      <c r="E75" s="14"/>
      <c r="F75" s="14"/>
      <c r="G75" s="14"/>
      <c r="H75" s="14"/>
      <c r="I75" s="14"/>
    </row>
    <row r="76" spans="1:9">
      <c r="A76" s="14"/>
      <c r="B76" s="14"/>
      <c r="C76" s="14"/>
      <c r="D76" s="14"/>
      <c r="E76" s="14"/>
      <c r="F76" s="14"/>
      <c r="G76" s="14"/>
      <c r="H76" s="14"/>
      <c r="I76" s="14"/>
    </row>
    <row r="77" spans="1:9">
      <c r="A77" s="14"/>
      <c r="B77" s="14"/>
      <c r="C77" s="14"/>
      <c r="D77" s="14"/>
      <c r="E77" s="14"/>
      <c r="F77" s="14"/>
      <c r="G77" s="14"/>
      <c r="H77" s="14"/>
      <c r="I77" s="14"/>
    </row>
    <row r="78" spans="1:9">
      <c r="A78" s="14"/>
      <c r="B78" s="14"/>
      <c r="C78" s="14"/>
      <c r="D78" s="14"/>
      <c r="E78" s="14"/>
      <c r="F78" s="14"/>
      <c r="G78" s="14"/>
      <c r="H78" s="14"/>
      <c r="I78" s="14"/>
    </row>
    <row r="79" spans="1:9">
      <c r="A79" s="14"/>
      <c r="B79" s="14"/>
      <c r="C79" s="14"/>
      <c r="D79" s="14"/>
      <c r="E79" s="14"/>
      <c r="F79" s="14"/>
      <c r="G79" s="14"/>
      <c r="H79" s="14"/>
      <c r="I79" s="14"/>
    </row>
    <row r="80" spans="1:9">
      <c r="A80" s="14"/>
      <c r="B80" s="14"/>
      <c r="C80" s="14"/>
      <c r="D80" s="14"/>
      <c r="E80" s="14"/>
      <c r="F80" s="14"/>
      <c r="G80" s="14"/>
      <c r="H80" s="14"/>
      <c r="I80" s="14"/>
    </row>
    <row r="81" spans="1:9">
      <c r="A81" s="14"/>
      <c r="B81" s="14"/>
      <c r="C81" s="14"/>
      <c r="D81" s="14"/>
      <c r="E81" s="14"/>
      <c r="F81" s="14"/>
      <c r="G81" s="14"/>
      <c r="H81" s="14"/>
      <c r="I81" s="14"/>
    </row>
    <row r="82" spans="1:9">
      <c r="A82" s="14"/>
      <c r="B82" s="14"/>
      <c r="C82" s="14"/>
      <c r="D82" s="14"/>
      <c r="E82" s="14"/>
      <c r="F82" s="14"/>
      <c r="G82" s="14"/>
      <c r="H82" s="14"/>
      <c r="I82" s="14"/>
    </row>
    <row r="83" spans="1:9">
      <c r="A83" s="14"/>
      <c r="B83" s="14"/>
      <c r="C83" s="14"/>
      <c r="D83" s="14"/>
      <c r="E83" s="14"/>
      <c r="F83" s="14"/>
      <c r="G83" s="14"/>
      <c r="H83" s="14"/>
      <c r="I83" s="14"/>
    </row>
    <row r="84" spans="1:9">
      <c r="A84" s="14"/>
      <c r="B84" s="14"/>
      <c r="C84" s="14"/>
      <c r="D84" s="14"/>
      <c r="E84" s="14"/>
      <c r="F84" s="14"/>
      <c r="G84" s="14"/>
      <c r="H84" s="14"/>
      <c r="I84" s="14"/>
    </row>
    <row r="85" spans="1:9">
      <c r="A85" s="14"/>
      <c r="B85" s="14"/>
      <c r="C85" s="14"/>
      <c r="D85" s="14"/>
      <c r="E85" s="14"/>
      <c r="F85" s="14"/>
      <c r="G85" s="14"/>
      <c r="H85" s="14"/>
      <c r="I85" s="14"/>
    </row>
    <row r="86" spans="1:9">
      <c r="A86" s="14"/>
      <c r="B86" s="14"/>
      <c r="C86" s="14"/>
      <c r="D86" s="14"/>
      <c r="E86" s="14"/>
      <c r="F86" s="14"/>
      <c r="G86" s="14"/>
      <c r="H86" s="14"/>
      <c r="I86" s="14"/>
    </row>
    <row r="87" spans="1:9">
      <c r="A87" s="14"/>
      <c r="B87" s="14"/>
      <c r="C87" s="14"/>
      <c r="D87" s="14"/>
      <c r="E87" s="14"/>
      <c r="F87" s="14"/>
      <c r="G87" s="14"/>
      <c r="H87" s="14"/>
      <c r="I87" s="14"/>
    </row>
    <row r="88" spans="1:9">
      <c r="A88" s="14"/>
      <c r="B88" s="14"/>
      <c r="C88" s="14"/>
      <c r="D88" s="14"/>
      <c r="E88" s="14"/>
      <c r="F88" s="14"/>
      <c r="G88" s="14"/>
      <c r="H88" s="14"/>
      <c r="I88" s="14"/>
    </row>
    <row r="89" spans="1:9">
      <c r="A89" s="14"/>
      <c r="B89" s="14"/>
      <c r="C89" s="14"/>
      <c r="D89" s="14"/>
      <c r="E89" s="14"/>
      <c r="F89" s="14"/>
      <c r="G89" s="14"/>
      <c r="H89" s="14"/>
      <c r="I89" s="14"/>
    </row>
    <row r="90" spans="1:9">
      <c r="A90" s="14"/>
      <c r="B90" s="14"/>
      <c r="C90" s="14"/>
      <c r="D90" s="14"/>
      <c r="E90" s="14"/>
      <c r="F90" s="14"/>
      <c r="G90" s="14"/>
      <c r="H90" s="14"/>
      <c r="I90" s="14"/>
    </row>
    <row r="91" spans="1:9">
      <c r="A91" s="14"/>
      <c r="B91" s="14"/>
      <c r="C91" s="14"/>
      <c r="D91" s="14"/>
      <c r="E91" s="14"/>
      <c r="F91" s="14"/>
      <c r="G91" s="14"/>
      <c r="H91" s="14"/>
      <c r="I91" s="14"/>
    </row>
    <row r="92" spans="1:9">
      <c r="A92" s="14"/>
      <c r="B92" s="14"/>
      <c r="C92" s="14"/>
      <c r="D92" s="14"/>
      <c r="E92" s="14"/>
      <c r="F92" s="14"/>
      <c r="G92" s="14"/>
      <c r="H92" s="14"/>
      <c r="I92" s="14"/>
    </row>
    <row r="93" spans="1:9">
      <c r="A93" s="14"/>
      <c r="B93" s="14"/>
      <c r="C93" s="14"/>
      <c r="D93" s="14"/>
      <c r="E93" s="14"/>
      <c r="F93" s="14"/>
      <c r="G93" s="14"/>
      <c r="H93" s="14"/>
      <c r="I93" s="14"/>
    </row>
    <row r="94" spans="1:9">
      <c r="A94" s="14"/>
      <c r="B94" s="14"/>
      <c r="C94" s="14"/>
      <c r="D94" s="14"/>
      <c r="E94" s="14"/>
      <c r="F94" s="14"/>
      <c r="G94" s="14"/>
      <c r="H94" s="14"/>
      <c r="I94" s="14"/>
    </row>
    <row r="95" spans="1:9">
      <c r="A95" s="14"/>
      <c r="B95" s="14"/>
      <c r="C95" s="14"/>
      <c r="D95" s="14"/>
      <c r="E95" s="14"/>
      <c r="F95" s="14"/>
      <c r="G95" s="14"/>
      <c r="H95" s="14"/>
      <c r="I95" s="14"/>
    </row>
    <row r="96" spans="1:9">
      <c r="A96" s="14"/>
      <c r="B96" s="14"/>
      <c r="C96" s="14"/>
      <c r="D96" s="14"/>
      <c r="E96" s="14"/>
      <c r="F96" s="14"/>
      <c r="G96" s="14"/>
      <c r="H96" s="14"/>
      <c r="I96" s="14"/>
    </row>
    <row r="97" spans="1:9">
      <c r="A97" s="14"/>
      <c r="B97" s="14"/>
      <c r="C97" s="14"/>
      <c r="D97" s="14"/>
      <c r="E97" s="14"/>
      <c r="F97" s="14"/>
      <c r="G97" s="14"/>
      <c r="H97" s="14"/>
      <c r="I97" s="14"/>
    </row>
    <row r="98" spans="1:9">
      <c r="A98" s="14"/>
      <c r="B98" s="14"/>
      <c r="C98" s="14"/>
      <c r="D98" s="14"/>
      <c r="E98" s="14"/>
      <c r="F98" s="14"/>
      <c r="G98" s="14"/>
      <c r="H98" s="14"/>
      <c r="I98" s="14"/>
    </row>
    <row r="99" spans="1:9">
      <c r="A99" s="14"/>
      <c r="B99" s="14"/>
      <c r="C99" s="14"/>
      <c r="D99" s="14"/>
      <c r="E99" s="14"/>
      <c r="F99" s="14"/>
      <c r="G99" s="14"/>
      <c r="H99" s="14"/>
      <c r="I99" s="14"/>
    </row>
    <row r="100" spans="1:9">
      <c r="A100" s="14"/>
      <c r="B100" s="14"/>
      <c r="C100" s="14"/>
      <c r="D100" s="14"/>
      <c r="E100" s="14"/>
      <c r="F100" s="14"/>
      <c r="G100" s="14"/>
      <c r="H100" s="14"/>
      <c r="I100" s="14"/>
    </row>
    <row r="101" spans="1:9">
      <c r="A101" s="14"/>
      <c r="B101" s="14"/>
      <c r="C101" s="14"/>
      <c r="D101" s="14"/>
      <c r="E101" s="14"/>
      <c r="F101" s="14"/>
      <c r="G101" s="14"/>
      <c r="H101" s="14"/>
      <c r="I101" s="14"/>
    </row>
    <row r="102" spans="1:9">
      <c r="A102" s="14"/>
      <c r="B102" s="14"/>
      <c r="C102" s="14"/>
      <c r="D102" s="14"/>
      <c r="E102" s="14"/>
      <c r="F102" s="14"/>
      <c r="G102" s="14"/>
      <c r="H102" s="14"/>
      <c r="I102" s="14"/>
    </row>
    <row r="103" spans="1:9">
      <c r="A103" s="14"/>
      <c r="B103" s="14"/>
      <c r="C103" s="14"/>
      <c r="D103" s="14"/>
      <c r="E103" s="14"/>
      <c r="F103" s="14"/>
      <c r="G103" s="14"/>
      <c r="H103" s="14"/>
      <c r="I103" s="14"/>
    </row>
    <row r="104" spans="1:9">
      <c r="A104" s="14"/>
      <c r="B104" s="14"/>
      <c r="C104" s="14"/>
      <c r="D104" s="14"/>
      <c r="E104" s="14"/>
      <c r="F104" s="14"/>
      <c r="G104" s="14"/>
      <c r="H104" s="14"/>
      <c r="I104" s="14"/>
    </row>
    <row r="105" spans="1:9">
      <c r="A105" s="14"/>
      <c r="B105" s="14"/>
      <c r="C105" s="14"/>
      <c r="D105" s="14"/>
      <c r="E105" s="14"/>
      <c r="F105" s="14"/>
      <c r="G105" s="14"/>
      <c r="H105" s="14"/>
      <c r="I105" s="14"/>
    </row>
    <row r="106" spans="1:9">
      <c r="A106" s="14"/>
      <c r="B106" s="14"/>
      <c r="C106" s="14"/>
      <c r="D106" s="14"/>
      <c r="E106" s="14"/>
      <c r="F106" s="14"/>
      <c r="G106" s="14"/>
      <c r="H106" s="14"/>
      <c r="I106" s="14"/>
    </row>
    <row r="107" spans="1:9">
      <c r="A107" s="14"/>
      <c r="B107" s="14"/>
      <c r="C107" s="14"/>
      <c r="D107" s="14"/>
      <c r="E107" s="14"/>
      <c r="F107" s="14"/>
      <c r="G107" s="14"/>
      <c r="H107" s="14"/>
      <c r="I107" s="14"/>
    </row>
    <row r="108" spans="1:9">
      <c r="A108" s="14"/>
      <c r="B108" s="14"/>
      <c r="C108" s="14"/>
      <c r="D108" s="14"/>
      <c r="E108" s="14"/>
      <c r="F108" s="14"/>
      <c r="G108" s="14"/>
      <c r="H108" s="14"/>
      <c r="I108" s="14"/>
    </row>
    <row r="109" spans="1:9">
      <c r="A109" s="14"/>
      <c r="B109" s="14"/>
      <c r="C109" s="14"/>
      <c r="D109" s="14"/>
      <c r="E109" s="14"/>
      <c r="F109" s="14"/>
      <c r="G109" s="14"/>
      <c r="H109" s="14"/>
      <c r="I109" s="14"/>
    </row>
    <row r="110" spans="1:9">
      <c r="A110" s="14"/>
      <c r="B110" s="14"/>
      <c r="C110" s="14"/>
      <c r="D110" s="14"/>
      <c r="E110" s="14"/>
      <c r="F110" s="14"/>
      <c r="G110" s="14"/>
      <c r="H110" s="14"/>
      <c r="I110" s="14"/>
    </row>
    <row r="111" spans="1:9">
      <c r="A111" s="14"/>
      <c r="B111" s="14"/>
      <c r="C111" s="14"/>
      <c r="D111" s="14"/>
      <c r="E111" s="14"/>
      <c r="F111" s="14"/>
      <c r="G111" s="14"/>
      <c r="H111" s="14"/>
      <c r="I111" s="14"/>
    </row>
    <row r="112" spans="1:9">
      <c r="A112" s="14"/>
      <c r="B112" s="14"/>
      <c r="C112" s="14"/>
      <c r="D112" s="14"/>
      <c r="E112" s="14"/>
      <c r="F112" s="14"/>
      <c r="G112" s="14"/>
      <c r="H112" s="14"/>
      <c r="I112" s="14"/>
    </row>
    <row r="113" spans="1:9">
      <c r="A113" s="14"/>
      <c r="B113" s="14"/>
      <c r="C113" s="14"/>
      <c r="D113" s="14"/>
      <c r="E113" s="14"/>
      <c r="F113" s="14"/>
      <c r="G113" s="14"/>
      <c r="H113" s="14"/>
      <c r="I113" s="14"/>
    </row>
    <row r="114" spans="1:9">
      <c r="A114" s="14"/>
      <c r="B114" s="14"/>
      <c r="C114" s="14"/>
      <c r="D114" s="14"/>
      <c r="E114" s="14"/>
      <c r="F114" s="14"/>
      <c r="G114" s="14"/>
      <c r="H114" s="14"/>
      <c r="I114" s="14"/>
    </row>
    <row r="115" spans="1:9">
      <c r="A115" s="14"/>
      <c r="B115" s="14"/>
      <c r="C115" s="14"/>
      <c r="D115" s="14"/>
      <c r="E115" s="14"/>
      <c r="F115" s="14"/>
      <c r="G115" s="14"/>
      <c r="H115" s="14"/>
      <c r="I115" s="14"/>
    </row>
    <row r="116" spans="1:9">
      <c r="A116" s="14"/>
      <c r="B116" s="14"/>
      <c r="C116" s="14"/>
      <c r="D116" s="14"/>
      <c r="E116" s="14"/>
      <c r="F116" s="14"/>
      <c r="G116" s="14"/>
      <c r="H116" s="14"/>
      <c r="I116" s="14"/>
    </row>
    <row r="117" spans="1:9">
      <c r="A117" s="14"/>
      <c r="B117" s="14"/>
      <c r="C117" s="14"/>
      <c r="D117" s="14"/>
      <c r="E117" s="14"/>
      <c r="F117" s="14"/>
      <c r="G117" s="14"/>
      <c r="H117" s="14"/>
      <c r="I117" s="14"/>
    </row>
    <row r="118" spans="1:9">
      <c r="A118" s="14"/>
      <c r="B118" s="14"/>
      <c r="C118" s="14"/>
      <c r="D118" s="14"/>
      <c r="E118" s="14"/>
      <c r="F118" s="14"/>
      <c r="G118" s="14"/>
      <c r="H118" s="14"/>
      <c r="I118" s="14"/>
    </row>
    <row r="119" spans="1:9">
      <c r="A119" s="14"/>
      <c r="B119" s="14"/>
      <c r="C119" s="14"/>
      <c r="D119" s="14"/>
      <c r="E119" s="14"/>
      <c r="F119" s="14"/>
      <c r="G119" s="14"/>
      <c r="H119" s="14"/>
      <c r="I119" s="14"/>
    </row>
    <row r="120" spans="1:9">
      <c r="A120" s="14"/>
      <c r="B120" s="14"/>
      <c r="C120" s="14"/>
      <c r="D120" s="14"/>
      <c r="E120" s="14"/>
      <c r="F120" s="14"/>
      <c r="G120" s="14"/>
      <c r="H120" s="14"/>
      <c r="I120" s="14"/>
    </row>
    <row r="121" spans="1:9">
      <c r="A121" s="14"/>
      <c r="B121" s="14"/>
      <c r="C121" s="14"/>
      <c r="D121" s="14"/>
      <c r="E121" s="14"/>
      <c r="F121" s="14"/>
      <c r="G121" s="14"/>
      <c r="H121" s="14"/>
      <c r="I121" s="14"/>
    </row>
    <row r="122" spans="1:9">
      <c r="A122" s="14"/>
      <c r="B122" s="14"/>
      <c r="C122" s="14"/>
      <c r="D122" s="14"/>
      <c r="E122" s="14"/>
      <c r="F122" s="14"/>
      <c r="G122" s="14"/>
      <c r="H122" s="14"/>
      <c r="I122" s="14"/>
    </row>
    <row r="123" spans="1:9">
      <c r="A123" s="14"/>
      <c r="B123" s="14"/>
      <c r="C123" s="14"/>
      <c r="D123" s="14"/>
      <c r="E123" s="14"/>
      <c r="F123" s="14"/>
      <c r="G123" s="14"/>
      <c r="H123" s="14"/>
      <c r="I123" s="14"/>
    </row>
    <row r="124" spans="1:9">
      <c r="A124" s="14"/>
      <c r="B124" s="14"/>
      <c r="C124" s="14"/>
      <c r="D124" s="14"/>
      <c r="E124" s="14"/>
      <c r="F124" s="14"/>
      <c r="G124" s="14"/>
      <c r="H124" s="14"/>
      <c r="I124" s="14"/>
    </row>
    <row r="125" spans="1:9">
      <c r="A125" s="14"/>
      <c r="B125" s="14"/>
      <c r="C125" s="14"/>
      <c r="D125" s="14"/>
      <c r="E125" s="14"/>
      <c r="F125" s="14"/>
      <c r="G125" s="14"/>
      <c r="H125" s="14"/>
      <c r="I125" s="14"/>
    </row>
    <row r="126" spans="1:9">
      <c r="A126" s="14"/>
      <c r="B126" s="14"/>
      <c r="C126" s="14"/>
      <c r="D126" s="14"/>
      <c r="E126" s="14"/>
      <c r="F126" s="14"/>
      <c r="G126" s="14"/>
      <c r="H126" s="14"/>
      <c r="I126" s="14"/>
    </row>
    <row r="127" spans="1:9">
      <c r="A127" s="14"/>
      <c r="B127" s="14"/>
      <c r="C127" s="14"/>
      <c r="D127" s="14"/>
      <c r="E127" s="14"/>
      <c r="F127" s="14"/>
      <c r="G127" s="14"/>
      <c r="H127" s="14"/>
      <c r="I127" s="14"/>
    </row>
    <row r="128" spans="1:9">
      <c r="A128" s="14"/>
      <c r="B128" s="14"/>
      <c r="C128" s="14"/>
      <c r="D128" s="14"/>
      <c r="E128" s="14"/>
      <c r="F128" s="14"/>
      <c r="G128" s="14"/>
      <c r="H128" s="14"/>
      <c r="I128" s="14"/>
    </row>
    <row r="129" spans="1:9">
      <c r="A129" s="14"/>
      <c r="B129" s="14"/>
      <c r="C129" s="14"/>
      <c r="D129" s="14"/>
      <c r="E129" s="14"/>
      <c r="F129" s="14"/>
      <c r="G129" s="14"/>
      <c r="H129" s="14"/>
      <c r="I129" s="14"/>
    </row>
    <row r="130" spans="1:9">
      <c r="A130" s="14"/>
      <c r="B130" s="14"/>
      <c r="C130" s="14"/>
      <c r="D130" s="14"/>
      <c r="E130" s="14"/>
      <c r="F130" s="14"/>
      <c r="G130" s="14"/>
      <c r="H130" s="14"/>
      <c r="I130" s="14"/>
    </row>
    <row r="131" spans="1:9">
      <c r="A131" s="14"/>
      <c r="B131" s="14"/>
      <c r="C131" s="14"/>
      <c r="D131" s="14"/>
      <c r="E131" s="14"/>
      <c r="F131" s="14"/>
      <c r="G131" s="14"/>
      <c r="H131" s="14"/>
      <c r="I131" s="14"/>
    </row>
    <row r="132" spans="1:9">
      <c r="A132" s="14"/>
      <c r="B132" s="14"/>
      <c r="C132" s="14"/>
      <c r="D132" s="14"/>
      <c r="E132" s="14"/>
      <c r="F132" s="14"/>
      <c r="G132" s="14"/>
      <c r="H132" s="14"/>
      <c r="I132" s="14"/>
    </row>
    <row r="133" spans="1:9">
      <c r="A133" s="14"/>
      <c r="B133" s="14"/>
      <c r="C133" s="14"/>
      <c r="D133" s="14"/>
      <c r="E133" s="14"/>
      <c r="F133" s="14"/>
      <c r="G133" s="14"/>
      <c r="H133" s="14"/>
      <c r="I133" s="14"/>
    </row>
    <row r="134" spans="1:9">
      <c r="A134" s="14"/>
      <c r="B134" s="14"/>
      <c r="C134" s="14"/>
      <c r="D134" s="14"/>
      <c r="E134" s="14"/>
      <c r="F134" s="14"/>
      <c r="G134" s="14"/>
      <c r="H134" s="14"/>
      <c r="I134" s="14"/>
    </row>
    <row r="135" spans="1:9">
      <c r="A135" s="14"/>
      <c r="B135" s="14"/>
      <c r="C135" s="14"/>
      <c r="D135" s="14"/>
      <c r="E135" s="14"/>
      <c r="F135" s="14"/>
      <c r="G135" s="14"/>
      <c r="H135" s="14"/>
      <c r="I135" s="14"/>
    </row>
    <row r="136" spans="1:9">
      <c r="A136" s="14"/>
      <c r="B136" s="14"/>
      <c r="C136" s="14"/>
      <c r="D136" s="14"/>
      <c r="E136" s="14"/>
      <c r="F136" s="14"/>
      <c r="G136" s="14"/>
      <c r="H136" s="14"/>
      <c r="I136" s="14"/>
    </row>
    <row r="137" spans="1:9">
      <c r="A137" s="14"/>
      <c r="B137" s="14"/>
      <c r="C137" s="14"/>
      <c r="D137" s="14"/>
      <c r="E137" s="14"/>
      <c r="F137" s="14"/>
      <c r="G137" s="14"/>
      <c r="H137" s="14"/>
      <c r="I137" s="14"/>
    </row>
    <row r="138" spans="1:9">
      <c r="A138" s="14"/>
      <c r="B138" s="14"/>
      <c r="C138" s="14"/>
      <c r="D138" s="14"/>
      <c r="E138" s="14"/>
      <c r="F138" s="14"/>
      <c r="G138" s="14"/>
      <c r="H138" s="14"/>
      <c r="I138" s="14"/>
    </row>
    <row r="139" spans="1:9">
      <c r="A139" s="14"/>
      <c r="B139" s="14"/>
      <c r="C139" s="14"/>
      <c r="D139" s="14"/>
      <c r="E139" s="14"/>
      <c r="F139" s="14"/>
      <c r="G139" s="14"/>
      <c r="H139" s="14"/>
      <c r="I139" s="14"/>
    </row>
    <row r="140" spans="1:9">
      <c r="A140" s="14"/>
      <c r="B140" s="14"/>
      <c r="C140" s="14"/>
      <c r="D140" s="14"/>
      <c r="E140" s="14"/>
      <c r="F140" s="14"/>
      <c r="G140" s="14"/>
      <c r="H140" s="14"/>
      <c r="I140" s="14"/>
    </row>
    <row r="141" spans="1:9">
      <c r="A141" s="14"/>
      <c r="B141" s="14"/>
      <c r="C141" s="14"/>
      <c r="D141" s="14"/>
      <c r="E141" s="14"/>
      <c r="F141" s="14"/>
      <c r="G141" s="14"/>
      <c r="H141" s="14"/>
      <c r="I141" s="14"/>
    </row>
    <row r="142" spans="1:9">
      <c r="A142" s="14"/>
      <c r="B142" s="14"/>
      <c r="C142" s="14"/>
      <c r="D142" s="14"/>
      <c r="E142" s="14"/>
      <c r="F142" s="14"/>
      <c r="G142" s="14"/>
      <c r="H142" s="14"/>
      <c r="I142" s="14"/>
    </row>
    <row r="143" spans="1:9">
      <c r="A143" s="14"/>
      <c r="B143" s="14"/>
      <c r="C143" s="14"/>
      <c r="D143" s="14"/>
      <c r="E143" s="14"/>
      <c r="F143" s="14"/>
      <c r="G143" s="14"/>
      <c r="H143" s="14"/>
      <c r="I143" s="14"/>
    </row>
    <row r="144" spans="1:9">
      <c r="A144" s="14"/>
      <c r="B144" s="14"/>
      <c r="C144" s="14"/>
      <c r="D144" s="14"/>
      <c r="E144" s="14"/>
      <c r="F144" s="14"/>
      <c r="G144" s="14"/>
      <c r="H144" s="14"/>
      <c r="I144" s="14"/>
    </row>
    <row r="145" spans="1:9">
      <c r="A145" s="14"/>
      <c r="B145" s="14"/>
      <c r="C145" s="14"/>
      <c r="D145" s="14"/>
      <c r="E145" s="14"/>
      <c r="F145" s="14"/>
      <c r="G145" s="14"/>
      <c r="H145" s="14"/>
      <c r="I145" s="14"/>
    </row>
    <row r="146" spans="1:9">
      <c r="A146" s="14"/>
      <c r="B146" s="14"/>
      <c r="C146" s="14"/>
      <c r="D146" s="14"/>
      <c r="E146" s="14"/>
      <c r="F146" s="14"/>
      <c r="G146" s="14"/>
      <c r="H146" s="14"/>
      <c r="I146" s="14"/>
    </row>
    <row r="147" spans="1:9">
      <c r="A147" s="14"/>
      <c r="B147" s="14"/>
      <c r="C147" s="14"/>
      <c r="D147" s="14"/>
      <c r="E147" s="14"/>
      <c r="F147" s="14"/>
      <c r="G147" s="14"/>
      <c r="H147" s="14"/>
      <c r="I147" s="14"/>
    </row>
    <row r="148" spans="1:9">
      <c r="A148" s="14"/>
      <c r="B148" s="14"/>
      <c r="C148" s="14"/>
      <c r="D148" s="14"/>
      <c r="E148" s="14"/>
      <c r="F148" s="14"/>
      <c r="G148" s="14"/>
      <c r="H148" s="14"/>
      <c r="I148" s="14"/>
    </row>
    <row r="149" spans="1:9">
      <c r="A149" s="14"/>
      <c r="B149" s="14"/>
      <c r="C149" s="14"/>
      <c r="D149" s="14"/>
      <c r="E149" s="14"/>
      <c r="F149" s="14"/>
      <c r="G149" s="14"/>
      <c r="H149" s="14"/>
      <c r="I149" s="14"/>
    </row>
    <row r="150" spans="1:9">
      <c r="A150" s="14"/>
      <c r="B150" s="14"/>
      <c r="C150" s="14"/>
      <c r="D150" s="14"/>
      <c r="E150" s="14"/>
      <c r="F150" s="14"/>
      <c r="G150" s="14"/>
      <c r="H150" s="14"/>
      <c r="I150" s="14"/>
    </row>
    <row r="151" spans="1:9">
      <c r="A151" s="14"/>
      <c r="B151" s="14"/>
      <c r="C151" s="14"/>
      <c r="D151" s="14"/>
      <c r="E151" s="14"/>
      <c r="F151" s="14"/>
      <c r="G151" s="14"/>
      <c r="H151" s="14"/>
      <c r="I151" s="14"/>
    </row>
    <row r="152" spans="1:9">
      <c r="A152" s="14"/>
      <c r="B152" s="14"/>
      <c r="C152" s="14"/>
      <c r="D152" s="14"/>
      <c r="E152" s="14"/>
      <c r="F152" s="14"/>
      <c r="G152" s="14"/>
      <c r="H152" s="14"/>
      <c r="I152" s="14"/>
    </row>
    <row r="153" spans="1:9">
      <c r="A153" s="14"/>
      <c r="B153" s="14"/>
      <c r="C153" s="14"/>
      <c r="D153" s="14"/>
      <c r="E153" s="14"/>
      <c r="F153" s="14"/>
      <c r="G153" s="14"/>
      <c r="H153" s="14"/>
      <c r="I153" s="14"/>
    </row>
    <row r="154" spans="1:9">
      <c r="A154" s="14"/>
      <c r="B154" s="14"/>
      <c r="C154" s="14"/>
      <c r="D154" s="14"/>
      <c r="E154" s="14"/>
      <c r="F154" s="14"/>
      <c r="G154" s="14"/>
      <c r="H154" s="14"/>
      <c r="I154" s="14"/>
    </row>
    <row r="155" spans="1:9">
      <c r="A155" s="14"/>
      <c r="B155" s="14"/>
      <c r="C155" s="14"/>
      <c r="D155" s="14"/>
      <c r="E155" s="14"/>
      <c r="F155" s="14"/>
      <c r="G155" s="14"/>
      <c r="H155" s="14"/>
      <c r="I155" s="14"/>
    </row>
    <row r="156" spans="1:9">
      <c r="A156" s="14"/>
      <c r="B156" s="14"/>
      <c r="C156" s="14"/>
      <c r="D156" s="14"/>
      <c r="E156" s="14"/>
      <c r="F156" s="14"/>
      <c r="G156" s="14"/>
      <c r="H156" s="14"/>
      <c r="I156" s="14"/>
    </row>
    <row r="157" spans="1:9">
      <c r="A157" s="14"/>
      <c r="B157" s="14"/>
      <c r="C157" s="14"/>
      <c r="D157" s="14"/>
      <c r="E157" s="14"/>
      <c r="F157" s="14"/>
      <c r="G157" s="14"/>
      <c r="H157" s="14"/>
      <c r="I157" s="14"/>
    </row>
    <row r="158" spans="1:9">
      <c r="A158" s="14"/>
      <c r="B158" s="14"/>
      <c r="C158" s="14"/>
      <c r="D158" s="14"/>
      <c r="E158" s="14"/>
      <c r="F158" s="14"/>
      <c r="G158" s="14"/>
      <c r="H158" s="14"/>
      <c r="I158" s="14"/>
    </row>
    <row r="159" spans="1:9">
      <c r="A159" s="14"/>
      <c r="B159" s="14"/>
      <c r="C159" s="14"/>
      <c r="D159" s="14"/>
      <c r="E159" s="14"/>
      <c r="F159" s="14"/>
      <c r="G159" s="14"/>
      <c r="H159" s="14"/>
      <c r="I159" s="14"/>
    </row>
    <row r="160" spans="1:9">
      <c r="A160" s="14"/>
      <c r="B160" s="14"/>
      <c r="C160" s="14"/>
      <c r="D160" s="14"/>
      <c r="E160" s="14"/>
      <c r="F160" s="14"/>
      <c r="G160" s="14"/>
      <c r="H160" s="14"/>
      <c r="I160" s="14"/>
    </row>
    <row r="161" spans="1:9">
      <c r="A161" s="14"/>
      <c r="B161" s="14"/>
      <c r="C161" s="14"/>
      <c r="D161" s="14"/>
      <c r="E161" s="14"/>
      <c r="F161" s="14"/>
      <c r="G161" s="14"/>
      <c r="H161" s="14"/>
      <c r="I161" s="14"/>
    </row>
    <row r="162" spans="1:9">
      <c r="A162" s="14"/>
      <c r="B162" s="14"/>
      <c r="C162" s="14"/>
      <c r="D162" s="14"/>
      <c r="E162" s="14"/>
      <c r="F162" s="14"/>
      <c r="G162" s="14"/>
      <c r="H162" s="14"/>
      <c r="I162" s="14"/>
    </row>
    <row r="163" spans="1:9">
      <c r="A163" s="14"/>
      <c r="B163" s="14"/>
      <c r="C163" s="14"/>
      <c r="D163" s="14"/>
      <c r="E163" s="14"/>
      <c r="F163" s="14"/>
      <c r="G163" s="14"/>
      <c r="H163" s="14"/>
      <c r="I163" s="14"/>
    </row>
    <row r="164" spans="1:9">
      <c r="A164" s="14"/>
      <c r="B164" s="14"/>
      <c r="C164" s="14"/>
      <c r="D164" s="14"/>
      <c r="E164" s="14"/>
      <c r="F164" s="14"/>
      <c r="G164" s="14"/>
      <c r="H164" s="14"/>
      <c r="I164" s="14"/>
    </row>
    <row r="165" spans="1:9">
      <c r="A165" s="14"/>
      <c r="B165" s="14"/>
      <c r="C165" s="14"/>
      <c r="D165" s="14"/>
      <c r="E165" s="14"/>
      <c r="F165" s="14"/>
      <c r="G165" s="14"/>
      <c r="H165" s="14"/>
      <c r="I165" s="14"/>
    </row>
    <row r="166" spans="1:9">
      <c r="A166" s="14"/>
      <c r="B166" s="14"/>
      <c r="C166" s="14"/>
      <c r="D166" s="14"/>
      <c r="E166" s="14"/>
      <c r="F166" s="14"/>
      <c r="G166" s="14"/>
      <c r="H166" s="14"/>
      <c r="I166" s="14"/>
    </row>
    <row r="167" spans="1:9">
      <c r="A167" s="14"/>
      <c r="B167" s="14"/>
      <c r="C167" s="14"/>
      <c r="D167" s="14"/>
      <c r="E167" s="14"/>
      <c r="F167" s="14"/>
      <c r="G167" s="14"/>
      <c r="H167" s="14"/>
      <c r="I167" s="14"/>
    </row>
    <row r="168" spans="1:9">
      <c r="A168" s="14"/>
      <c r="B168" s="14"/>
      <c r="C168" s="14"/>
      <c r="D168" s="14"/>
      <c r="E168" s="14"/>
      <c r="F168" s="14"/>
      <c r="G168" s="14"/>
      <c r="H168" s="14"/>
      <c r="I168" s="14"/>
    </row>
    <row r="169" spans="1:9">
      <c r="A169" s="14"/>
      <c r="B169" s="14"/>
      <c r="C169" s="14"/>
      <c r="D169" s="14"/>
      <c r="E169" s="14"/>
      <c r="F169" s="14"/>
      <c r="G169" s="14"/>
      <c r="H169" s="14"/>
      <c r="I169" s="14"/>
    </row>
    <row r="170" spans="1:9">
      <c r="A170" s="14"/>
      <c r="B170" s="14"/>
      <c r="C170" s="14"/>
      <c r="D170" s="14"/>
      <c r="E170" s="14"/>
      <c r="F170" s="14"/>
      <c r="G170" s="14"/>
      <c r="H170" s="14"/>
      <c r="I170" s="14"/>
    </row>
    <row r="171" spans="1:9">
      <c r="A171" s="14"/>
      <c r="B171" s="14"/>
      <c r="C171" s="14"/>
      <c r="D171" s="14"/>
      <c r="E171" s="14"/>
      <c r="F171" s="14"/>
      <c r="G171" s="14"/>
      <c r="H171" s="14"/>
      <c r="I171" s="14"/>
    </row>
    <row r="172" spans="1:9">
      <c r="A172" s="14"/>
      <c r="B172" s="14"/>
      <c r="C172" s="14"/>
      <c r="D172" s="14"/>
      <c r="E172" s="14"/>
      <c r="F172" s="14"/>
      <c r="G172" s="14"/>
      <c r="H172" s="14"/>
      <c r="I172" s="14"/>
    </row>
    <row r="173" spans="1:9">
      <c r="A173" s="14"/>
      <c r="B173" s="14"/>
      <c r="C173" s="14"/>
      <c r="D173" s="14"/>
      <c r="E173" s="14"/>
      <c r="F173" s="14"/>
      <c r="G173" s="14"/>
      <c r="H173" s="14"/>
      <c r="I173" s="14"/>
    </row>
    <row r="174" spans="1:9">
      <c r="A174" s="14"/>
      <c r="B174" s="14"/>
      <c r="C174" s="14"/>
      <c r="D174" s="14"/>
      <c r="E174" s="14"/>
      <c r="F174" s="14"/>
      <c r="G174" s="14"/>
      <c r="H174" s="14"/>
      <c r="I174" s="14"/>
    </row>
    <row r="175" spans="1:9">
      <c r="A175" s="14"/>
      <c r="B175" s="14"/>
      <c r="C175" s="14"/>
      <c r="D175" s="14"/>
      <c r="E175" s="14"/>
      <c r="F175" s="14"/>
      <c r="G175" s="14"/>
      <c r="H175" s="14"/>
      <c r="I175" s="14"/>
    </row>
    <row r="176" spans="1:9">
      <c r="A176" s="14"/>
      <c r="B176" s="14"/>
      <c r="C176" s="14"/>
      <c r="D176" s="14"/>
      <c r="E176" s="14"/>
      <c r="F176" s="14"/>
      <c r="G176" s="14"/>
      <c r="H176" s="14"/>
      <c r="I176" s="14"/>
    </row>
    <row r="177" spans="1:9">
      <c r="A177" s="14"/>
      <c r="B177" s="14"/>
      <c r="C177" s="14"/>
      <c r="D177" s="14"/>
      <c r="E177" s="14"/>
      <c r="F177" s="14"/>
      <c r="G177" s="14"/>
      <c r="H177" s="14"/>
      <c r="I177" s="14"/>
    </row>
    <row r="178" spans="1:9">
      <c r="A178" s="14"/>
      <c r="B178" s="14"/>
      <c r="C178" s="14"/>
      <c r="D178" s="14"/>
      <c r="E178" s="14"/>
      <c r="F178" s="14"/>
      <c r="G178" s="14"/>
      <c r="H178" s="14"/>
      <c r="I178" s="14"/>
    </row>
    <row r="179" spans="1:9">
      <c r="A179" s="14"/>
      <c r="B179" s="14"/>
      <c r="C179" s="14"/>
      <c r="D179" s="14"/>
      <c r="E179" s="14"/>
      <c r="F179" s="14"/>
      <c r="G179" s="14"/>
      <c r="H179" s="14"/>
      <c r="I179" s="14"/>
    </row>
    <row r="180" spans="1:9">
      <c r="A180" s="14"/>
      <c r="B180" s="14"/>
      <c r="C180" s="14"/>
      <c r="D180" s="14"/>
      <c r="E180" s="14"/>
      <c r="F180" s="14"/>
      <c r="G180" s="14"/>
      <c r="H180" s="14"/>
      <c r="I180" s="14"/>
    </row>
    <row r="181" spans="1:9">
      <c r="A181" s="14"/>
      <c r="B181" s="14"/>
      <c r="C181" s="14"/>
      <c r="D181" s="14"/>
      <c r="E181" s="14"/>
      <c r="F181" s="14"/>
      <c r="G181" s="14"/>
      <c r="H181" s="14"/>
      <c r="I181" s="14"/>
    </row>
    <row r="182" spans="1:9">
      <c r="A182" s="14"/>
      <c r="B182" s="14"/>
      <c r="C182" s="14"/>
      <c r="D182" s="14"/>
      <c r="E182" s="14"/>
      <c r="F182" s="14"/>
      <c r="G182" s="14"/>
      <c r="H182" s="14"/>
      <c r="I182" s="14"/>
    </row>
    <row r="183" spans="1:9">
      <c r="A183" s="14"/>
      <c r="B183" s="14"/>
      <c r="C183" s="14"/>
      <c r="D183" s="14"/>
      <c r="E183" s="14"/>
      <c r="F183" s="14"/>
      <c r="G183" s="14"/>
      <c r="H183" s="14"/>
      <c r="I183" s="14"/>
    </row>
    <row r="184" spans="1:9">
      <c r="A184" s="14"/>
      <c r="B184" s="14"/>
      <c r="C184" s="14"/>
      <c r="D184" s="14"/>
      <c r="E184" s="14"/>
      <c r="F184" s="14"/>
      <c r="G184" s="14"/>
      <c r="H184" s="14"/>
      <c r="I184" s="14"/>
    </row>
    <row r="185" spans="1:9">
      <c r="A185" s="14"/>
      <c r="B185" s="14"/>
      <c r="C185" s="14"/>
      <c r="D185" s="14"/>
      <c r="E185" s="14"/>
      <c r="F185" s="14"/>
      <c r="G185" s="14"/>
      <c r="H185" s="14"/>
      <c r="I185" s="14"/>
    </row>
    <row r="186" spans="1:9">
      <c r="A186" s="14"/>
      <c r="B186" s="14"/>
      <c r="C186" s="14"/>
      <c r="D186" s="14"/>
      <c r="E186" s="14"/>
      <c r="F186" s="14"/>
      <c r="G186" s="14"/>
      <c r="H186" s="14"/>
      <c r="I186" s="14"/>
    </row>
    <row r="187" spans="1:9">
      <c r="A187" s="14"/>
      <c r="B187" s="14"/>
      <c r="C187" s="14"/>
      <c r="D187" s="14"/>
      <c r="E187" s="14"/>
      <c r="F187" s="14"/>
      <c r="G187" s="14"/>
      <c r="H187" s="14"/>
      <c r="I187" s="14"/>
    </row>
    <row r="188" spans="1:9">
      <c r="A188" s="14"/>
      <c r="B188" s="14"/>
      <c r="C188" s="14"/>
      <c r="D188" s="14"/>
      <c r="E188" s="14"/>
      <c r="F188" s="14"/>
      <c r="G188" s="14"/>
      <c r="H188" s="14"/>
      <c r="I188" s="14"/>
    </row>
    <row r="189" spans="1:9">
      <c r="A189" s="14"/>
      <c r="B189" s="14"/>
      <c r="C189" s="14"/>
      <c r="D189" s="14"/>
      <c r="E189" s="14"/>
      <c r="F189" s="14"/>
      <c r="G189" s="14"/>
      <c r="H189" s="14"/>
      <c r="I189" s="14"/>
    </row>
    <row r="190" spans="1:9">
      <c r="A190" s="14"/>
      <c r="B190" s="14"/>
      <c r="C190" s="14"/>
      <c r="D190" s="14"/>
      <c r="E190" s="14"/>
      <c r="F190" s="14"/>
      <c r="G190" s="14"/>
      <c r="H190" s="14"/>
      <c r="I190" s="14"/>
    </row>
    <row r="191" spans="1:9">
      <c r="A191" s="14"/>
      <c r="B191" s="14"/>
      <c r="C191" s="14"/>
      <c r="D191" s="14"/>
      <c r="E191" s="14"/>
      <c r="F191" s="14"/>
      <c r="G191" s="14"/>
      <c r="H191" s="14"/>
      <c r="I191" s="14"/>
    </row>
    <row r="192" spans="1:9">
      <c r="A192" s="14"/>
      <c r="B192" s="14"/>
      <c r="C192" s="14"/>
      <c r="D192" s="14"/>
      <c r="E192" s="14"/>
      <c r="F192" s="14"/>
      <c r="G192" s="14"/>
      <c r="H192" s="14"/>
      <c r="I192" s="14"/>
    </row>
    <row r="193" spans="1:9">
      <c r="A193" s="14"/>
      <c r="B193" s="14"/>
      <c r="C193" s="14"/>
      <c r="D193" s="14"/>
      <c r="E193" s="14"/>
      <c r="F193" s="14"/>
      <c r="G193" s="14"/>
      <c r="H193" s="14"/>
      <c r="I193" s="14"/>
    </row>
    <row r="194" spans="1:9">
      <c r="A194" s="14"/>
      <c r="B194" s="14"/>
      <c r="C194" s="14"/>
      <c r="D194" s="14"/>
      <c r="E194" s="14"/>
      <c r="F194" s="14"/>
      <c r="G194" s="14"/>
      <c r="H194" s="14"/>
      <c r="I194" s="14"/>
    </row>
    <row r="195" spans="1:9">
      <c r="A195" s="14"/>
      <c r="B195" s="14"/>
      <c r="C195" s="14"/>
      <c r="D195" s="14"/>
      <c r="E195" s="14"/>
      <c r="F195" s="14"/>
      <c r="G195" s="14"/>
      <c r="H195" s="14"/>
      <c r="I195" s="14"/>
    </row>
    <row r="196" spans="1:9">
      <c r="A196" s="14"/>
      <c r="B196" s="14"/>
      <c r="C196" s="14"/>
      <c r="D196" s="14"/>
      <c r="E196" s="14"/>
      <c r="F196" s="14"/>
      <c r="G196" s="14"/>
      <c r="H196" s="14"/>
      <c r="I196" s="14"/>
    </row>
    <row r="197" spans="1:9">
      <c r="A197" s="14"/>
      <c r="B197" s="14"/>
      <c r="C197" s="14"/>
      <c r="D197" s="14"/>
      <c r="E197" s="14"/>
      <c r="F197" s="14"/>
      <c r="G197" s="14"/>
      <c r="H197" s="14"/>
      <c r="I197" s="14"/>
    </row>
    <row r="198" spans="1:9">
      <c r="A198" s="14"/>
      <c r="B198" s="14"/>
      <c r="C198" s="14"/>
      <c r="D198" s="14"/>
      <c r="E198" s="14"/>
      <c r="F198" s="14"/>
      <c r="G198" s="14"/>
      <c r="H198" s="14"/>
      <c r="I198" s="14"/>
    </row>
    <row r="199" spans="1:9">
      <c r="A199" s="14"/>
      <c r="B199" s="14"/>
      <c r="C199" s="14"/>
      <c r="D199" s="14"/>
      <c r="E199" s="14"/>
      <c r="F199" s="14"/>
      <c r="G199" s="14"/>
      <c r="H199" s="14"/>
      <c r="I199" s="14"/>
    </row>
    <row r="200" spans="1:9">
      <c r="A200" s="14"/>
      <c r="B200" s="14"/>
      <c r="C200" s="14"/>
      <c r="D200" s="14"/>
      <c r="E200" s="14"/>
      <c r="F200" s="14"/>
      <c r="G200" s="14"/>
      <c r="H200" s="14"/>
      <c r="I200" s="14"/>
    </row>
    <row r="201" spans="1:9">
      <c r="A201" s="14"/>
      <c r="B201" s="14"/>
      <c r="C201" s="14"/>
      <c r="D201" s="14"/>
      <c r="E201" s="14"/>
      <c r="F201" s="14"/>
      <c r="G201" s="14"/>
      <c r="H201" s="14"/>
      <c r="I201" s="14"/>
    </row>
    <row r="202" spans="1:9">
      <c r="A202" s="14"/>
      <c r="B202" s="14"/>
      <c r="C202" s="14"/>
      <c r="D202" s="14"/>
      <c r="E202" s="14"/>
      <c r="F202" s="14"/>
      <c r="G202" s="14"/>
      <c r="H202" s="14"/>
      <c r="I202" s="14"/>
    </row>
    <row r="203" spans="1:9">
      <c r="A203" s="14"/>
      <c r="B203" s="14"/>
      <c r="C203" s="14"/>
      <c r="D203" s="14"/>
      <c r="E203" s="14"/>
      <c r="F203" s="14"/>
      <c r="G203" s="14"/>
      <c r="H203" s="14"/>
      <c r="I203" s="14"/>
    </row>
    <row r="204" spans="1:9">
      <c r="A204" s="14"/>
      <c r="B204" s="14"/>
      <c r="C204" s="14"/>
      <c r="D204" s="14"/>
      <c r="E204" s="14"/>
      <c r="F204" s="14"/>
      <c r="G204" s="14"/>
      <c r="H204" s="14"/>
      <c r="I204" s="14"/>
    </row>
    <row r="205" spans="1:9">
      <c r="A205" s="14"/>
      <c r="B205" s="14"/>
      <c r="C205" s="14"/>
      <c r="D205" s="14"/>
      <c r="E205" s="14"/>
      <c r="F205" s="14"/>
      <c r="G205" s="14"/>
      <c r="H205" s="14"/>
      <c r="I205" s="14"/>
    </row>
    <row r="206" spans="1:9">
      <c r="A206" s="14"/>
      <c r="B206" s="14"/>
      <c r="C206" s="14"/>
      <c r="D206" s="14"/>
      <c r="E206" s="14"/>
      <c r="F206" s="14"/>
      <c r="G206" s="14"/>
      <c r="H206" s="14"/>
      <c r="I206" s="14"/>
    </row>
    <row r="207" spans="1:9">
      <c r="A207" s="14"/>
      <c r="B207" s="14"/>
      <c r="C207" s="14"/>
      <c r="D207" s="14"/>
      <c r="E207" s="14"/>
      <c r="F207" s="14"/>
      <c r="G207" s="14"/>
      <c r="H207" s="14"/>
      <c r="I207" s="14"/>
    </row>
    <row r="208" spans="1:9">
      <c r="A208" s="14"/>
      <c r="B208" s="14"/>
      <c r="C208" s="14"/>
      <c r="D208" s="14"/>
      <c r="E208" s="14"/>
      <c r="F208" s="14"/>
      <c r="G208" s="14"/>
      <c r="H208" s="14"/>
      <c r="I208" s="14"/>
    </row>
    <row r="209" spans="1:9">
      <c r="A209" s="14"/>
      <c r="B209" s="14"/>
      <c r="C209" s="14"/>
      <c r="D209" s="14"/>
      <c r="E209" s="14"/>
      <c r="F209" s="14"/>
      <c r="G209" s="14"/>
      <c r="H209" s="14"/>
      <c r="I209" s="14"/>
    </row>
    <row r="210" spans="1:9">
      <c r="A210" s="14"/>
      <c r="B210" s="14"/>
      <c r="C210" s="14"/>
      <c r="D210" s="14"/>
      <c r="E210" s="14"/>
      <c r="F210" s="14"/>
      <c r="G210" s="14"/>
      <c r="H210" s="14"/>
      <c r="I210" s="14"/>
    </row>
    <row r="211" spans="1:9">
      <c r="A211" s="14"/>
      <c r="B211" s="14"/>
      <c r="C211" s="14"/>
      <c r="D211" s="14"/>
      <c r="E211" s="14"/>
      <c r="F211" s="14"/>
      <c r="G211" s="14"/>
      <c r="H211" s="14"/>
      <c r="I211" s="14"/>
    </row>
    <row r="212" spans="1:9">
      <c r="A212" s="14"/>
      <c r="B212" s="14"/>
      <c r="C212" s="14"/>
      <c r="D212" s="14"/>
      <c r="E212" s="14"/>
      <c r="F212" s="14"/>
      <c r="G212" s="14"/>
      <c r="H212" s="14"/>
      <c r="I212" s="14"/>
    </row>
    <row r="213" spans="1:9">
      <c r="A213" s="14"/>
      <c r="B213" s="14"/>
      <c r="C213" s="14"/>
      <c r="D213" s="14"/>
      <c r="E213" s="14"/>
      <c r="F213" s="14"/>
      <c r="G213" s="14"/>
      <c r="H213" s="14"/>
      <c r="I213" s="14"/>
    </row>
    <row r="214" spans="1:9">
      <c r="A214" s="14"/>
      <c r="B214" s="14"/>
      <c r="C214" s="14"/>
      <c r="D214" s="14"/>
      <c r="E214" s="14"/>
      <c r="F214" s="14"/>
      <c r="G214" s="14"/>
      <c r="H214" s="14"/>
      <c r="I214" s="14"/>
    </row>
    <row r="215" spans="1:9">
      <c r="A215" s="14"/>
      <c r="B215" s="14"/>
      <c r="C215" s="14"/>
      <c r="D215" s="14"/>
      <c r="E215" s="14"/>
      <c r="F215" s="14"/>
      <c r="G215" s="14"/>
      <c r="H215" s="14"/>
      <c r="I215" s="14"/>
    </row>
    <row r="216" spans="1:9">
      <c r="A216" s="14"/>
      <c r="B216" s="14"/>
      <c r="C216" s="14"/>
      <c r="D216" s="14"/>
      <c r="E216" s="14"/>
      <c r="F216" s="14"/>
      <c r="G216" s="14"/>
      <c r="H216" s="14"/>
      <c r="I216" s="14"/>
    </row>
    <row r="217" spans="1:9">
      <c r="A217" s="14"/>
      <c r="B217" s="14"/>
      <c r="C217" s="14"/>
      <c r="D217" s="14"/>
      <c r="E217" s="14"/>
      <c r="F217" s="14"/>
      <c r="G217" s="14"/>
      <c r="H217" s="14"/>
      <c r="I217" s="14"/>
    </row>
    <row r="218" spans="1:9">
      <c r="A218" s="14"/>
      <c r="B218" s="14"/>
      <c r="C218" s="14"/>
      <c r="D218" s="14"/>
      <c r="E218" s="14"/>
      <c r="F218" s="14"/>
      <c r="G218" s="14"/>
      <c r="H218" s="14"/>
      <c r="I218" s="14"/>
    </row>
    <row r="219" spans="1:9">
      <c r="A219" s="14"/>
      <c r="B219" s="14"/>
      <c r="C219" s="14"/>
      <c r="D219" s="14"/>
      <c r="E219" s="14"/>
      <c r="F219" s="14"/>
      <c r="G219" s="14"/>
      <c r="H219" s="14"/>
      <c r="I219" s="14"/>
    </row>
    <row r="220" spans="1:9">
      <c r="A220" s="14"/>
      <c r="B220" s="14"/>
      <c r="C220" s="14"/>
      <c r="D220" s="14"/>
      <c r="E220" s="14"/>
      <c r="F220" s="14"/>
      <c r="G220" s="14"/>
      <c r="H220" s="14"/>
      <c r="I220" s="14"/>
    </row>
    <row r="221" spans="1:9">
      <c r="A221" s="14"/>
      <c r="B221" s="14"/>
      <c r="C221" s="14"/>
      <c r="D221" s="14"/>
      <c r="E221" s="14"/>
      <c r="F221" s="14"/>
      <c r="G221" s="14"/>
      <c r="H221" s="14"/>
      <c r="I221" s="14"/>
    </row>
    <row r="222" spans="1:9">
      <c r="A222" s="14"/>
      <c r="B222" s="14"/>
      <c r="C222" s="14"/>
      <c r="D222" s="14"/>
      <c r="E222" s="14"/>
      <c r="F222" s="14"/>
      <c r="G222" s="14"/>
      <c r="H222" s="14"/>
      <c r="I222" s="14"/>
    </row>
    <row r="223" spans="1:9">
      <c r="A223" s="14"/>
      <c r="B223" s="14"/>
      <c r="C223" s="14"/>
      <c r="D223" s="14"/>
      <c r="E223" s="14"/>
      <c r="F223" s="14"/>
      <c r="G223" s="14"/>
      <c r="H223" s="14"/>
      <c r="I223" s="14"/>
    </row>
    <row r="224" spans="1:9">
      <c r="A224" s="14"/>
      <c r="B224" s="14"/>
      <c r="C224" s="14"/>
      <c r="D224" s="14"/>
      <c r="E224" s="14"/>
      <c r="F224" s="14"/>
      <c r="G224" s="14"/>
      <c r="H224" s="14"/>
      <c r="I224" s="14"/>
    </row>
    <row r="225" spans="1:9">
      <c r="A225" s="14"/>
      <c r="B225" s="14"/>
      <c r="C225" s="14"/>
      <c r="D225" s="14"/>
      <c r="E225" s="14"/>
      <c r="F225" s="14"/>
      <c r="G225" s="14"/>
      <c r="H225" s="14"/>
      <c r="I225" s="14"/>
    </row>
    <row r="226" spans="1:9">
      <c r="A226" s="14"/>
      <c r="B226" s="14"/>
      <c r="C226" s="14"/>
      <c r="D226" s="14"/>
      <c r="E226" s="14"/>
      <c r="F226" s="14"/>
      <c r="G226" s="14"/>
      <c r="H226" s="14"/>
      <c r="I226" s="14"/>
    </row>
    <row r="227" spans="1:9">
      <c r="A227" s="14"/>
      <c r="B227" s="14"/>
      <c r="C227" s="14"/>
      <c r="D227" s="14"/>
      <c r="E227" s="14"/>
      <c r="F227" s="14"/>
      <c r="G227" s="14"/>
      <c r="H227" s="14"/>
      <c r="I227" s="14"/>
    </row>
    <row r="228" spans="1:9">
      <c r="A228" s="14"/>
      <c r="B228" s="14"/>
      <c r="C228" s="14"/>
      <c r="D228" s="14"/>
      <c r="E228" s="14"/>
      <c r="F228" s="14"/>
      <c r="G228" s="14"/>
      <c r="H228" s="14"/>
      <c r="I228" s="14"/>
    </row>
    <row r="229" spans="1:9">
      <c r="A229" s="14"/>
      <c r="B229" s="14"/>
      <c r="C229" s="14"/>
      <c r="D229" s="14"/>
      <c r="E229" s="14"/>
      <c r="F229" s="14"/>
      <c r="G229" s="14"/>
      <c r="H229" s="14"/>
      <c r="I229" s="14"/>
    </row>
    <row r="230" spans="1:9">
      <c r="A230" s="14"/>
      <c r="B230" s="14"/>
      <c r="C230" s="14"/>
      <c r="D230" s="14"/>
      <c r="E230" s="14"/>
      <c r="F230" s="14"/>
      <c r="G230" s="14"/>
      <c r="H230" s="14"/>
      <c r="I230" s="14"/>
    </row>
    <row r="231" spans="1:9">
      <c r="A231" s="14"/>
      <c r="B231" s="14"/>
      <c r="C231" s="14"/>
      <c r="D231" s="14"/>
      <c r="E231" s="14"/>
      <c r="F231" s="14"/>
      <c r="G231" s="14"/>
      <c r="H231" s="14"/>
      <c r="I231" s="14"/>
    </row>
    <row r="232" spans="1:9">
      <c r="A232" s="14"/>
      <c r="B232" s="14"/>
      <c r="C232" s="14"/>
      <c r="D232" s="14"/>
      <c r="E232" s="14"/>
      <c r="F232" s="14"/>
      <c r="G232" s="14"/>
      <c r="H232" s="14"/>
      <c r="I232" s="14"/>
    </row>
    <row r="233" spans="1:9">
      <c r="A233" s="14"/>
      <c r="B233" s="14"/>
      <c r="C233" s="14"/>
      <c r="D233" s="14"/>
      <c r="E233" s="14"/>
      <c r="F233" s="14"/>
      <c r="G233" s="14"/>
      <c r="H233" s="14"/>
      <c r="I233" s="14"/>
    </row>
    <row r="234" spans="1:9">
      <c r="A234" s="14"/>
      <c r="B234" s="14"/>
      <c r="C234" s="14"/>
      <c r="D234" s="14"/>
      <c r="E234" s="14"/>
      <c r="F234" s="14"/>
      <c r="G234" s="14"/>
      <c r="H234" s="14"/>
      <c r="I234" s="14"/>
    </row>
    <row r="235" spans="1:9">
      <c r="A235" s="14"/>
      <c r="B235" s="14"/>
      <c r="C235" s="14"/>
      <c r="D235" s="14"/>
      <c r="E235" s="14"/>
      <c r="F235" s="14"/>
      <c r="G235" s="14"/>
      <c r="H235" s="14"/>
      <c r="I235" s="14"/>
    </row>
    <row r="236" spans="1:9">
      <c r="A236" s="14"/>
      <c r="B236" s="14"/>
      <c r="C236" s="14"/>
      <c r="D236" s="14"/>
      <c r="E236" s="14"/>
      <c r="F236" s="14"/>
      <c r="G236" s="14"/>
      <c r="H236" s="14"/>
      <c r="I236" s="14"/>
    </row>
    <row r="237" spans="1:9">
      <c r="A237" s="14"/>
      <c r="B237" s="14"/>
      <c r="C237" s="14"/>
      <c r="D237" s="14"/>
      <c r="E237" s="14"/>
      <c r="F237" s="14"/>
      <c r="G237" s="14"/>
      <c r="H237" s="14"/>
      <c r="I237" s="14"/>
    </row>
    <row r="238" spans="1:9">
      <c r="A238" s="14"/>
      <c r="B238" s="14"/>
      <c r="C238" s="14"/>
      <c r="D238" s="14"/>
      <c r="E238" s="14"/>
      <c r="F238" s="14"/>
      <c r="G238" s="14"/>
      <c r="H238" s="14"/>
      <c r="I238" s="14"/>
    </row>
    <row r="239" spans="1:9">
      <c r="A239" s="14"/>
      <c r="B239" s="14"/>
      <c r="C239" s="14"/>
      <c r="D239" s="14"/>
      <c r="E239" s="14"/>
      <c r="F239" s="14"/>
      <c r="G239" s="14"/>
      <c r="H239" s="14"/>
      <c r="I239" s="14"/>
    </row>
    <row r="240" spans="1:9">
      <c r="A240" s="14"/>
      <c r="B240" s="14"/>
      <c r="C240" s="14"/>
      <c r="D240" s="14"/>
      <c r="E240" s="14"/>
      <c r="F240" s="14"/>
      <c r="G240" s="14"/>
      <c r="H240" s="14"/>
      <c r="I240" s="14"/>
    </row>
    <row r="241" spans="1:9">
      <c r="A241" s="14"/>
      <c r="B241" s="14"/>
      <c r="C241" s="14"/>
      <c r="D241" s="14"/>
      <c r="E241" s="14"/>
      <c r="F241" s="14"/>
      <c r="G241" s="14"/>
      <c r="H241" s="14"/>
      <c r="I241" s="14"/>
    </row>
    <row r="242" spans="1:9">
      <c r="A242" s="14"/>
      <c r="B242" s="14"/>
      <c r="C242" s="14"/>
      <c r="D242" s="14"/>
      <c r="E242" s="14"/>
      <c r="F242" s="14"/>
      <c r="G242" s="14"/>
      <c r="H242" s="14"/>
      <c r="I242" s="14"/>
    </row>
    <row r="243" spans="1:9">
      <c r="A243" s="14"/>
      <c r="B243" s="14"/>
      <c r="C243" s="14"/>
      <c r="D243" s="14"/>
      <c r="E243" s="14"/>
      <c r="F243" s="14"/>
      <c r="G243" s="14"/>
      <c r="H243" s="14"/>
      <c r="I243" s="14"/>
    </row>
    <row r="244" spans="1:9">
      <c r="A244" s="14"/>
      <c r="B244" s="14"/>
      <c r="C244" s="14"/>
      <c r="D244" s="14"/>
      <c r="E244" s="14"/>
      <c r="F244" s="14"/>
      <c r="G244" s="14"/>
      <c r="H244" s="14"/>
      <c r="I244" s="14"/>
    </row>
    <row r="245" spans="1:9">
      <c r="A245" s="14"/>
      <c r="B245" s="14"/>
      <c r="C245" s="14"/>
      <c r="D245" s="14"/>
      <c r="E245" s="14"/>
      <c r="F245" s="14"/>
      <c r="G245" s="14"/>
      <c r="H245" s="14"/>
      <c r="I245" s="14"/>
    </row>
    <row r="246" spans="1:9">
      <c r="A246" s="14"/>
      <c r="B246" s="14"/>
      <c r="C246" s="14"/>
      <c r="D246" s="14"/>
      <c r="E246" s="14"/>
      <c r="F246" s="14"/>
      <c r="G246" s="14"/>
      <c r="H246" s="14"/>
      <c r="I246" s="14"/>
    </row>
    <row r="247" spans="1:9">
      <c r="A247" s="14"/>
      <c r="B247" s="14"/>
      <c r="C247" s="14"/>
      <c r="D247" s="14"/>
      <c r="E247" s="14"/>
      <c r="F247" s="14"/>
      <c r="G247" s="14"/>
      <c r="H247" s="14"/>
      <c r="I247" s="14"/>
    </row>
    <row r="248" spans="1:9">
      <c r="A248" s="14"/>
      <c r="B248" s="14"/>
      <c r="C248" s="14"/>
      <c r="D248" s="14"/>
      <c r="E248" s="14"/>
      <c r="F248" s="14"/>
      <c r="G248" s="14"/>
      <c r="H248" s="14"/>
      <c r="I248" s="14"/>
    </row>
    <row r="249" spans="1:9">
      <c r="A249" s="14"/>
      <c r="B249" s="14"/>
      <c r="C249" s="14"/>
      <c r="D249" s="14"/>
      <c r="E249" s="14"/>
      <c r="F249" s="14"/>
      <c r="G249" s="14"/>
      <c r="H249" s="14"/>
      <c r="I249" s="14"/>
    </row>
    <row r="250" spans="1:9">
      <c r="A250" s="14"/>
      <c r="B250" s="14"/>
      <c r="C250" s="14"/>
      <c r="D250" s="14"/>
      <c r="E250" s="14"/>
      <c r="F250" s="14"/>
      <c r="G250" s="14"/>
      <c r="H250" s="14"/>
      <c r="I250" s="14"/>
    </row>
    <row r="251" spans="1:9">
      <c r="A251" s="14"/>
      <c r="B251" s="14"/>
      <c r="C251" s="14"/>
      <c r="D251" s="14"/>
      <c r="E251" s="14"/>
      <c r="F251" s="14"/>
      <c r="G251" s="14"/>
      <c r="H251" s="14"/>
      <c r="I251" s="14"/>
    </row>
    <row r="252" spans="1:9">
      <c r="A252" s="14"/>
      <c r="B252" s="14"/>
      <c r="C252" s="14"/>
      <c r="D252" s="14"/>
      <c r="E252" s="14"/>
      <c r="F252" s="14"/>
      <c r="G252" s="14"/>
      <c r="H252" s="14"/>
      <c r="I252" s="14"/>
    </row>
    <row r="253" spans="1:9">
      <c r="A253" s="14"/>
      <c r="B253" s="14"/>
      <c r="C253" s="14"/>
      <c r="D253" s="14"/>
      <c r="E253" s="14"/>
      <c r="F253" s="14"/>
      <c r="G253" s="14"/>
      <c r="H253" s="14"/>
      <c r="I253" s="14"/>
    </row>
    <row r="254" spans="1:9">
      <c r="A254" s="14"/>
      <c r="B254" s="14"/>
      <c r="C254" s="14"/>
      <c r="D254" s="14"/>
      <c r="E254" s="14"/>
      <c r="F254" s="14"/>
      <c r="G254" s="14"/>
      <c r="H254" s="14"/>
      <c r="I254" s="14"/>
    </row>
    <row r="255" spans="1:9">
      <c r="A255" s="14"/>
      <c r="B255" s="14"/>
      <c r="C255" s="14"/>
      <c r="D255" s="14"/>
      <c r="E255" s="14"/>
      <c r="F255" s="14"/>
      <c r="G255" s="14"/>
      <c r="H255" s="14"/>
      <c r="I255" s="14"/>
    </row>
    <row r="256" spans="1:9">
      <c r="A256" s="14"/>
      <c r="B256" s="14"/>
      <c r="C256" s="14"/>
      <c r="D256" s="14"/>
      <c r="E256" s="14"/>
      <c r="F256" s="14"/>
      <c r="G256" s="14"/>
      <c r="H256" s="14"/>
      <c r="I256" s="14"/>
    </row>
    <row r="257" spans="1:9">
      <c r="A257" s="14"/>
      <c r="B257" s="14"/>
      <c r="C257" s="14"/>
      <c r="D257" s="14"/>
      <c r="E257" s="14"/>
      <c r="F257" s="14"/>
      <c r="G257" s="14"/>
      <c r="H257" s="14"/>
      <c r="I257" s="14"/>
    </row>
    <row r="258" spans="1:9">
      <c r="A258" s="14"/>
      <c r="B258" s="14"/>
      <c r="C258" s="14"/>
      <c r="D258" s="14"/>
      <c r="E258" s="14"/>
      <c r="F258" s="14"/>
      <c r="G258" s="14"/>
      <c r="H258" s="14"/>
      <c r="I258" s="14"/>
    </row>
    <row r="259" spans="1:9">
      <c r="A259" s="14"/>
      <c r="B259" s="14"/>
      <c r="C259" s="14"/>
      <c r="D259" s="14"/>
      <c r="E259" s="14"/>
      <c r="F259" s="14"/>
      <c r="G259" s="14"/>
      <c r="H259" s="14"/>
      <c r="I259" s="14"/>
    </row>
    <row r="260" spans="1:9">
      <c r="A260" s="14"/>
      <c r="B260" s="14"/>
      <c r="C260" s="14"/>
      <c r="D260" s="14"/>
      <c r="E260" s="14"/>
      <c r="F260" s="14"/>
      <c r="G260" s="14"/>
      <c r="H260" s="14"/>
      <c r="I260" s="14"/>
    </row>
    <row r="261" spans="1:9">
      <c r="A261" s="14"/>
      <c r="B261" s="14"/>
      <c r="C261" s="14"/>
      <c r="D261" s="14"/>
      <c r="E261" s="14"/>
      <c r="F261" s="14"/>
      <c r="G261" s="14"/>
      <c r="H261" s="14"/>
      <c r="I261" s="14"/>
    </row>
    <row r="262" spans="1:9">
      <c r="A262" s="14"/>
      <c r="B262" s="14"/>
      <c r="C262" s="14"/>
      <c r="D262" s="14"/>
      <c r="E262" s="14"/>
      <c r="F262" s="14"/>
      <c r="G262" s="14"/>
      <c r="H262" s="14"/>
      <c r="I262" s="14"/>
    </row>
    <row r="263" spans="1:9">
      <c r="A263" s="14"/>
      <c r="B263" s="14"/>
      <c r="C263" s="14"/>
      <c r="D263" s="14"/>
      <c r="E263" s="14"/>
      <c r="F263" s="14"/>
      <c r="G263" s="14"/>
      <c r="H263" s="14"/>
      <c r="I263" s="14"/>
    </row>
    <row r="264" spans="1:9">
      <c r="A264" s="14"/>
      <c r="B264" s="14"/>
      <c r="C264" s="14"/>
      <c r="D264" s="14"/>
      <c r="E264" s="14"/>
      <c r="F264" s="14"/>
      <c r="G264" s="14"/>
      <c r="H264" s="14"/>
      <c r="I264" s="14"/>
    </row>
    <row r="265" spans="1:9">
      <c r="A265" s="14"/>
      <c r="B265" s="14"/>
      <c r="C265" s="14"/>
      <c r="D265" s="14"/>
      <c r="E265" s="14"/>
      <c r="F265" s="14"/>
      <c r="G265" s="14"/>
      <c r="H265" s="14"/>
      <c r="I265" s="14"/>
    </row>
    <row r="266" spans="1:9">
      <c r="A266" s="14"/>
      <c r="B266" s="14"/>
      <c r="C266" s="14"/>
      <c r="D266" s="14"/>
      <c r="E266" s="14"/>
      <c r="F266" s="14"/>
      <c r="G266" s="14"/>
      <c r="H266" s="14"/>
      <c r="I266" s="14"/>
    </row>
  </sheetData>
  <mergeCells count="22">
    <mergeCell ref="C8:I8"/>
    <mergeCell ref="C9:I9"/>
    <mergeCell ref="C15:D16"/>
    <mergeCell ref="A13:D13"/>
    <mergeCell ref="H15:H16"/>
    <mergeCell ref="I15:I16"/>
    <mergeCell ref="B63:C63"/>
    <mergeCell ref="A1:I1"/>
    <mergeCell ref="A3:I3"/>
    <mergeCell ref="A4:I4"/>
    <mergeCell ref="A59:H59"/>
    <mergeCell ref="A15:A16"/>
    <mergeCell ref="B15:B16"/>
    <mergeCell ref="F15:F16"/>
    <mergeCell ref="G15:G16"/>
    <mergeCell ref="C6:I6"/>
    <mergeCell ref="C7:I7"/>
    <mergeCell ref="C17:D17"/>
    <mergeCell ref="E15:E16"/>
    <mergeCell ref="C18:D18"/>
    <mergeCell ref="C57:D57"/>
    <mergeCell ref="C58:D58"/>
  </mergeCells>
  <printOptions horizontalCentered="1"/>
  <pageMargins left="1.1811023622047245" right="0.59055118110236227" top="0.78740157480314965" bottom="0.78740157480314965" header="0.31496062992125984" footer="0.39370078740157483"/>
  <pageSetup paperSize="9" scale="51" fitToHeight="0" orientation="portrait" blackAndWhite="1" r:id="rId1"/>
  <headerFooter>
    <oddFooter>&amp;R&amp;"Times New Roman,Regular"&amp;10&amp;P. lpp. no &amp;N</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I258"/>
  <sheetViews>
    <sheetView showZeros="0" topLeftCell="A14" zoomScale="85" zoomScaleNormal="85" workbookViewId="0">
      <selection activeCell="E41" sqref="E41:E43"/>
    </sheetView>
  </sheetViews>
  <sheetFormatPr defaultColWidth="9.140625" defaultRowHeight="15" outlineLevelRow="1"/>
  <cols>
    <col min="1" max="2" width="8.7109375" style="44" customWidth="1"/>
    <col min="3" max="3" width="39.28515625" style="44" customWidth="1"/>
    <col min="4" max="4" width="14.42578125" style="44" customWidth="1"/>
    <col min="5" max="5" width="26.85546875" style="44" customWidth="1"/>
    <col min="6" max="7" width="9.7109375" style="44" customWidth="1"/>
    <col min="8" max="8" width="17.7109375" style="44" customWidth="1"/>
    <col min="9" max="9" width="16.7109375" style="44" customWidth="1"/>
    <col min="10" max="16384" width="9.140625" style="44"/>
  </cols>
  <sheetData>
    <row r="1" spans="1:9" ht="20.25">
      <c r="A1" s="985" t="str">
        <f>"Lokālā tāme Nr. "&amp;KOPS1!B43</f>
        <v>Lokālā tāme Nr. 2-9</v>
      </c>
      <c r="B1" s="985"/>
      <c r="C1" s="985"/>
      <c r="D1" s="985"/>
      <c r="E1" s="985"/>
      <c r="F1" s="985"/>
      <c r="G1" s="985"/>
      <c r="H1" s="985"/>
      <c r="I1" s="985"/>
    </row>
    <row r="3" spans="1:9" ht="20.25">
      <c r="A3" s="1026" t="str">
        <f>KOPS1!C43</f>
        <v>Balss izziņošanas sistēma</v>
      </c>
      <c r="B3" s="1026"/>
      <c r="C3" s="1026"/>
      <c r="D3" s="1026"/>
      <c r="E3" s="1027"/>
      <c r="F3" s="1026"/>
      <c r="G3" s="1026"/>
      <c r="H3" s="1026"/>
      <c r="I3" s="1026"/>
    </row>
    <row r="4" spans="1:9">
      <c r="A4" s="1017" t="s">
        <v>0</v>
      </c>
      <c r="B4" s="1017"/>
      <c r="C4" s="1017"/>
      <c r="D4" s="1017"/>
      <c r="E4" s="1017"/>
      <c r="F4" s="1017"/>
      <c r="G4" s="1017"/>
      <c r="H4" s="1017"/>
      <c r="I4" s="1017"/>
    </row>
    <row r="5" spans="1:9">
      <c r="A5" s="14"/>
      <c r="B5" s="14"/>
      <c r="C5" s="14"/>
      <c r="D5" s="14"/>
      <c r="E5" s="14"/>
      <c r="F5" s="14"/>
      <c r="G5" s="14"/>
      <c r="H5" s="14"/>
      <c r="I5" s="14"/>
    </row>
    <row r="6" spans="1:9">
      <c r="A6" s="14" t="s">
        <v>1</v>
      </c>
      <c r="B6" s="14"/>
      <c r="C6" s="995" t="str">
        <f>KOPS1!C6</f>
        <v>Jauna skolas ēka Ādažos I.kārta</v>
      </c>
      <c r="D6" s="995"/>
      <c r="E6" s="986"/>
      <c r="F6" s="995"/>
      <c r="G6" s="995"/>
      <c r="H6" s="995"/>
      <c r="I6" s="995"/>
    </row>
    <row r="7" spans="1:9">
      <c r="A7" s="14" t="s">
        <v>2</v>
      </c>
      <c r="B7" s="14"/>
      <c r="C7" s="995" t="str">
        <f>KOPS1!C7</f>
        <v>Jauna skolas ēka Ādažos</v>
      </c>
      <c r="D7" s="995"/>
      <c r="E7" s="986"/>
      <c r="F7" s="995"/>
      <c r="G7" s="995"/>
      <c r="H7" s="995"/>
      <c r="I7" s="995"/>
    </row>
    <row r="8" spans="1:9">
      <c r="A8" s="14" t="s">
        <v>3</v>
      </c>
      <c r="B8" s="14"/>
      <c r="C8" s="995" t="str">
        <f>KOPS1!C8</f>
        <v>Attekas iela 16, Ādaži, Ādažu novads</v>
      </c>
      <c r="D8" s="995"/>
      <c r="E8" s="986"/>
      <c r="F8" s="995"/>
      <c r="G8" s="995"/>
      <c r="H8" s="995"/>
      <c r="I8" s="995"/>
    </row>
    <row r="9" spans="1:9">
      <c r="A9" s="14" t="s">
        <v>4</v>
      </c>
      <c r="B9" s="14"/>
      <c r="C9" s="995" t="str">
        <f>KOPS1!C9</f>
        <v>16-26</v>
      </c>
      <c r="D9" s="995"/>
      <c r="E9" s="986"/>
      <c r="F9" s="995"/>
      <c r="G9" s="995"/>
      <c r="H9" s="995"/>
      <c r="I9" s="995"/>
    </row>
    <row r="10" spans="1:9">
      <c r="A10" s="14"/>
      <c r="B10" s="14"/>
      <c r="C10" s="14"/>
      <c r="D10" s="14"/>
      <c r="E10" s="14"/>
      <c r="F10" s="14"/>
      <c r="G10" s="14"/>
      <c r="H10" s="14"/>
    </row>
    <row r="11" spans="1:9">
      <c r="A11" s="14" t="s">
        <v>313</v>
      </c>
      <c r="B11" s="14"/>
      <c r="C11" s="14"/>
      <c r="D11" s="14"/>
      <c r="E11" s="14"/>
      <c r="F11" s="14"/>
      <c r="G11" s="14"/>
      <c r="H11" s="14"/>
    </row>
    <row r="12" spans="1:9">
      <c r="A12" s="14" t="s">
        <v>2039</v>
      </c>
      <c r="B12" s="14"/>
      <c r="C12" s="14"/>
      <c r="D12" s="14"/>
      <c r="E12" s="14"/>
      <c r="F12" s="14"/>
      <c r="G12" s="14"/>
      <c r="H12" s="14"/>
      <c r="I12" s="14"/>
    </row>
    <row r="13" spans="1:9">
      <c r="A13" s="1019" t="str">
        <f>KOPS1!F14</f>
        <v>Tāme sastādīta 2017.gada 29. septembrī</v>
      </c>
      <c r="B13" s="1019"/>
      <c r="C13" s="1019"/>
      <c r="D13" s="1019"/>
      <c r="E13" s="662"/>
      <c r="F13" s="14"/>
      <c r="G13" s="14"/>
      <c r="H13" s="14"/>
    </row>
    <row r="15" spans="1:9" ht="15" customHeight="1">
      <c r="A15" s="1007" t="s">
        <v>5</v>
      </c>
      <c r="B15" s="1007" t="s">
        <v>6</v>
      </c>
      <c r="C15" s="1050" t="s">
        <v>1931</v>
      </c>
      <c r="D15" s="1051"/>
      <c r="E15" s="1032" t="s">
        <v>1628</v>
      </c>
      <c r="F15" s="1013" t="s">
        <v>7</v>
      </c>
      <c r="G15" s="1011" t="s">
        <v>8</v>
      </c>
      <c r="H15" s="1024" t="s">
        <v>2040</v>
      </c>
      <c r="I15" s="1024" t="s">
        <v>2041</v>
      </c>
    </row>
    <row r="16" spans="1:9">
      <c r="A16" s="1007"/>
      <c r="B16" s="1007"/>
      <c r="C16" s="1052"/>
      <c r="D16" s="1053"/>
      <c r="E16" s="1025"/>
      <c r="F16" s="1013"/>
      <c r="G16" s="1012"/>
      <c r="H16" s="1025"/>
      <c r="I16" s="1025"/>
    </row>
    <row r="17" spans="1:9" ht="15.75" thickBot="1">
      <c r="A17" s="66">
        <v>1</v>
      </c>
      <c r="B17" s="66">
        <v>2</v>
      </c>
      <c r="C17" s="1044" t="s">
        <v>80</v>
      </c>
      <c r="D17" s="1045"/>
      <c r="E17" s="666"/>
      <c r="F17" s="66" t="s">
        <v>81</v>
      </c>
      <c r="G17" s="68">
        <v>5</v>
      </c>
      <c r="H17" s="68">
        <v>6</v>
      </c>
      <c r="I17" s="68">
        <v>7</v>
      </c>
    </row>
    <row r="18" spans="1:9" s="303" customFormat="1" ht="15.75" thickTop="1">
      <c r="A18" s="38"/>
      <c r="B18" s="1"/>
      <c r="C18" s="1046" t="s">
        <v>194</v>
      </c>
      <c r="D18" s="1047"/>
      <c r="E18" s="727"/>
      <c r="F18" s="250"/>
      <c r="G18" s="251"/>
      <c r="H18" s="40"/>
      <c r="I18" s="40"/>
    </row>
    <row r="19" spans="1:9" s="303" customFormat="1">
      <c r="A19" s="33">
        <v>1</v>
      </c>
      <c r="B19" s="599" t="s">
        <v>1950</v>
      </c>
      <c r="C19" s="55" t="s">
        <v>541</v>
      </c>
      <c r="D19" s="55" t="s">
        <v>542</v>
      </c>
      <c r="E19" s="722" t="s">
        <v>2048</v>
      </c>
      <c r="F19" s="56" t="s">
        <v>92</v>
      </c>
      <c r="G19" s="606">
        <v>1</v>
      </c>
      <c r="H19" s="252"/>
      <c r="I19" s="252"/>
    </row>
    <row r="20" spans="1:9" s="303" customFormat="1">
      <c r="A20" s="33">
        <f>A19+1</f>
        <v>2</v>
      </c>
      <c r="B20" s="599" t="s">
        <v>1950</v>
      </c>
      <c r="C20" s="55" t="s">
        <v>543</v>
      </c>
      <c r="D20" s="55" t="s">
        <v>544</v>
      </c>
      <c r="E20" s="722" t="s">
        <v>2048</v>
      </c>
      <c r="F20" s="56" t="s">
        <v>92</v>
      </c>
      <c r="G20" s="606">
        <v>2</v>
      </c>
      <c r="H20" s="252"/>
      <c r="I20" s="252"/>
    </row>
    <row r="21" spans="1:9" s="303" customFormat="1">
      <c r="A21" s="33">
        <f t="shared" ref="A21:A48" si="0">A20+1</f>
        <v>3</v>
      </c>
      <c r="B21" s="599" t="s">
        <v>1950</v>
      </c>
      <c r="C21" s="55" t="s">
        <v>545</v>
      </c>
      <c r="D21" s="55" t="s">
        <v>546</v>
      </c>
      <c r="E21" s="722" t="s">
        <v>2048</v>
      </c>
      <c r="F21" s="56" t="s">
        <v>92</v>
      </c>
      <c r="G21" s="606">
        <v>5</v>
      </c>
      <c r="H21" s="252"/>
      <c r="I21" s="252"/>
    </row>
    <row r="22" spans="1:9" s="303" customFormat="1">
      <c r="A22" s="33">
        <f t="shared" si="0"/>
        <v>4</v>
      </c>
      <c r="B22" s="599" t="s">
        <v>1950</v>
      </c>
      <c r="C22" s="55" t="s">
        <v>547</v>
      </c>
      <c r="D22" s="55" t="s">
        <v>548</v>
      </c>
      <c r="E22" s="722" t="s">
        <v>2048</v>
      </c>
      <c r="F22" s="56" t="s">
        <v>92</v>
      </c>
      <c r="G22" s="606">
        <v>22</v>
      </c>
      <c r="H22" s="252"/>
      <c r="I22" s="252"/>
    </row>
    <row r="23" spans="1:9" s="303" customFormat="1">
      <c r="A23" s="33">
        <f t="shared" si="0"/>
        <v>5</v>
      </c>
      <c r="B23" s="599" t="s">
        <v>1950</v>
      </c>
      <c r="C23" s="55" t="s">
        <v>549</v>
      </c>
      <c r="D23" s="55" t="s">
        <v>550</v>
      </c>
      <c r="E23" s="722" t="s">
        <v>2048</v>
      </c>
      <c r="F23" s="56" t="s">
        <v>92</v>
      </c>
      <c r="G23" s="606">
        <v>2</v>
      </c>
      <c r="H23" s="252"/>
      <c r="I23" s="252"/>
    </row>
    <row r="24" spans="1:9" s="303" customFormat="1">
      <c r="A24" s="33">
        <f t="shared" si="0"/>
        <v>6</v>
      </c>
      <c r="B24" s="599" t="s">
        <v>1950</v>
      </c>
      <c r="C24" s="55" t="s">
        <v>551</v>
      </c>
      <c r="D24" s="55" t="s">
        <v>552</v>
      </c>
      <c r="E24" s="722" t="s">
        <v>2048</v>
      </c>
      <c r="F24" s="56" t="s">
        <v>92</v>
      </c>
      <c r="G24" s="606">
        <v>1</v>
      </c>
      <c r="H24" s="252"/>
      <c r="I24" s="252"/>
    </row>
    <row r="25" spans="1:9" s="303" customFormat="1">
      <c r="A25" s="33">
        <f t="shared" si="0"/>
        <v>7</v>
      </c>
      <c r="B25" s="599" t="s">
        <v>1950</v>
      </c>
      <c r="C25" s="55" t="s">
        <v>553</v>
      </c>
      <c r="D25" s="55" t="s">
        <v>554</v>
      </c>
      <c r="E25" s="722" t="s">
        <v>2048</v>
      </c>
      <c r="F25" s="56" t="s">
        <v>92</v>
      </c>
      <c r="G25" s="606">
        <v>1</v>
      </c>
      <c r="H25" s="252"/>
      <c r="I25" s="252"/>
    </row>
    <row r="26" spans="1:9" s="303" customFormat="1">
      <c r="A26" s="33">
        <f t="shared" si="0"/>
        <v>8</v>
      </c>
      <c r="B26" s="599" t="s">
        <v>1950</v>
      </c>
      <c r="C26" s="55" t="s">
        <v>555</v>
      </c>
      <c r="D26" s="55" t="s">
        <v>556</v>
      </c>
      <c r="E26" s="722" t="s">
        <v>2048</v>
      </c>
      <c r="F26" s="56" t="s">
        <v>92</v>
      </c>
      <c r="G26" s="606">
        <v>4</v>
      </c>
      <c r="H26" s="252"/>
      <c r="I26" s="252"/>
    </row>
    <row r="27" spans="1:9" s="303" customFormat="1">
      <c r="A27" s="33">
        <f t="shared" si="0"/>
        <v>9</v>
      </c>
      <c r="B27" s="599" t="s">
        <v>1950</v>
      </c>
      <c r="C27" s="55" t="s">
        <v>557</v>
      </c>
      <c r="D27" s="55" t="s">
        <v>558</v>
      </c>
      <c r="E27" s="722" t="s">
        <v>2048</v>
      </c>
      <c r="F27" s="56" t="s">
        <v>92</v>
      </c>
      <c r="G27" s="606">
        <v>2</v>
      </c>
      <c r="H27" s="252"/>
      <c r="I27" s="252"/>
    </row>
    <row r="28" spans="1:9" s="303" customFormat="1" ht="25.5">
      <c r="A28" s="33">
        <f t="shared" si="0"/>
        <v>10</v>
      </c>
      <c r="B28" s="599" t="s">
        <v>1950</v>
      </c>
      <c r="C28" s="55" t="s">
        <v>559</v>
      </c>
      <c r="D28" s="55" t="s">
        <v>560</v>
      </c>
      <c r="E28" s="722" t="s">
        <v>2048</v>
      </c>
      <c r="F28" s="56" t="s">
        <v>92</v>
      </c>
      <c r="G28" s="606">
        <v>137</v>
      </c>
      <c r="H28" s="252"/>
      <c r="I28" s="252"/>
    </row>
    <row r="29" spans="1:9" s="303" customFormat="1" ht="25.5">
      <c r="A29" s="33">
        <f t="shared" si="0"/>
        <v>11</v>
      </c>
      <c r="B29" s="599" t="s">
        <v>1950</v>
      </c>
      <c r="C29" s="55" t="s">
        <v>561</v>
      </c>
      <c r="D29" s="55" t="s">
        <v>560</v>
      </c>
      <c r="E29" s="722" t="s">
        <v>2048</v>
      </c>
      <c r="F29" s="56" t="s">
        <v>92</v>
      </c>
      <c r="G29" s="606">
        <v>40</v>
      </c>
      <c r="H29" s="252"/>
      <c r="I29" s="252"/>
    </row>
    <row r="30" spans="1:9" s="303" customFormat="1" ht="25.5">
      <c r="A30" s="33">
        <f t="shared" si="0"/>
        <v>12</v>
      </c>
      <c r="B30" s="599" t="s">
        <v>1950</v>
      </c>
      <c r="C30" s="55" t="s">
        <v>562</v>
      </c>
      <c r="D30" s="55" t="s">
        <v>563</v>
      </c>
      <c r="E30" s="722" t="s">
        <v>2048</v>
      </c>
      <c r="F30" s="56" t="s">
        <v>92</v>
      </c>
      <c r="G30" s="606">
        <v>34</v>
      </c>
      <c r="H30" s="252"/>
      <c r="I30" s="252"/>
    </row>
    <row r="31" spans="1:9" s="303" customFormat="1" ht="25.5">
      <c r="A31" s="33">
        <f t="shared" si="0"/>
        <v>13</v>
      </c>
      <c r="B31" s="599" t="s">
        <v>1950</v>
      </c>
      <c r="C31" s="55" t="s">
        <v>564</v>
      </c>
      <c r="D31" s="55" t="s">
        <v>565</v>
      </c>
      <c r="E31" s="722" t="s">
        <v>2048</v>
      </c>
      <c r="F31" s="56" t="s">
        <v>92</v>
      </c>
      <c r="G31" s="606">
        <v>4</v>
      </c>
      <c r="H31" s="252"/>
      <c r="I31" s="252"/>
    </row>
    <row r="32" spans="1:9" s="303" customFormat="1">
      <c r="A32" s="33">
        <f t="shared" si="0"/>
        <v>14</v>
      </c>
      <c r="B32" s="599" t="s">
        <v>1950</v>
      </c>
      <c r="C32" s="55" t="s">
        <v>566</v>
      </c>
      <c r="D32" s="55" t="s">
        <v>567</v>
      </c>
      <c r="E32" s="722" t="s">
        <v>2048</v>
      </c>
      <c r="F32" s="56" t="s">
        <v>92</v>
      </c>
      <c r="G32" s="606">
        <v>2</v>
      </c>
      <c r="H32" s="252"/>
      <c r="I32" s="252"/>
    </row>
    <row r="33" spans="1:9" s="303" customFormat="1" ht="25.5">
      <c r="A33" s="33">
        <f t="shared" si="0"/>
        <v>15</v>
      </c>
      <c r="B33" s="599" t="s">
        <v>1950</v>
      </c>
      <c r="C33" s="55" t="s">
        <v>568</v>
      </c>
      <c r="D33" s="55" t="s">
        <v>569</v>
      </c>
      <c r="E33" s="722" t="s">
        <v>2048</v>
      </c>
      <c r="F33" s="56" t="s">
        <v>303</v>
      </c>
      <c r="G33" s="45">
        <v>3360</v>
      </c>
      <c r="H33" s="252"/>
      <c r="I33" s="252"/>
    </row>
    <row r="34" spans="1:9" s="303" customFormat="1" ht="25.5">
      <c r="A34" s="33">
        <f t="shared" si="0"/>
        <v>16</v>
      </c>
      <c r="B34" s="599" t="s">
        <v>1950</v>
      </c>
      <c r="C34" s="55" t="s">
        <v>570</v>
      </c>
      <c r="D34" s="55" t="s">
        <v>571</v>
      </c>
      <c r="E34" s="722" t="s">
        <v>2048</v>
      </c>
      <c r="F34" s="56" t="s">
        <v>303</v>
      </c>
      <c r="G34" s="45">
        <v>50</v>
      </c>
      <c r="H34" s="252"/>
      <c r="I34" s="252"/>
    </row>
    <row r="35" spans="1:9" s="303" customFormat="1" ht="25.5">
      <c r="A35" s="33">
        <f t="shared" si="0"/>
        <v>17</v>
      </c>
      <c r="B35" s="599" t="s">
        <v>1950</v>
      </c>
      <c r="C35" s="55" t="s">
        <v>304</v>
      </c>
      <c r="D35" s="55"/>
      <c r="E35" s="722" t="s">
        <v>2048</v>
      </c>
      <c r="F35" s="56" t="s">
        <v>92</v>
      </c>
      <c r="G35" s="606">
        <v>22</v>
      </c>
      <c r="H35" s="252"/>
      <c r="I35" s="252"/>
    </row>
    <row r="36" spans="1:9" s="303" customFormat="1">
      <c r="A36" s="33">
        <f t="shared" si="0"/>
        <v>18</v>
      </c>
      <c r="B36" s="599" t="s">
        <v>1950</v>
      </c>
      <c r="C36" s="55" t="s">
        <v>572</v>
      </c>
      <c r="D36" s="55" t="s">
        <v>569</v>
      </c>
      <c r="E36" s="722" t="s">
        <v>2048</v>
      </c>
      <c r="F36" s="56" t="s">
        <v>303</v>
      </c>
      <c r="G36" s="45">
        <v>30</v>
      </c>
      <c r="H36" s="252"/>
      <c r="I36" s="252"/>
    </row>
    <row r="37" spans="1:9" s="303" customFormat="1">
      <c r="A37" s="33">
        <f t="shared" si="0"/>
        <v>19</v>
      </c>
      <c r="B37" s="599" t="s">
        <v>1950</v>
      </c>
      <c r="C37" s="55" t="s">
        <v>573</v>
      </c>
      <c r="D37" s="55"/>
      <c r="E37" s="722" t="s">
        <v>2048</v>
      </c>
      <c r="F37" s="56" t="s">
        <v>303</v>
      </c>
      <c r="G37" s="45">
        <v>150</v>
      </c>
      <c r="H37" s="252"/>
      <c r="I37" s="252"/>
    </row>
    <row r="38" spans="1:9" s="303" customFormat="1">
      <c r="A38" s="33">
        <f t="shared" si="0"/>
        <v>20</v>
      </c>
      <c r="B38" s="599" t="s">
        <v>1950</v>
      </c>
      <c r="C38" s="55" t="s">
        <v>305</v>
      </c>
      <c r="D38" s="55"/>
      <c r="E38" s="722" t="s">
        <v>2048</v>
      </c>
      <c r="F38" s="56" t="s">
        <v>94</v>
      </c>
      <c r="G38" s="606">
        <v>1</v>
      </c>
      <c r="H38" s="252"/>
      <c r="I38" s="252"/>
    </row>
    <row r="39" spans="1:9" s="303" customFormat="1">
      <c r="A39" s="33">
        <f t="shared" si="0"/>
        <v>21</v>
      </c>
      <c r="B39" s="599" t="s">
        <v>1950</v>
      </c>
      <c r="C39" s="55" t="s">
        <v>574</v>
      </c>
      <c r="D39" s="55"/>
      <c r="E39" s="722" t="s">
        <v>2048</v>
      </c>
      <c r="F39" s="56" t="s">
        <v>92</v>
      </c>
      <c r="G39" s="606">
        <v>1</v>
      </c>
      <c r="H39" s="252"/>
      <c r="I39" s="252"/>
    </row>
    <row r="40" spans="1:9" s="303" customFormat="1">
      <c r="A40" s="33">
        <f t="shared" si="0"/>
        <v>22</v>
      </c>
      <c r="B40" s="599" t="s">
        <v>1950</v>
      </c>
      <c r="C40" s="55" t="s">
        <v>575</v>
      </c>
      <c r="D40" s="55" t="s">
        <v>576</v>
      </c>
      <c r="E40" s="722" t="s">
        <v>2048</v>
      </c>
      <c r="F40" s="56" t="s">
        <v>92</v>
      </c>
      <c r="G40" s="606">
        <v>1</v>
      </c>
      <c r="H40" s="252"/>
      <c r="I40" s="252"/>
    </row>
    <row r="41" spans="1:9" s="303" customFormat="1" ht="25.5">
      <c r="A41" s="33">
        <f t="shared" si="0"/>
        <v>23</v>
      </c>
      <c r="B41" s="599" t="s">
        <v>1950</v>
      </c>
      <c r="C41" s="55" t="s">
        <v>577</v>
      </c>
      <c r="D41" s="55"/>
      <c r="E41" s="722" t="s">
        <v>2048</v>
      </c>
      <c r="F41" s="56" t="s">
        <v>94</v>
      </c>
      <c r="G41" s="606">
        <v>1</v>
      </c>
      <c r="H41" s="252"/>
      <c r="I41" s="252"/>
    </row>
    <row r="42" spans="1:9" s="303" customFormat="1">
      <c r="A42" s="33">
        <f t="shared" si="0"/>
        <v>24</v>
      </c>
      <c r="B42" s="599" t="s">
        <v>1950</v>
      </c>
      <c r="C42" s="55" t="s">
        <v>306</v>
      </c>
      <c r="D42" s="55"/>
      <c r="E42" s="722" t="s">
        <v>2048</v>
      </c>
      <c r="F42" s="56" t="s">
        <v>94</v>
      </c>
      <c r="G42" s="606">
        <v>1</v>
      </c>
      <c r="H42" s="252"/>
      <c r="I42" s="252"/>
    </row>
    <row r="43" spans="1:9" s="303" customFormat="1">
      <c r="A43" s="33">
        <f t="shared" si="0"/>
        <v>25</v>
      </c>
      <c r="B43" s="599" t="s">
        <v>1950</v>
      </c>
      <c r="C43" s="55" t="s">
        <v>578</v>
      </c>
      <c r="D43" s="55"/>
      <c r="E43" s="722" t="s">
        <v>2048</v>
      </c>
      <c r="F43" s="56" t="s">
        <v>92</v>
      </c>
      <c r="G43" s="606">
        <v>2</v>
      </c>
      <c r="H43" s="252"/>
      <c r="I43" s="252"/>
    </row>
    <row r="44" spans="1:9" s="303" customFormat="1">
      <c r="A44" s="33">
        <f t="shared" si="0"/>
        <v>26</v>
      </c>
      <c r="B44" s="599" t="s">
        <v>1950</v>
      </c>
      <c r="C44" s="55" t="s">
        <v>307</v>
      </c>
      <c r="D44" s="55"/>
      <c r="E44" s="722" t="s">
        <v>2048</v>
      </c>
      <c r="F44" s="56" t="s">
        <v>303</v>
      </c>
      <c r="G44" s="45">
        <v>2500</v>
      </c>
      <c r="H44" s="252"/>
      <c r="I44" s="252"/>
    </row>
    <row r="45" spans="1:9" s="303" customFormat="1">
      <c r="A45" s="33">
        <f t="shared" si="0"/>
        <v>27</v>
      </c>
      <c r="B45" s="599" t="s">
        <v>1950</v>
      </c>
      <c r="C45" s="55" t="s">
        <v>308</v>
      </c>
      <c r="D45" s="55"/>
      <c r="E45" s="722"/>
      <c r="F45" s="56" t="s">
        <v>94</v>
      </c>
      <c r="G45" s="606">
        <v>1</v>
      </c>
      <c r="H45" s="252"/>
      <c r="I45" s="252"/>
    </row>
    <row r="46" spans="1:9" s="303" customFormat="1">
      <c r="A46" s="33">
        <f t="shared" si="0"/>
        <v>28</v>
      </c>
      <c r="B46" s="599" t="s">
        <v>1950</v>
      </c>
      <c r="C46" s="55" t="s">
        <v>309</v>
      </c>
      <c r="D46" s="55"/>
      <c r="E46" s="722"/>
      <c r="F46" s="56" t="s">
        <v>94</v>
      </c>
      <c r="G46" s="606">
        <v>1</v>
      </c>
      <c r="H46" s="252"/>
      <c r="I46" s="252"/>
    </row>
    <row r="47" spans="1:9" s="303" customFormat="1">
      <c r="A47" s="33">
        <f t="shared" si="0"/>
        <v>29</v>
      </c>
      <c r="B47" s="599" t="s">
        <v>1950</v>
      </c>
      <c r="C47" s="55" t="s">
        <v>310</v>
      </c>
      <c r="D47" s="55"/>
      <c r="E47" s="722"/>
      <c r="F47" s="56" t="s">
        <v>94</v>
      </c>
      <c r="G47" s="606">
        <v>1</v>
      </c>
      <c r="H47" s="252"/>
      <c r="I47" s="252"/>
    </row>
    <row r="48" spans="1:9" s="303" customFormat="1">
      <c r="A48" s="33">
        <f t="shared" si="0"/>
        <v>30</v>
      </c>
      <c r="B48" s="599" t="s">
        <v>1950</v>
      </c>
      <c r="C48" s="55" t="s">
        <v>311</v>
      </c>
      <c r="D48" s="55"/>
      <c r="E48" s="722"/>
      <c r="F48" s="56" t="s">
        <v>94</v>
      </c>
      <c r="G48" s="606">
        <v>1</v>
      </c>
      <c r="H48" s="252"/>
      <c r="I48" s="252"/>
    </row>
    <row r="49" spans="1:9" ht="15.75" thickBot="1">
      <c r="A49" s="35"/>
      <c r="B49" s="1"/>
      <c r="C49" s="1059"/>
      <c r="D49" s="1060"/>
      <c r="E49" s="734"/>
      <c r="F49" s="35"/>
      <c r="G49" s="35"/>
      <c r="H49" s="34"/>
      <c r="I49" s="34"/>
    </row>
    <row r="50" spans="1:9" ht="15.75" thickTop="1">
      <c r="A50" s="77"/>
      <c r="B50" s="77"/>
      <c r="C50" s="1042"/>
      <c r="D50" s="1043"/>
      <c r="E50" s="664"/>
      <c r="F50" s="79"/>
      <c r="G50" s="80"/>
      <c r="H50" s="82"/>
      <c r="I50" s="82"/>
    </row>
    <row r="51" spans="1:9">
      <c r="A51" s="1038" t="s">
        <v>1924</v>
      </c>
      <c r="B51" s="1039"/>
      <c r="C51" s="1039"/>
      <c r="D51" s="1039"/>
      <c r="E51" s="1035"/>
      <c r="F51" s="1039"/>
      <c r="G51" s="1039"/>
      <c r="H51" s="1039"/>
      <c r="I51" s="59">
        <f>SUM(I18:I50)</f>
        <v>0</v>
      </c>
    </row>
    <row r="52" spans="1:9" outlineLevel="1">
      <c r="A52" s="14"/>
      <c r="B52" s="14"/>
      <c r="C52" s="14"/>
      <c r="D52" s="14"/>
      <c r="E52" s="14"/>
      <c r="F52" s="14"/>
      <c r="G52" s="14"/>
      <c r="H52" s="14"/>
      <c r="I52" s="14"/>
    </row>
    <row r="53" spans="1:9" outlineLevel="1">
      <c r="F53" s="14"/>
      <c r="G53" s="14"/>
      <c r="I53" s="86"/>
    </row>
    <row r="54" spans="1:9" outlineLevel="1">
      <c r="A54" s="44" t="str">
        <f>"Sastādīja: "&amp;KOPS1!$B$71</f>
        <v>Sastādīja: _________________ Olga  Jasāne /29.09.2017./</v>
      </c>
      <c r="D54" s="638"/>
      <c r="E54" s="662"/>
      <c r="F54" s="87"/>
      <c r="G54" s="88"/>
    </row>
    <row r="55" spans="1:9" outlineLevel="1">
      <c r="B55" s="1021" t="s">
        <v>13</v>
      </c>
      <c r="C55" s="1021"/>
      <c r="D55" s="14"/>
      <c r="E55" s="14"/>
      <c r="F55" s="640"/>
      <c r="G55" s="640"/>
    </row>
    <row r="56" spans="1:9" outlineLevel="1">
      <c r="A56" s="14"/>
      <c r="B56" s="87"/>
      <c r="C56" s="637"/>
      <c r="D56" s="14"/>
      <c r="E56" s="14"/>
      <c r="F56" s="14"/>
    </row>
    <row r="57" spans="1:9">
      <c r="A57" s="638" t="str">
        <f>"Pārbaudīja: "&amp;KOPS1!$F$71</f>
        <v>Pārbaudīja: _________________ Aleksejs Providenko /29.09.2017./</v>
      </c>
      <c r="B57" s="528"/>
      <c r="C57" s="88"/>
      <c r="D57" s="88"/>
      <c r="E57" s="88"/>
      <c r="F57" s="88"/>
      <c r="G57" s="14"/>
      <c r="H57" s="14"/>
      <c r="I57" s="14"/>
    </row>
    <row r="58" spans="1:9">
      <c r="A58" s="14"/>
      <c r="B58" s="637" t="s">
        <v>13</v>
      </c>
      <c r="C58" s="640"/>
      <c r="D58" s="640"/>
      <c r="E58" s="663"/>
      <c r="F58" s="640"/>
      <c r="G58" s="14"/>
      <c r="H58" s="14"/>
      <c r="I58" s="14"/>
    </row>
    <row r="59" spans="1:9">
      <c r="A59" s="14" t="str">
        <f>"Sertifikāta Nr.: "&amp;KOPS1!$F$73</f>
        <v>Sertifikāta Nr.: 5-00770</v>
      </c>
      <c r="B59" s="37"/>
      <c r="D59" s="14"/>
      <c r="E59" s="14"/>
      <c r="G59" s="14"/>
      <c r="H59" s="14"/>
      <c r="I59" s="14"/>
    </row>
    <row r="60" spans="1:9">
      <c r="A60" s="14"/>
      <c r="B60" s="14"/>
      <c r="C60" s="14"/>
      <c r="D60" s="14"/>
      <c r="E60" s="14"/>
      <c r="F60" s="14"/>
      <c r="G60" s="14"/>
      <c r="H60" s="14"/>
      <c r="I60" s="14"/>
    </row>
    <row r="61" spans="1:9">
      <c r="A61" s="14"/>
      <c r="B61" s="14"/>
      <c r="C61" s="14"/>
      <c r="D61" s="14"/>
      <c r="E61" s="14"/>
      <c r="F61" s="14"/>
      <c r="G61" s="14"/>
      <c r="H61" s="14"/>
      <c r="I61" s="14"/>
    </row>
    <row r="62" spans="1:9">
      <c r="A62" s="14"/>
      <c r="B62" s="14"/>
      <c r="C62" s="14"/>
      <c r="D62" s="14"/>
      <c r="E62" s="14"/>
      <c r="F62" s="14"/>
      <c r="G62" s="14"/>
      <c r="H62" s="14"/>
      <c r="I62" s="14"/>
    </row>
    <row r="63" spans="1:9">
      <c r="A63" s="14"/>
      <c r="B63" s="14"/>
      <c r="C63" s="14"/>
      <c r="D63" s="14"/>
      <c r="E63" s="14"/>
      <c r="F63" s="14"/>
      <c r="G63" s="14"/>
      <c r="H63" s="14"/>
      <c r="I63" s="14"/>
    </row>
    <row r="64" spans="1:9">
      <c r="A64" s="14"/>
      <c r="B64" s="14"/>
      <c r="C64" s="14"/>
      <c r="D64" s="14"/>
      <c r="E64" s="14"/>
      <c r="F64" s="14"/>
      <c r="G64" s="14"/>
      <c r="H64" s="14"/>
      <c r="I64" s="14"/>
    </row>
    <row r="65" spans="1:9">
      <c r="A65" s="14"/>
      <c r="B65" s="14"/>
      <c r="C65" s="14"/>
      <c r="D65" s="14"/>
      <c r="E65" s="14"/>
      <c r="F65" s="14"/>
      <c r="G65" s="14"/>
      <c r="H65" s="14"/>
      <c r="I65" s="14"/>
    </row>
    <row r="66" spans="1:9">
      <c r="A66" s="14"/>
      <c r="B66" s="14"/>
      <c r="C66" s="14"/>
      <c r="D66" s="14"/>
      <c r="E66" s="14"/>
      <c r="F66" s="14"/>
      <c r="G66" s="14"/>
      <c r="H66" s="14"/>
      <c r="I66" s="14"/>
    </row>
    <row r="67" spans="1:9">
      <c r="A67" s="14"/>
      <c r="B67" s="14"/>
      <c r="C67" s="14"/>
      <c r="D67" s="14"/>
      <c r="E67" s="14"/>
      <c r="F67" s="14"/>
      <c r="G67" s="14"/>
      <c r="H67" s="14"/>
      <c r="I67" s="14"/>
    </row>
    <row r="68" spans="1:9">
      <c r="A68" s="14"/>
      <c r="B68" s="14"/>
      <c r="C68" s="14"/>
      <c r="D68" s="14"/>
      <c r="E68" s="14"/>
      <c r="F68" s="14"/>
      <c r="G68" s="14"/>
      <c r="H68" s="14"/>
      <c r="I68" s="14"/>
    </row>
    <row r="69" spans="1:9">
      <c r="A69" s="14"/>
      <c r="B69" s="14"/>
      <c r="C69" s="14"/>
      <c r="D69" s="14"/>
      <c r="E69" s="14"/>
      <c r="F69" s="14"/>
      <c r="G69" s="14"/>
      <c r="H69" s="14"/>
      <c r="I69" s="14"/>
    </row>
    <row r="70" spans="1:9">
      <c r="A70" s="14"/>
      <c r="B70" s="14"/>
      <c r="C70" s="14"/>
      <c r="D70" s="14"/>
      <c r="E70" s="14"/>
      <c r="F70" s="14"/>
      <c r="G70" s="14"/>
      <c r="H70" s="14"/>
      <c r="I70" s="14"/>
    </row>
    <row r="71" spans="1:9">
      <c r="A71" s="14"/>
      <c r="B71" s="14"/>
      <c r="C71" s="14"/>
      <c r="D71" s="14"/>
      <c r="E71" s="14"/>
      <c r="F71" s="14"/>
      <c r="G71" s="14"/>
      <c r="H71" s="14"/>
      <c r="I71" s="14"/>
    </row>
    <row r="72" spans="1:9">
      <c r="A72" s="14"/>
      <c r="B72" s="14"/>
      <c r="C72" s="14"/>
      <c r="D72" s="14"/>
      <c r="E72" s="14"/>
      <c r="F72" s="14"/>
      <c r="G72" s="14"/>
      <c r="H72" s="14"/>
      <c r="I72" s="14"/>
    </row>
    <row r="73" spans="1:9">
      <c r="A73" s="14"/>
      <c r="B73" s="14"/>
      <c r="C73" s="14"/>
      <c r="D73" s="14"/>
      <c r="E73" s="14"/>
      <c r="F73" s="14"/>
      <c r="G73" s="14"/>
      <c r="H73" s="14"/>
      <c r="I73" s="14"/>
    </row>
    <row r="74" spans="1:9">
      <c r="A74" s="14"/>
      <c r="B74" s="14"/>
      <c r="C74" s="14"/>
      <c r="D74" s="14"/>
      <c r="E74" s="14"/>
      <c r="F74" s="14"/>
      <c r="G74" s="14"/>
      <c r="H74" s="14"/>
      <c r="I74" s="14"/>
    </row>
    <row r="75" spans="1:9">
      <c r="A75" s="14"/>
      <c r="B75" s="14"/>
      <c r="C75" s="14"/>
      <c r="D75" s="14"/>
      <c r="E75" s="14"/>
      <c r="F75" s="14"/>
      <c r="G75" s="14"/>
      <c r="H75" s="14"/>
      <c r="I75" s="14"/>
    </row>
    <row r="76" spans="1:9">
      <c r="A76" s="14"/>
      <c r="B76" s="14"/>
      <c r="C76" s="14"/>
      <c r="D76" s="14"/>
      <c r="E76" s="14"/>
      <c r="F76" s="14"/>
      <c r="G76" s="14"/>
      <c r="H76" s="14"/>
      <c r="I76" s="14"/>
    </row>
    <row r="77" spans="1:9">
      <c r="A77" s="14"/>
      <c r="B77" s="14"/>
      <c r="C77" s="14"/>
      <c r="D77" s="14"/>
      <c r="E77" s="14"/>
      <c r="F77" s="14"/>
      <c r="G77" s="14"/>
      <c r="H77" s="14"/>
      <c r="I77" s="14"/>
    </row>
    <row r="78" spans="1:9">
      <c r="A78" s="14"/>
      <c r="B78" s="14"/>
      <c r="C78" s="14"/>
      <c r="D78" s="14"/>
      <c r="E78" s="14"/>
      <c r="F78" s="14"/>
      <c r="G78" s="14"/>
      <c r="H78" s="14"/>
      <c r="I78" s="14"/>
    </row>
    <row r="79" spans="1:9">
      <c r="A79" s="14"/>
      <c r="B79" s="14"/>
      <c r="C79" s="14"/>
      <c r="D79" s="14"/>
      <c r="E79" s="14"/>
      <c r="F79" s="14"/>
      <c r="G79" s="14"/>
      <c r="H79" s="14"/>
      <c r="I79" s="14"/>
    </row>
    <row r="80" spans="1:9">
      <c r="A80" s="14"/>
      <c r="B80" s="14"/>
      <c r="C80" s="14"/>
      <c r="D80" s="14"/>
      <c r="E80" s="14"/>
      <c r="F80" s="14"/>
      <c r="G80" s="14"/>
      <c r="H80" s="14"/>
      <c r="I80" s="14"/>
    </row>
    <row r="81" spans="1:9">
      <c r="A81" s="14"/>
      <c r="B81" s="14"/>
      <c r="C81" s="14"/>
      <c r="D81" s="14"/>
      <c r="E81" s="14"/>
      <c r="F81" s="14"/>
      <c r="G81" s="14"/>
      <c r="H81" s="14"/>
      <c r="I81" s="14"/>
    </row>
    <row r="82" spans="1:9">
      <c r="A82" s="14"/>
      <c r="B82" s="14"/>
      <c r="C82" s="14"/>
      <c r="D82" s="14"/>
      <c r="E82" s="14"/>
      <c r="F82" s="14"/>
      <c r="G82" s="14"/>
      <c r="H82" s="14"/>
      <c r="I82" s="14"/>
    </row>
    <row r="83" spans="1:9">
      <c r="A83" s="14"/>
      <c r="B83" s="14"/>
      <c r="C83" s="14"/>
      <c r="D83" s="14"/>
      <c r="E83" s="14"/>
      <c r="F83" s="14"/>
      <c r="G83" s="14"/>
      <c r="H83" s="14"/>
      <c r="I83" s="14"/>
    </row>
    <row r="84" spans="1:9">
      <c r="A84" s="14"/>
      <c r="B84" s="14"/>
      <c r="C84" s="14"/>
      <c r="D84" s="14"/>
      <c r="E84" s="14"/>
      <c r="F84" s="14"/>
      <c r="G84" s="14"/>
      <c r="H84" s="14"/>
      <c r="I84" s="14"/>
    </row>
    <row r="85" spans="1:9">
      <c r="A85" s="14"/>
      <c r="B85" s="14"/>
      <c r="C85" s="14"/>
      <c r="D85" s="14"/>
      <c r="E85" s="14"/>
      <c r="F85" s="14"/>
      <c r="G85" s="14"/>
      <c r="H85" s="14"/>
      <c r="I85" s="14"/>
    </row>
    <row r="86" spans="1:9">
      <c r="A86" s="14"/>
      <c r="B86" s="14"/>
      <c r="C86" s="14"/>
      <c r="D86" s="14"/>
      <c r="E86" s="14"/>
      <c r="F86" s="14"/>
      <c r="G86" s="14"/>
      <c r="H86" s="14"/>
      <c r="I86" s="14"/>
    </row>
    <row r="87" spans="1:9">
      <c r="A87" s="14"/>
      <c r="B87" s="14"/>
      <c r="C87" s="14"/>
      <c r="D87" s="14"/>
      <c r="E87" s="14"/>
      <c r="F87" s="14"/>
      <c r="G87" s="14"/>
      <c r="H87" s="14"/>
      <c r="I87" s="14"/>
    </row>
    <row r="88" spans="1:9">
      <c r="A88" s="14"/>
      <c r="B88" s="14"/>
      <c r="C88" s="14"/>
      <c r="D88" s="14"/>
      <c r="E88" s="14"/>
      <c r="F88" s="14"/>
      <c r="G88" s="14"/>
      <c r="H88" s="14"/>
      <c r="I88" s="14"/>
    </row>
    <row r="89" spans="1:9">
      <c r="A89" s="14"/>
      <c r="B89" s="14"/>
      <c r="C89" s="14"/>
      <c r="D89" s="14"/>
      <c r="E89" s="14"/>
      <c r="F89" s="14"/>
      <c r="G89" s="14"/>
      <c r="H89" s="14"/>
      <c r="I89" s="14"/>
    </row>
    <row r="90" spans="1:9">
      <c r="A90" s="14"/>
      <c r="B90" s="14"/>
      <c r="C90" s="14"/>
      <c r="D90" s="14"/>
      <c r="E90" s="14"/>
      <c r="F90" s="14"/>
      <c r="G90" s="14"/>
      <c r="H90" s="14"/>
      <c r="I90" s="14"/>
    </row>
    <row r="91" spans="1:9">
      <c r="A91" s="14"/>
      <c r="B91" s="14"/>
      <c r="C91" s="14"/>
      <c r="D91" s="14"/>
      <c r="E91" s="14"/>
      <c r="F91" s="14"/>
      <c r="G91" s="14"/>
      <c r="H91" s="14"/>
      <c r="I91" s="14"/>
    </row>
    <row r="92" spans="1:9">
      <c r="A92" s="14"/>
      <c r="B92" s="14"/>
      <c r="C92" s="14"/>
      <c r="D92" s="14"/>
      <c r="E92" s="14"/>
      <c r="F92" s="14"/>
      <c r="G92" s="14"/>
      <c r="H92" s="14"/>
      <c r="I92" s="14"/>
    </row>
    <row r="93" spans="1:9">
      <c r="A93" s="14"/>
      <c r="B93" s="14"/>
      <c r="C93" s="14"/>
      <c r="D93" s="14"/>
      <c r="E93" s="14"/>
      <c r="F93" s="14"/>
      <c r="G93" s="14"/>
      <c r="H93" s="14"/>
      <c r="I93" s="14"/>
    </row>
    <row r="94" spans="1:9">
      <c r="A94" s="14"/>
      <c r="B94" s="14"/>
      <c r="C94" s="14"/>
      <c r="D94" s="14"/>
      <c r="E94" s="14"/>
      <c r="F94" s="14"/>
      <c r="G94" s="14"/>
      <c r="H94" s="14"/>
      <c r="I94" s="14"/>
    </row>
    <row r="95" spans="1:9">
      <c r="A95" s="14"/>
      <c r="B95" s="14"/>
      <c r="C95" s="14"/>
      <c r="D95" s="14"/>
      <c r="E95" s="14"/>
      <c r="F95" s="14"/>
      <c r="G95" s="14"/>
      <c r="H95" s="14"/>
      <c r="I95" s="14"/>
    </row>
    <row r="96" spans="1:9">
      <c r="A96" s="14"/>
      <c r="B96" s="14"/>
      <c r="C96" s="14"/>
      <c r="D96" s="14"/>
      <c r="E96" s="14"/>
      <c r="F96" s="14"/>
      <c r="G96" s="14"/>
      <c r="H96" s="14"/>
      <c r="I96" s="14"/>
    </row>
    <row r="97" spans="1:9">
      <c r="A97" s="14"/>
      <c r="B97" s="14"/>
      <c r="C97" s="14"/>
      <c r="D97" s="14"/>
      <c r="E97" s="14"/>
      <c r="F97" s="14"/>
      <c r="G97" s="14"/>
      <c r="H97" s="14"/>
      <c r="I97" s="14"/>
    </row>
    <row r="98" spans="1:9">
      <c r="A98" s="14"/>
      <c r="B98" s="14"/>
      <c r="C98" s="14"/>
      <c r="D98" s="14"/>
      <c r="E98" s="14"/>
      <c r="F98" s="14"/>
      <c r="G98" s="14"/>
      <c r="H98" s="14"/>
      <c r="I98" s="14"/>
    </row>
    <row r="99" spans="1:9">
      <c r="A99" s="14"/>
      <c r="B99" s="14"/>
      <c r="C99" s="14"/>
      <c r="D99" s="14"/>
      <c r="E99" s="14"/>
      <c r="F99" s="14"/>
      <c r="G99" s="14"/>
      <c r="H99" s="14"/>
      <c r="I99" s="14"/>
    </row>
    <row r="100" spans="1:9">
      <c r="A100" s="14"/>
      <c r="B100" s="14"/>
      <c r="C100" s="14"/>
      <c r="D100" s="14"/>
      <c r="E100" s="14"/>
      <c r="F100" s="14"/>
      <c r="G100" s="14"/>
      <c r="H100" s="14"/>
      <c r="I100" s="14"/>
    </row>
    <row r="101" spans="1:9">
      <c r="A101" s="14"/>
      <c r="B101" s="14"/>
      <c r="C101" s="14"/>
      <c r="D101" s="14"/>
      <c r="E101" s="14"/>
      <c r="F101" s="14"/>
      <c r="G101" s="14"/>
      <c r="H101" s="14"/>
      <c r="I101" s="14"/>
    </row>
    <row r="102" spans="1:9">
      <c r="A102" s="14"/>
      <c r="B102" s="14"/>
      <c r="C102" s="14"/>
      <c r="D102" s="14"/>
      <c r="E102" s="14"/>
      <c r="F102" s="14"/>
      <c r="G102" s="14"/>
      <c r="H102" s="14"/>
      <c r="I102" s="14"/>
    </row>
    <row r="103" spans="1:9">
      <c r="A103" s="14"/>
      <c r="B103" s="14"/>
      <c r="C103" s="14"/>
      <c r="D103" s="14"/>
      <c r="E103" s="14"/>
      <c r="F103" s="14"/>
      <c r="G103" s="14"/>
      <c r="H103" s="14"/>
      <c r="I103" s="14"/>
    </row>
    <row r="104" spans="1:9">
      <c r="A104" s="14"/>
      <c r="B104" s="14"/>
      <c r="C104" s="14"/>
      <c r="D104" s="14"/>
      <c r="E104" s="14"/>
      <c r="F104" s="14"/>
      <c r="G104" s="14"/>
      <c r="H104" s="14"/>
      <c r="I104" s="14"/>
    </row>
    <row r="105" spans="1:9">
      <c r="A105" s="14"/>
      <c r="B105" s="14"/>
      <c r="C105" s="14"/>
      <c r="D105" s="14"/>
      <c r="E105" s="14"/>
      <c r="F105" s="14"/>
      <c r="G105" s="14"/>
      <c r="H105" s="14"/>
      <c r="I105" s="14"/>
    </row>
    <row r="106" spans="1:9">
      <c r="A106" s="14"/>
      <c r="B106" s="14"/>
      <c r="C106" s="14"/>
      <c r="D106" s="14"/>
      <c r="E106" s="14"/>
      <c r="F106" s="14"/>
      <c r="G106" s="14"/>
      <c r="H106" s="14"/>
      <c r="I106" s="14"/>
    </row>
    <row r="107" spans="1:9">
      <c r="A107" s="14"/>
      <c r="B107" s="14"/>
      <c r="C107" s="14"/>
      <c r="D107" s="14"/>
      <c r="E107" s="14"/>
      <c r="F107" s="14"/>
      <c r="G107" s="14"/>
      <c r="H107" s="14"/>
      <c r="I107" s="14"/>
    </row>
    <row r="108" spans="1:9">
      <c r="A108" s="14"/>
      <c r="B108" s="14"/>
      <c r="C108" s="14"/>
      <c r="D108" s="14"/>
      <c r="E108" s="14"/>
      <c r="F108" s="14"/>
      <c r="G108" s="14"/>
      <c r="H108" s="14"/>
      <c r="I108" s="14"/>
    </row>
    <row r="109" spans="1:9">
      <c r="A109" s="14"/>
      <c r="B109" s="14"/>
      <c r="C109" s="14"/>
      <c r="D109" s="14"/>
      <c r="E109" s="14"/>
      <c r="F109" s="14"/>
      <c r="G109" s="14"/>
      <c r="H109" s="14"/>
      <c r="I109" s="14"/>
    </row>
    <row r="110" spans="1:9">
      <c r="A110" s="14"/>
      <c r="B110" s="14"/>
      <c r="C110" s="14"/>
      <c r="D110" s="14"/>
      <c r="E110" s="14"/>
      <c r="F110" s="14"/>
      <c r="G110" s="14"/>
      <c r="H110" s="14"/>
      <c r="I110" s="14"/>
    </row>
    <row r="111" spans="1:9">
      <c r="A111" s="14"/>
      <c r="B111" s="14"/>
      <c r="C111" s="14"/>
      <c r="D111" s="14"/>
      <c r="E111" s="14"/>
      <c r="F111" s="14"/>
      <c r="G111" s="14"/>
      <c r="H111" s="14"/>
      <c r="I111" s="14"/>
    </row>
    <row r="112" spans="1:9">
      <c r="A112" s="14"/>
      <c r="B112" s="14"/>
      <c r="C112" s="14"/>
      <c r="D112" s="14"/>
      <c r="E112" s="14"/>
      <c r="F112" s="14"/>
      <c r="G112" s="14"/>
      <c r="H112" s="14"/>
      <c r="I112" s="14"/>
    </row>
    <row r="113" spans="1:9">
      <c r="A113" s="14"/>
      <c r="B113" s="14"/>
      <c r="C113" s="14"/>
      <c r="D113" s="14"/>
      <c r="E113" s="14"/>
      <c r="F113" s="14"/>
      <c r="G113" s="14"/>
      <c r="H113" s="14"/>
      <c r="I113" s="14"/>
    </row>
    <row r="114" spans="1:9">
      <c r="A114" s="14"/>
      <c r="B114" s="14"/>
      <c r="C114" s="14"/>
      <c r="D114" s="14"/>
      <c r="E114" s="14"/>
      <c r="F114" s="14"/>
      <c r="G114" s="14"/>
      <c r="H114" s="14"/>
      <c r="I114" s="14"/>
    </row>
    <row r="115" spans="1:9">
      <c r="A115" s="14"/>
      <c r="B115" s="14"/>
      <c r="C115" s="14"/>
      <c r="D115" s="14"/>
      <c r="E115" s="14"/>
      <c r="F115" s="14"/>
      <c r="G115" s="14"/>
      <c r="H115" s="14"/>
      <c r="I115" s="14"/>
    </row>
    <row r="116" spans="1:9">
      <c r="A116" s="14"/>
      <c r="B116" s="14"/>
      <c r="C116" s="14"/>
      <c r="D116" s="14"/>
      <c r="E116" s="14"/>
      <c r="F116" s="14"/>
      <c r="G116" s="14"/>
      <c r="H116" s="14"/>
      <c r="I116" s="14"/>
    </row>
    <row r="117" spans="1:9">
      <c r="A117" s="14"/>
      <c r="B117" s="14"/>
      <c r="C117" s="14"/>
      <c r="D117" s="14"/>
      <c r="E117" s="14"/>
      <c r="F117" s="14"/>
      <c r="G117" s="14"/>
      <c r="H117" s="14"/>
      <c r="I117" s="14"/>
    </row>
    <row r="118" spans="1:9">
      <c r="A118" s="14"/>
      <c r="B118" s="14"/>
      <c r="C118" s="14"/>
      <c r="D118" s="14"/>
      <c r="E118" s="14"/>
      <c r="F118" s="14"/>
      <c r="G118" s="14"/>
      <c r="H118" s="14"/>
      <c r="I118" s="14"/>
    </row>
    <row r="119" spans="1:9">
      <c r="A119" s="14"/>
      <c r="B119" s="14"/>
      <c r="C119" s="14"/>
      <c r="D119" s="14"/>
      <c r="E119" s="14"/>
      <c r="F119" s="14"/>
      <c r="G119" s="14"/>
      <c r="H119" s="14"/>
      <c r="I119" s="14"/>
    </row>
    <row r="120" spans="1:9">
      <c r="A120" s="14"/>
      <c r="B120" s="14"/>
      <c r="C120" s="14"/>
      <c r="D120" s="14"/>
      <c r="E120" s="14"/>
      <c r="F120" s="14"/>
      <c r="G120" s="14"/>
      <c r="H120" s="14"/>
      <c r="I120" s="14"/>
    </row>
    <row r="121" spans="1:9">
      <c r="A121" s="14"/>
      <c r="B121" s="14"/>
      <c r="C121" s="14"/>
      <c r="D121" s="14"/>
      <c r="E121" s="14"/>
      <c r="F121" s="14"/>
      <c r="G121" s="14"/>
      <c r="H121" s="14"/>
      <c r="I121" s="14"/>
    </row>
    <row r="122" spans="1:9">
      <c r="A122" s="14"/>
      <c r="B122" s="14"/>
      <c r="C122" s="14"/>
      <c r="D122" s="14"/>
      <c r="E122" s="14"/>
      <c r="F122" s="14"/>
      <c r="G122" s="14"/>
      <c r="H122" s="14"/>
      <c r="I122" s="14"/>
    </row>
    <row r="123" spans="1:9">
      <c r="A123" s="14"/>
      <c r="B123" s="14"/>
      <c r="C123" s="14"/>
      <c r="D123" s="14"/>
      <c r="E123" s="14"/>
      <c r="F123" s="14"/>
      <c r="G123" s="14"/>
      <c r="H123" s="14"/>
      <c r="I123" s="14"/>
    </row>
    <row r="124" spans="1:9">
      <c r="A124" s="14"/>
      <c r="B124" s="14"/>
      <c r="C124" s="14"/>
      <c r="D124" s="14"/>
      <c r="E124" s="14"/>
      <c r="F124" s="14"/>
      <c r="G124" s="14"/>
      <c r="H124" s="14"/>
      <c r="I124" s="14"/>
    </row>
    <row r="125" spans="1:9">
      <c r="A125" s="14"/>
      <c r="B125" s="14"/>
      <c r="C125" s="14"/>
      <c r="D125" s="14"/>
      <c r="E125" s="14"/>
      <c r="F125" s="14"/>
      <c r="G125" s="14"/>
      <c r="H125" s="14"/>
      <c r="I125" s="14"/>
    </row>
    <row r="126" spans="1:9">
      <c r="A126" s="14"/>
      <c r="B126" s="14"/>
      <c r="C126" s="14"/>
      <c r="D126" s="14"/>
      <c r="E126" s="14"/>
      <c r="F126" s="14"/>
      <c r="G126" s="14"/>
      <c r="H126" s="14"/>
      <c r="I126" s="14"/>
    </row>
    <row r="127" spans="1:9">
      <c r="A127" s="14"/>
      <c r="B127" s="14"/>
      <c r="C127" s="14"/>
      <c r="D127" s="14"/>
      <c r="E127" s="14"/>
      <c r="F127" s="14"/>
      <c r="G127" s="14"/>
      <c r="H127" s="14"/>
      <c r="I127" s="14"/>
    </row>
    <row r="128" spans="1:9">
      <c r="A128" s="14"/>
      <c r="B128" s="14"/>
      <c r="C128" s="14"/>
      <c r="D128" s="14"/>
      <c r="E128" s="14"/>
      <c r="F128" s="14"/>
      <c r="G128" s="14"/>
      <c r="H128" s="14"/>
      <c r="I128" s="14"/>
    </row>
    <row r="129" spans="1:9">
      <c r="A129" s="14"/>
      <c r="B129" s="14"/>
      <c r="C129" s="14"/>
      <c r="D129" s="14"/>
      <c r="E129" s="14"/>
      <c r="F129" s="14"/>
      <c r="G129" s="14"/>
      <c r="H129" s="14"/>
      <c r="I129" s="14"/>
    </row>
    <row r="130" spans="1:9">
      <c r="A130" s="14"/>
      <c r="B130" s="14"/>
      <c r="C130" s="14"/>
      <c r="D130" s="14"/>
      <c r="E130" s="14"/>
      <c r="F130" s="14"/>
      <c r="G130" s="14"/>
      <c r="H130" s="14"/>
      <c r="I130" s="14"/>
    </row>
    <row r="131" spans="1:9">
      <c r="A131" s="14"/>
      <c r="B131" s="14"/>
      <c r="C131" s="14"/>
      <c r="D131" s="14"/>
      <c r="E131" s="14"/>
      <c r="F131" s="14"/>
      <c r="G131" s="14"/>
      <c r="H131" s="14"/>
      <c r="I131" s="14"/>
    </row>
    <row r="132" spans="1:9">
      <c r="A132" s="14"/>
      <c r="B132" s="14"/>
      <c r="C132" s="14"/>
      <c r="D132" s="14"/>
      <c r="E132" s="14"/>
      <c r="F132" s="14"/>
      <c r="G132" s="14"/>
      <c r="H132" s="14"/>
      <c r="I132" s="14"/>
    </row>
    <row r="133" spans="1:9">
      <c r="A133" s="14"/>
      <c r="B133" s="14"/>
      <c r="C133" s="14"/>
      <c r="D133" s="14"/>
      <c r="E133" s="14"/>
      <c r="F133" s="14"/>
      <c r="G133" s="14"/>
      <c r="H133" s="14"/>
      <c r="I133" s="14"/>
    </row>
    <row r="134" spans="1:9">
      <c r="A134" s="14"/>
      <c r="B134" s="14"/>
      <c r="C134" s="14"/>
      <c r="D134" s="14"/>
      <c r="E134" s="14"/>
      <c r="F134" s="14"/>
      <c r="G134" s="14"/>
      <c r="H134" s="14"/>
      <c r="I134" s="14"/>
    </row>
    <row r="135" spans="1:9">
      <c r="A135" s="14"/>
      <c r="B135" s="14"/>
      <c r="C135" s="14"/>
      <c r="D135" s="14"/>
      <c r="E135" s="14"/>
      <c r="F135" s="14"/>
      <c r="G135" s="14"/>
      <c r="H135" s="14"/>
      <c r="I135" s="14"/>
    </row>
    <row r="136" spans="1:9">
      <c r="A136" s="14"/>
      <c r="B136" s="14"/>
      <c r="C136" s="14"/>
      <c r="D136" s="14"/>
      <c r="E136" s="14"/>
      <c r="F136" s="14"/>
      <c r="G136" s="14"/>
      <c r="H136" s="14"/>
      <c r="I136" s="14"/>
    </row>
    <row r="137" spans="1:9">
      <c r="A137" s="14"/>
      <c r="B137" s="14"/>
      <c r="C137" s="14"/>
      <c r="D137" s="14"/>
      <c r="E137" s="14"/>
      <c r="F137" s="14"/>
      <c r="G137" s="14"/>
      <c r="H137" s="14"/>
      <c r="I137" s="14"/>
    </row>
    <row r="138" spans="1:9">
      <c r="A138" s="14"/>
      <c r="B138" s="14"/>
      <c r="C138" s="14"/>
      <c r="D138" s="14"/>
      <c r="E138" s="14"/>
      <c r="F138" s="14"/>
      <c r="G138" s="14"/>
      <c r="H138" s="14"/>
      <c r="I138" s="14"/>
    </row>
    <row r="139" spans="1:9">
      <c r="A139" s="14"/>
      <c r="B139" s="14"/>
      <c r="C139" s="14"/>
      <c r="D139" s="14"/>
      <c r="E139" s="14"/>
      <c r="F139" s="14"/>
      <c r="G139" s="14"/>
      <c r="H139" s="14"/>
      <c r="I139" s="14"/>
    </row>
    <row r="140" spans="1:9">
      <c r="A140" s="14"/>
      <c r="B140" s="14"/>
      <c r="C140" s="14"/>
      <c r="D140" s="14"/>
      <c r="E140" s="14"/>
      <c r="F140" s="14"/>
      <c r="G140" s="14"/>
      <c r="H140" s="14"/>
      <c r="I140" s="14"/>
    </row>
    <row r="141" spans="1:9">
      <c r="A141" s="14"/>
      <c r="B141" s="14"/>
      <c r="C141" s="14"/>
      <c r="D141" s="14"/>
      <c r="E141" s="14"/>
      <c r="F141" s="14"/>
      <c r="G141" s="14"/>
      <c r="H141" s="14"/>
      <c r="I141" s="14"/>
    </row>
    <row r="142" spans="1:9">
      <c r="A142" s="14"/>
      <c r="B142" s="14"/>
      <c r="C142" s="14"/>
      <c r="D142" s="14"/>
      <c r="E142" s="14"/>
      <c r="F142" s="14"/>
      <c r="G142" s="14"/>
      <c r="H142" s="14"/>
      <c r="I142" s="14"/>
    </row>
    <row r="143" spans="1:9">
      <c r="A143" s="14"/>
      <c r="B143" s="14"/>
      <c r="C143" s="14"/>
      <c r="D143" s="14"/>
      <c r="E143" s="14"/>
      <c r="F143" s="14"/>
      <c r="G143" s="14"/>
      <c r="H143" s="14"/>
      <c r="I143" s="14"/>
    </row>
    <row r="144" spans="1:9">
      <c r="A144" s="14"/>
      <c r="B144" s="14"/>
      <c r="C144" s="14"/>
      <c r="D144" s="14"/>
      <c r="E144" s="14"/>
      <c r="F144" s="14"/>
      <c r="G144" s="14"/>
      <c r="H144" s="14"/>
      <c r="I144" s="14"/>
    </row>
    <row r="145" spans="1:9">
      <c r="A145" s="14"/>
      <c r="B145" s="14"/>
      <c r="C145" s="14"/>
      <c r="D145" s="14"/>
      <c r="E145" s="14"/>
      <c r="F145" s="14"/>
      <c r="G145" s="14"/>
      <c r="H145" s="14"/>
      <c r="I145" s="14"/>
    </row>
    <row r="146" spans="1:9">
      <c r="A146" s="14"/>
      <c r="B146" s="14"/>
      <c r="C146" s="14"/>
      <c r="D146" s="14"/>
      <c r="E146" s="14"/>
      <c r="F146" s="14"/>
      <c r="G146" s="14"/>
      <c r="H146" s="14"/>
      <c r="I146" s="14"/>
    </row>
    <row r="147" spans="1:9">
      <c r="A147" s="14"/>
      <c r="B147" s="14"/>
      <c r="C147" s="14"/>
      <c r="D147" s="14"/>
      <c r="E147" s="14"/>
      <c r="F147" s="14"/>
      <c r="G147" s="14"/>
      <c r="H147" s="14"/>
      <c r="I147" s="14"/>
    </row>
    <row r="148" spans="1:9">
      <c r="A148" s="14"/>
      <c r="B148" s="14"/>
      <c r="C148" s="14"/>
      <c r="D148" s="14"/>
      <c r="E148" s="14"/>
      <c r="F148" s="14"/>
      <c r="G148" s="14"/>
      <c r="H148" s="14"/>
      <c r="I148" s="14"/>
    </row>
    <row r="149" spans="1:9">
      <c r="A149" s="14"/>
      <c r="B149" s="14"/>
      <c r="C149" s="14"/>
      <c r="D149" s="14"/>
      <c r="E149" s="14"/>
      <c r="F149" s="14"/>
      <c r="G149" s="14"/>
      <c r="H149" s="14"/>
      <c r="I149" s="14"/>
    </row>
    <row r="150" spans="1:9">
      <c r="A150" s="14"/>
      <c r="B150" s="14"/>
      <c r="C150" s="14"/>
      <c r="D150" s="14"/>
      <c r="E150" s="14"/>
      <c r="F150" s="14"/>
      <c r="G150" s="14"/>
      <c r="H150" s="14"/>
      <c r="I150" s="14"/>
    </row>
    <row r="151" spans="1:9">
      <c r="A151" s="14"/>
      <c r="B151" s="14"/>
      <c r="C151" s="14"/>
      <c r="D151" s="14"/>
      <c r="E151" s="14"/>
      <c r="F151" s="14"/>
      <c r="G151" s="14"/>
      <c r="H151" s="14"/>
      <c r="I151" s="14"/>
    </row>
    <row r="152" spans="1:9">
      <c r="A152" s="14"/>
      <c r="B152" s="14"/>
      <c r="C152" s="14"/>
      <c r="D152" s="14"/>
      <c r="E152" s="14"/>
      <c r="F152" s="14"/>
      <c r="G152" s="14"/>
      <c r="H152" s="14"/>
      <c r="I152" s="14"/>
    </row>
    <row r="153" spans="1:9">
      <c r="A153" s="14"/>
      <c r="B153" s="14"/>
      <c r="C153" s="14"/>
      <c r="D153" s="14"/>
      <c r="E153" s="14"/>
      <c r="F153" s="14"/>
      <c r="G153" s="14"/>
      <c r="H153" s="14"/>
      <c r="I153" s="14"/>
    </row>
    <row r="154" spans="1:9">
      <c r="A154" s="14"/>
      <c r="B154" s="14"/>
      <c r="C154" s="14"/>
      <c r="D154" s="14"/>
      <c r="E154" s="14"/>
      <c r="F154" s="14"/>
      <c r="G154" s="14"/>
      <c r="H154" s="14"/>
      <c r="I154" s="14"/>
    </row>
    <row r="155" spans="1:9">
      <c r="A155" s="14"/>
      <c r="B155" s="14"/>
      <c r="C155" s="14"/>
      <c r="D155" s="14"/>
      <c r="E155" s="14"/>
      <c r="F155" s="14"/>
      <c r="G155" s="14"/>
      <c r="H155" s="14"/>
      <c r="I155" s="14"/>
    </row>
    <row r="156" spans="1:9">
      <c r="A156" s="14"/>
      <c r="B156" s="14"/>
      <c r="C156" s="14"/>
      <c r="D156" s="14"/>
      <c r="E156" s="14"/>
      <c r="F156" s="14"/>
      <c r="G156" s="14"/>
      <c r="H156" s="14"/>
      <c r="I156" s="14"/>
    </row>
    <row r="157" spans="1:9">
      <c r="A157" s="14"/>
      <c r="B157" s="14"/>
      <c r="C157" s="14"/>
      <c r="D157" s="14"/>
      <c r="E157" s="14"/>
      <c r="F157" s="14"/>
      <c r="G157" s="14"/>
      <c r="H157" s="14"/>
      <c r="I157" s="14"/>
    </row>
    <row r="158" spans="1:9">
      <c r="A158" s="14"/>
      <c r="B158" s="14"/>
      <c r="C158" s="14"/>
      <c r="D158" s="14"/>
      <c r="E158" s="14"/>
      <c r="F158" s="14"/>
      <c r="G158" s="14"/>
      <c r="H158" s="14"/>
      <c r="I158" s="14"/>
    </row>
    <row r="159" spans="1:9">
      <c r="A159" s="14"/>
      <c r="B159" s="14"/>
      <c r="C159" s="14"/>
      <c r="D159" s="14"/>
      <c r="E159" s="14"/>
      <c r="F159" s="14"/>
      <c r="G159" s="14"/>
      <c r="H159" s="14"/>
      <c r="I159" s="14"/>
    </row>
    <row r="160" spans="1:9">
      <c r="A160" s="14"/>
      <c r="B160" s="14"/>
      <c r="C160" s="14"/>
      <c r="D160" s="14"/>
      <c r="E160" s="14"/>
      <c r="F160" s="14"/>
      <c r="G160" s="14"/>
      <c r="H160" s="14"/>
      <c r="I160" s="14"/>
    </row>
    <row r="161" spans="1:9">
      <c r="A161" s="14"/>
      <c r="B161" s="14"/>
      <c r="C161" s="14"/>
      <c r="D161" s="14"/>
      <c r="E161" s="14"/>
      <c r="F161" s="14"/>
      <c r="G161" s="14"/>
      <c r="H161" s="14"/>
      <c r="I161" s="14"/>
    </row>
    <row r="162" spans="1:9">
      <c r="A162" s="14"/>
      <c r="B162" s="14"/>
      <c r="C162" s="14"/>
      <c r="D162" s="14"/>
      <c r="E162" s="14"/>
      <c r="F162" s="14"/>
      <c r="G162" s="14"/>
      <c r="H162" s="14"/>
      <c r="I162" s="14"/>
    </row>
    <row r="163" spans="1:9">
      <c r="A163" s="14"/>
      <c r="B163" s="14"/>
      <c r="C163" s="14"/>
      <c r="D163" s="14"/>
      <c r="E163" s="14"/>
      <c r="F163" s="14"/>
      <c r="G163" s="14"/>
      <c r="H163" s="14"/>
      <c r="I163" s="14"/>
    </row>
    <row r="164" spans="1:9">
      <c r="A164" s="14"/>
      <c r="B164" s="14"/>
      <c r="C164" s="14"/>
      <c r="D164" s="14"/>
      <c r="E164" s="14"/>
      <c r="F164" s="14"/>
      <c r="G164" s="14"/>
      <c r="H164" s="14"/>
      <c r="I164" s="14"/>
    </row>
    <row r="165" spans="1:9">
      <c r="A165" s="14"/>
      <c r="B165" s="14"/>
      <c r="C165" s="14"/>
      <c r="D165" s="14"/>
      <c r="E165" s="14"/>
      <c r="F165" s="14"/>
      <c r="G165" s="14"/>
      <c r="H165" s="14"/>
      <c r="I165" s="14"/>
    </row>
    <row r="166" spans="1:9">
      <c r="A166" s="14"/>
      <c r="B166" s="14"/>
      <c r="C166" s="14"/>
      <c r="D166" s="14"/>
      <c r="E166" s="14"/>
      <c r="F166" s="14"/>
      <c r="G166" s="14"/>
      <c r="H166" s="14"/>
      <c r="I166" s="14"/>
    </row>
    <row r="167" spans="1:9">
      <c r="A167" s="14"/>
      <c r="B167" s="14"/>
      <c r="C167" s="14"/>
      <c r="D167" s="14"/>
      <c r="E167" s="14"/>
      <c r="F167" s="14"/>
      <c r="G167" s="14"/>
      <c r="H167" s="14"/>
      <c r="I167" s="14"/>
    </row>
    <row r="168" spans="1:9">
      <c r="A168" s="14"/>
      <c r="B168" s="14"/>
      <c r="C168" s="14"/>
      <c r="D168" s="14"/>
      <c r="E168" s="14"/>
      <c r="F168" s="14"/>
      <c r="G168" s="14"/>
      <c r="H168" s="14"/>
      <c r="I168" s="14"/>
    </row>
    <row r="169" spans="1:9">
      <c r="A169" s="14"/>
      <c r="B169" s="14"/>
      <c r="C169" s="14"/>
      <c r="D169" s="14"/>
      <c r="E169" s="14"/>
      <c r="F169" s="14"/>
      <c r="G169" s="14"/>
      <c r="H169" s="14"/>
      <c r="I169" s="14"/>
    </row>
    <row r="170" spans="1:9">
      <c r="A170" s="14"/>
      <c r="B170" s="14"/>
      <c r="C170" s="14"/>
      <c r="D170" s="14"/>
      <c r="E170" s="14"/>
      <c r="F170" s="14"/>
      <c r="G170" s="14"/>
      <c r="H170" s="14"/>
      <c r="I170" s="14"/>
    </row>
    <row r="171" spans="1:9">
      <c r="A171" s="14"/>
      <c r="B171" s="14"/>
      <c r="C171" s="14"/>
      <c r="D171" s="14"/>
      <c r="E171" s="14"/>
      <c r="F171" s="14"/>
      <c r="G171" s="14"/>
      <c r="H171" s="14"/>
      <c r="I171" s="14"/>
    </row>
    <row r="172" spans="1:9">
      <c r="A172" s="14"/>
      <c r="B172" s="14"/>
      <c r="C172" s="14"/>
      <c r="D172" s="14"/>
      <c r="E172" s="14"/>
      <c r="F172" s="14"/>
      <c r="G172" s="14"/>
      <c r="H172" s="14"/>
      <c r="I172" s="14"/>
    </row>
    <row r="173" spans="1:9">
      <c r="A173" s="14"/>
      <c r="B173" s="14"/>
      <c r="C173" s="14"/>
      <c r="D173" s="14"/>
      <c r="E173" s="14"/>
      <c r="F173" s="14"/>
      <c r="G173" s="14"/>
      <c r="H173" s="14"/>
      <c r="I173" s="14"/>
    </row>
    <row r="174" spans="1:9">
      <c r="A174" s="14"/>
      <c r="B174" s="14"/>
      <c r="C174" s="14"/>
      <c r="D174" s="14"/>
      <c r="E174" s="14"/>
      <c r="F174" s="14"/>
      <c r="G174" s="14"/>
      <c r="H174" s="14"/>
      <c r="I174" s="14"/>
    </row>
    <row r="175" spans="1:9">
      <c r="A175" s="14"/>
      <c r="B175" s="14"/>
      <c r="C175" s="14"/>
      <c r="D175" s="14"/>
      <c r="E175" s="14"/>
      <c r="F175" s="14"/>
      <c r="G175" s="14"/>
      <c r="H175" s="14"/>
      <c r="I175" s="14"/>
    </row>
    <row r="176" spans="1:9">
      <c r="A176" s="14"/>
      <c r="B176" s="14"/>
      <c r="C176" s="14"/>
      <c r="D176" s="14"/>
      <c r="E176" s="14"/>
      <c r="F176" s="14"/>
      <c r="G176" s="14"/>
      <c r="H176" s="14"/>
      <c r="I176" s="14"/>
    </row>
    <row r="177" spans="1:9">
      <c r="A177" s="14"/>
      <c r="B177" s="14"/>
      <c r="C177" s="14"/>
      <c r="D177" s="14"/>
      <c r="E177" s="14"/>
      <c r="F177" s="14"/>
      <c r="G177" s="14"/>
      <c r="H177" s="14"/>
      <c r="I177" s="14"/>
    </row>
    <row r="178" spans="1:9">
      <c r="A178" s="14"/>
      <c r="B178" s="14"/>
      <c r="C178" s="14"/>
      <c r="D178" s="14"/>
      <c r="E178" s="14"/>
      <c r="F178" s="14"/>
      <c r="G178" s="14"/>
      <c r="H178" s="14"/>
      <c r="I178" s="14"/>
    </row>
    <row r="179" spans="1:9">
      <c r="A179" s="14"/>
      <c r="B179" s="14"/>
      <c r="C179" s="14"/>
      <c r="D179" s="14"/>
      <c r="E179" s="14"/>
      <c r="F179" s="14"/>
      <c r="G179" s="14"/>
      <c r="H179" s="14"/>
      <c r="I179" s="14"/>
    </row>
    <row r="180" spans="1:9">
      <c r="A180" s="14"/>
      <c r="B180" s="14"/>
      <c r="C180" s="14"/>
      <c r="D180" s="14"/>
      <c r="E180" s="14"/>
      <c r="F180" s="14"/>
      <c r="G180" s="14"/>
      <c r="H180" s="14"/>
      <c r="I180" s="14"/>
    </row>
    <row r="181" spans="1:9">
      <c r="A181" s="14"/>
      <c r="B181" s="14"/>
      <c r="C181" s="14"/>
      <c r="D181" s="14"/>
      <c r="E181" s="14"/>
      <c r="F181" s="14"/>
      <c r="G181" s="14"/>
      <c r="H181" s="14"/>
      <c r="I181" s="14"/>
    </row>
    <row r="182" spans="1:9">
      <c r="A182" s="14"/>
      <c r="B182" s="14"/>
      <c r="C182" s="14"/>
      <c r="D182" s="14"/>
      <c r="E182" s="14"/>
      <c r="F182" s="14"/>
      <c r="G182" s="14"/>
      <c r="H182" s="14"/>
      <c r="I182" s="14"/>
    </row>
    <row r="183" spans="1:9">
      <c r="A183" s="14"/>
      <c r="B183" s="14"/>
      <c r="C183" s="14"/>
      <c r="D183" s="14"/>
      <c r="E183" s="14"/>
      <c r="F183" s="14"/>
      <c r="G183" s="14"/>
      <c r="H183" s="14"/>
      <c r="I183" s="14"/>
    </row>
    <row r="184" spans="1:9">
      <c r="A184" s="14"/>
      <c r="B184" s="14"/>
      <c r="C184" s="14"/>
      <c r="D184" s="14"/>
      <c r="E184" s="14"/>
      <c r="F184" s="14"/>
      <c r="G184" s="14"/>
      <c r="H184" s="14"/>
      <c r="I184" s="14"/>
    </row>
    <row r="185" spans="1:9">
      <c r="A185" s="14"/>
      <c r="B185" s="14"/>
      <c r="C185" s="14"/>
      <c r="D185" s="14"/>
      <c r="E185" s="14"/>
      <c r="F185" s="14"/>
      <c r="G185" s="14"/>
      <c r="H185" s="14"/>
      <c r="I185" s="14"/>
    </row>
    <row r="186" spans="1:9">
      <c r="A186" s="14"/>
      <c r="B186" s="14"/>
      <c r="C186" s="14"/>
      <c r="D186" s="14"/>
      <c r="E186" s="14"/>
      <c r="F186" s="14"/>
      <c r="G186" s="14"/>
      <c r="H186" s="14"/>
      <c r="I186" s="14"/>
    </row>
    <row r="187" spans="1:9">
      <c r="A187" s="14"/>
      <c r="B187" s="14"/>
      <c r="C187" s="14"/>
      <c r="D187" s="14"/>
      <c r="E187" s="14"/>
      <c r="F187" s="14"/>
      <c r="G187" s="14"/>
      <c r="H187" s="14"/>
      <c r="I187" s="14"/>
    </row>
    <row r="188" spans="1:9">
      <c r="A188" s="14"/>
      <c r="B188" s="14"/>
      <c r="C188" s="14"/>
      <c r="D188" s="14"/>
      <c r="E188" s="14"/>
      <c r="F188" s="14"/>
      <c r="G188" s="14"/>
      <c r="H188" s="14"/>
      <c r="I188" s="14"/>
    </row>
    <row r="189" spans="1:9">
      <c r="A189" s="14"/>
      <c r="B189" s="14"/>
      <c r="C189" s="14"/>
      <c r="D189" s="14"/>
      <c r="E189" s="14"/>
      <c r="F189" s="14"/>
      <c r="G189" s="14"/>
      <c r="H189" s="14"/>
      <c r="I189" s="14"/>
    </row>
    <row r="190" spans="1:9">
      <c r="A190" s="14"/>
      <c r="B190" s="14"/>
      <c r="C190" s="14"/>
      <c r="D190" s="14"/>
      <c r="E190" s="14"/>
      <c r="F190" s="14"/>
      <c r="G190" s="14"/>
      <c r="H190" s="14"/>
      <c r="I190" s="14"/>
    </row>
    <row r="191" spans="1:9">
      <c r="A191" s="14"/>
      <c r="B191" s="14"/>
      <c r="C191" s="14"/>
      <c r="D191" s="14"/>
      <c r="E191" s="14"/>
      <c r="F191" s="14"/>
      <c r="G191" s="14"/>
      <c r="H191" s="14"/>
      <c r="I191" s="14"/>
    </row>
    <row r="192" spans="1:9">
      <c r="A192" s="14"/>
      <c r="B192" s="14"/>
      <c r="C192" s="14"/>
      <c r="D192" s="14"/>
      <c r="E192" s="14"/>
      <c r="F192" s="14"/>
      <c r="G192" s="14"/>
      <c r="H192" s="14"/>
      <c r="I192" s="14"/>
    </row>
    <row r="193" spans="1:9">
      <c r="A193" s="14"/>
      <c r="B193" s="14"/>
      <c r="C193" s="14"/>
      <c r="D193" s="14"/>
      <c r="E193" s="14"/>
      <c r="F193" s="14"/>
      <c r="G193" s="14"/>
      <c r="H193" s="14"/>
      <c r="I193" s="14"/>
    </row>
    <row r="194" spans="1:9">
      <c r="A194" s="14"/>
      <c r="B194" s="14"/>
      <c r="C194" s="14"/>
      <c r="D194" s="14"/>
      <c r="E194" s="14"/>
      <c r="F194" s="14"/>
      <c r="G194" s="14"/>
      <c r="H194" s="14"/>
      <c r="I194" s="14"/>
    </row>
    <row r="195" spans="1:9">
      <c r="A195" s="14"/>
      <c r="B195" s="14"/>
      <c r="C195" s="14"/>
      <c r="D195" s="14"/>
      <c r="E195" s="14"/>
      <c r="F195" s="14"/>
      <c r="G195" s="14"/>
      <c r="H195" s="14"/>
      <c r="I195" s="14"/>
    </row>
    <row r="196" spans="1:9">
      <c r="A196" s="14"/>
      <c r="B196" s="14"/>
      <c r="C196" s="14"/>
      <c r="D196" s="14"/>
      <c r="E196" s="14"/>
      <c r="F196" s="14"/>
      <c r="G196" s="14"/>
      <c r="H196" s="14"/>
      <c r="I196" s="14"/>
    </row>
    <row r="197" spans="1:9">
      <c r="A197" s="14"/>
      <c r="B197" s="14"/>
      <c r="C197" s="14"/>
      <c r="D197" s="14"/>
      <c r="E197" s="14"/>
      <c r="F197" s="14"/>
      <c r="G197" s="14"/>
      <c r="H197" s="14"/>
      <c r="I197" s="14"/>
    </row>
    <row r="198" spans="1:9">
      <c r="A198" s="14"/>
      <c r="B198" s="14"/>
      <c r="C198" s="14"/>
      <c r="D198" s="14"/>
      <c r="E198" s="14"/>
      <c r="F198" s="14"/>
      <c r="G198" s="14"/>
      <c r="H198" s="14"/>
      <c r="I198" s="14"/>
    </row>
    <row r="199" spans="1:9">
      <c r="A199" s="14"/>
      <c r="B199" s="14"/>
      <c r="C199" s="14"/>
      <c r="D199" s="14"/>
      <c r="E199" s="14"/>
      <c r="F199" s="14"/>
      <c r="G199" s="14"/>
      <c r="H199" s="14"/>
      <c r="I199" s="14"/>
    </row>
    <row r="200" spans="1:9">
      <c r="A200" s="14"/>
      <c r="B200" s="14"/>
      <c r="C200" s="14"/>
      <c r="D200" s="14"/>
      <c r="E200" s="14"/>
      <c r="F200" s="14"/>
      <c r="G200" s="14"/>
      <c r="H200" s="14"/>
      <c r="I200" s="14"/>
    </row>
    <row r="201" spans="1:9">
      <c r="A201" s="14"/>
      <c r="B201" s="14"/>
      <c r="C201" s="14"/>
      <c r="D201" s="14"/>
      <c r="E201" s="14"/>
      <c r="F201" s="14"/>
      <c r="G201" s="14"/>
      <c r="H201" s="14"/>
      <c r="I201" s="14"/>
    </row>
    <row r="202" spans="1:9">
      <c r="A202" s="14"/>
      <c r="B202" s="14"/>
      <c r="C202" s="14"/>
      <c r="D202" s="14"/>
      <c r="E202" s="14"/>
      <c r="F202" s="14"/>
      <c r="G202" s="14"/>
      <c r="H202" s="14"/>
      <c r="I202" s="14"/>
    </row>
    <row r="203" spans="1:9">
      <c r="A203" s="14"/>
      <c r="B203" s="14"/>
      <c r="C203" s="14"/>
      <c r="D203" s="14"/>
      <c r="E203" s="14"/>
      <c r="F203" s="14"/>
      <c r="G203" s="14"/>
      <c r="H203" s="14"/>
      <c r="I203" s="14"/>
    </row>
    <row r="204" spans="1:9">
      <c r="A204" s="14"/>
      <c r="B204" s="14"/>
      <c r="C204" s="14"/>
      <c r="D204" s="14"/>
      <c r="E204" s="14"/>
      <c r="F204" s="14"/>
      <c r="G204" s="14"/>
      <c r="H204" s="14"/>
      <c r="I204" s="14"/>
    </row>
    <row r="205" spans="1:9">
      <c r="A205" s="14"/>
      <c r="B205" s="14"/>
      <c r="C205" s="14"/>
      <c r="D205" s="14"/>
      <c r="E205" s="14"/>
      <c r="F205" s="14"/>
      <c r="G205" s="14"/>
      <c r="H205" s="14"/>
      <c r="I205" s="14"/>
    </row>
    <row r="206" spans="1:9">
      <c r="A206" s="14"/>
      <c r="B206" s="14"/>
      <c r="C206" s="14"/>
      <c r="D206" s="14"/>
      <c r="E206" s="14"/>
      <c r="F206" s="14"/>
      <c r="G206" s="14"/>
      <c r="H206" s="14"/>
      <c r="I206" s="14"/>
    </row>
    <row r="207" spans="1:9">
      <c r="A207" s="14"/>
      <c r="B207" s="14"/>
      <c r="C207" s="14"/>
      <c r="D207" s="14"/>
      <c r="E207" s="14"/>
      <c r="F207" s="14"/>
      <c r="G207" s="14"/>
      <c r="H207" s="14"/>
      <c r="I207" s="14"/>
    </row>
    <row r="208" spans="1:9">
      <c r="A208" s="14"/>
      <c r="B208" s="14"/>
      <c r="C208" s="14"/>
      <c r="D208" s="14"/>
      <c r="E208" s="14"/>
      <c r="F208" s="14"/>
      <c r="G208" s="14"/>
      <c r="H208" s="14"/>
      <c r="I208" s="14"/>
    </row>
    <row r="209" spans="1:9">
      <c r="A209" s="14"/>
      <c r="B209" s="14"/>
      <c r="C209" s="14"/>
      <c r="D209" s="14"/>
      <c r="E209" s="14"/>
      <c r="F209" s="14"/>
      <c r="G209" s="14"/>
      <c r="H209" s="14"/>
      <c r="I209" s="14"/>
    </row>
    <row r="210" spans="1:9">
      <c r="A210" s="14"/>
      <c r="B210" s="14"/>
      <c r="C210" s="14"/>
      <c r="D210" s="14"/>
      <c r="E210" s="14"/>
      <c r="F210" s="14"/>
      <c r="G210" s="14"/>
      <c r="H210" s="14"/>
      <c r="I210" s="14"/>
    </row>
    <row r="211" spans="1:9">
      <c r="A211" s="14"/>
      <c r="B211" s="14"/>
      <c r="C211" s="14"/>
      <c r="D211" s="14"/>
      <c r="E211" s="14"/>
      <c r="F211" s="14"/>
      <c r="G211" s="14"/>
      <c r="H211" s="14"/>
      <c r="I211" s="14"/>
    </row>
    <row r="212" spans="1:9">
      <c r="A212" s="14"/>
      <c r="B212" s="14"/>
      <c r="C212" s="14"/>
      <c r="D212" s="14"/>
      <c r="E212" s="14"/>
      <c r="F212" s="14"/>
      <c r="G212" s="14"/>
      <c r="H212" s="14"/>
      <c r="I212" s="14"/>
    </row>
    <row r="213" spans="1:9">
      <c r="A213" s="14"/>
      <c r="B213" s="14"/>
      <c r="C213" s="14"/>
      <c r="D213" s="14"/>
      <c r="E213" s="14"/>
      <c r="F213" s="14"/>
      <c r="G213" s="14"/>
      <c r="H213" s="14"/>
      <c r="I213" s="14"/>
    </row>
    <row r="214" spans="1:9">
      <c r="A214" s="14"/>
      <c r="B214" s="14"/>
      <c r="C214" s="14"/>
      <c r="D214" s="14"/>
      <c r="E214" s="14"/>
      <c r="F214" s="14"/>
      <c r="G214" s="14"/>
      <c r="H214" s="14"/>
      <c r="I214" s="14"/>
    </row>
    <row r="215" spans="1:9">
      <c r="A215" s="14"/>
      <c r="B215" s="14"/>
      <c r="C215" s="14"/>
      <c r="D215" s="14"/>
      <c r="E215" s="14"/>
      <c r="F215" s="14"/>
      <c r="G215" s="14"/>
      <c r="H215" s="14"/>
      <c r="I215" s="14"/>
    </row>
    <row r="216" spans="1:9">
      <c r="A216" s="14"/>
      <c r="B216" s="14"/>
      <c r="C216" s="14"/>
      <c r="D216" s="14"/>
      <c r="E216" s="14"/>
      <c r="F216" s="14"/>
      <c r="G216" s="14"/>
      <c r="H216" s="14"/>
      <c r="I216" s="14"/>
    </row>
    <row r="217" spans="1:9">
      <c r="A217" s="14"/>
      <c r="B217" s="14"/>
      <c r="C217" s="14"/>
      <c r="D217" s="14"/>
      <c r="E217" s="14"/>
      <c r="F217" s="14"/>
      <c r="G217" s="14"/>
      <c r="H217" s="14"/>
      <c r="I217" s="14"/>
    </row>
    <row r="218" spans="1:9">
      <c r="A218" s="14"/>
      <c r="B218" s="14"/>
      <c r="C218" s="14"/>
      <c r="D218" s="14"/>
      <c r="E218" s="14"/>
      <c r="F218" s="14"/>
      <c r="G218" s="14"/>
      <c r="H218" s="14"/>
      <c r="I218" s="14"/>
    </row>
    <row r="219" spans="1:9">
      <c r="A219" s="14"/>
      <c r="B219" s="14"/>
      <c r="C219" s="14"/>
      <c r="D219" s="14"/>
      <c r="E219" s="14"/>
      <c r="F219" s="14"/>
      <c r="G219" s="14"/>
      <c r="H219" s="14"/>
      <c r="I219" s="14"/>
    </row>
    <row r="220" spans="1:9">
      <c r="A220" s="14"/>
      <c r="B220" s="14"/>
      <c r="C220" s="14"/>
      <c r="D220" s="14"/>
      <c r="E220" s="14"/>
      <c r="F220" s="14"/>
      <c r="G220" s="14"/>
      <c r="H220" s="14"/>
      <c r="I220" s="14"/>
    </row>
    <row r="221" spans="1:9">
      <c r="A221" s="14"/>
      <c r="B221" s="14"/>
      <c r="C221" s="14"/>
      <c r="D221" s="14"/>
      <c r="E221" s="14"/>
      <c r="F221" s="14"/>
      <c r="G221" s="14"/>
      <c r="H221" s="14"/>
      <c r="I221" s="14"/>
    </row>
    <row r="222" spans="1:9">
      <c r="A222" s="14"/>
      <c r="B222" s="14"/>
      <c r="C222" s="14"/>
      <c r="D222" s="14"/>
      <c r="E222" s="14"/>
      <c r="F222" s="14"/>
      <c r="G222" s="14"/>
      <c r="H222" s="14"/>
      <c r="I222" s="14"/>
    </row>
    <row r="223" spans="1:9">
      <c r="A223" s="14"/>
      <c r="B223" s="14"/>
      <c r="C223" s="14"/>
      <c r="D223" s="14"/>
      <c r="E223" s="14"/>
      <c r="F223" s="14"/>
      <c r="G223" s="14"/>
      <c r="H223" s="14"/>
      <c r="I223" s="14"/>
    </row>
    <row r="224" spans="1:9">
      <c r="A224" s="14"/>
      <c r="B224" s="14"/>
      <c r="C224" s="14"/>
      <c r="D224" s="14"/>
      <c r="E224" s="14"/>
      <c r="F224" s="14"/>
      <c r="G224" s="14"/>
      <c r="H224" s="14"/>
      <c r="I224" s="14"/>
    </row>
    <row r="225" spans="1:9">
      <c r="A225" s="14"/>
      <c r="B225" s="14"/>
      <c r="C225" s="14"/>
      <c r="D225" s="14"/>
      <c r="E225" s="14"/>
      <c r="F225" s="14"/>
      <c r="G225" s="14"/>
      <c r="H225" s="14"/>
      <c r="I225" s="14"/>
    </row>
    <row r="226" spans="1:9">
      <c r="A226" s="14"/>
      <c r="B226" s="14"/>
      <c r="C226" s="14"/>
      <c r="D226" s="14"/>
      <c r="E226" s="14"/>
      <c r="F226" s="14"/>
      <c r="G226" s="14"/>
      <c r="H226" s="14"/>
      <c r="I226" s="14"/>
    </row>
    <row r="227" spans="1:9">
      <c r="A227" s="14"/>
      <c r="B227" s="14"/>
      <c r="C227" s="14"/>
      <c r="D227" s="14"/>
      <c r="E227" s="14"/>
      <c r="F227" s="14"/>
      <c r="G227" s="14"/>
      <c r="H227" s="14"/>
      <c r="I227" s="14"/>
    </row>
    <row r="228" spans="1:9">
      <c r="A228" s="14"/>
      <c r="B228" s="14"/>
      <c r="C228" s="14"/>
      <c r="D228" s="14"/>
      <c r="E228" s="14"/>
      <c r="F228" s="14"/>
      <c r="G228" s="14"/>
      <c r="H228" s="14"/>
      <c r="I228" s="14"/>
    </row>
    <row r="229" spans="1:9">
      <c r="A229" s="14"/>
      <c r="B229" s="14"/>
      <c r="C229" s="14"/>
      <c r="D229" s="14"/>
      <c r="E229" s="14"/>
      <c r="F229" s="14"/>
      <c r="G229" s="14"/>
      <c r="H229" s="14"/>
      <c r="I229" s="14"/>
    </row>
    <row r="230" spans="1:9">
      <c r="A230" s="14"/>
      <c r="B230" s="14"/>
      <c r="C230" s="14"/>
      <c r="D230" s="14"/>
      <c r="E230" s="14"/>
      <c r="F230" s="14"/>
      <c r="G230" s="14"/>
      <c r="H230" s="14"/>
      <c r="I230" s="14"/>
    </row>
    <row r="231" spans="1:9">
      <c r="A231" s="14"/>
      <c r="B231" s="14"/>
      <c r="C231" s="14"/>
      <c r="D231" s="14"/>
      <c r="E231" s="14"/>
      <c r="F231" s="14"/>
      <c r="G231" s="14"/>
      <c r="H231" s="14"/>
      <c r="I231" s="14"/>
    </row>
    <row r="232" spans="1:9">
      <c r="A232" s="14"/>
      <c r="B232" s="14"/>
      <c r="C232" s="14"/>
      <c r="D232" s="14"/>
      <c r="E232" s="14"/>
      <c r="F232" s="14"/>
      <c r="G232" s="14"/>
      <c r="H232" s="14"/>
      <c r="I232" s="14"/>
    </row>
    <row r="233" spans="1:9">
      <c r="A233" s="14"/>
      <c r="B233" s="14"/>
      <c r="C233" s="14"/>
      <c r="D233" s="14"/>
      <c r="E233" s="14"/>
      <c r="F233" s="14"/>
      <c r="G233" s="14"/>
      <c r="H233" s="14"/>
      <c r="I233" s="14"/>
    </row>
    <row r="234" spans="1:9">
      <c r="A234" s="14"/>
      <c r="B234" s="14"/>
      <c r="C234" s="14"/>
      <c r="D234" s="14"/>
      <c r="E234" s="14"/>
      <c r="F234" s="14"/>
      <c r="G234" s="14"/>
      <c r="H234" s="14"/>
      <c r="I234" s="14"/>
    </row>
    <row r="235" spans="1:9">
      <c r="A235" s="14"/>
      <c r="B235" s="14"/>
      <c r="C235" s="14"/>
      <c r="D235" s="14"/>
      <c r="E235" s="14"/>
      <c r="F235" s="14"/>
      <c r="G235" s="14"/>
      <c r="H235" s="14"/>
      <c r="I235" s="14"/>
    </row>
    <row r="236" spans="1:9">
      <c r="A236" s="14"/>
      <c r="B236" s="14"/>
      <c r="C236" s="14"/>
      <c r="D236" s="14"/>
      <c r="E236" s="14"/>
      <c r="F236" s="14"/>
      <c r="G236" s="14"/>
      <c r="H236" s="14"/>
      <c r="I236" s="14"/>
    </row>
    <row r="237" spans="1:9">
      <c r="A237" s="14"/>
      <c r="B237" s="14"/>
      <c r="C237" s="14"/>
      <c r="D237" s="14"/>
      <c r="E237" s="14"/>
      <c r="F237" s="14"/>
      <c r="G237" s="14"/>
      <c r="H237" s="14"/>
      <c r="I237" s="14"/>
    </row>
    <row r="238" spans="1:9">
      <c r="A238" s="14"/>
      <c r="B238" s="14"/>
      <c r="C238" s="14"/>
      <c r="D238" s="14"/>
      <c r="E238" s="14"/>
      <c r="F238" s="14"/>
      <c r="G238" s="14"/>
      <c r="H238" s="14"/>
      <c r="I238" s="14"/>
    </row>
    <row r="239" spans="1:9">
      <c r="A239" s="14"/>
      <c r="B239" s="14"/>
      <c r="C239" s="14"/>
      <c r="D239" s="14"/>
      <c r="E239" s="14"/>
      <c r="F239" s="14"/>
      <c r="G239" s="14"/>
      <c r="H239" s="14"/>
      <c r="I239" s="14"/>
    </row>
    <row r="240" spans="1:9">
      <c r="A240" s="14"/>
      <c r="B240" s="14"/>
      <c r="C240" s="14"/>
      <c r="D240" s="14"/>
      <c r="E240" s="14"/>
      <c r="F240" s="14"/>
      <c r="G240" s="14"/>
      <c r="H240" s="14"/>
      <c r="I240" s="14"/>
    </row>
    <row r="241" spans="1:9">
      <c r="A241" s="14"/>
      <c r="B241" s="14"/>
      <c r="C241" s="14"/>
      <c r="D241" s="14"/>
      <c r="E241" s="14"/>
      <c r="F241" s="14"/>
      <c r="G241" s="14"/>
      <c r="H241" s="14"/>
      <c r="I241" s="14"/>
    </row>
    <row r="242" spans="1:9">
      <c r="A242" s="14"/>
      <c r="B242" s="14"/>
      <c r="C242" s="14"/>
      <c r="D242" s="14"/>
      <c r="E242" s="14"/>
      <c r="F242" s="14"/>
      <c r="G242" s="14"/>
      <c r="H242" s="14"/>
      <c r="I242" s="14"/>
    </row>
    <row r="243" spans="1:9">
      <c r="A243" s="14"/>
      <c r="B243" s="14"/>
      <c r="C243" s="14"/>
      <c r="D243" s="14"/>
      <c r="E243" s="14"/>
      <c r="F243" s="14"/>
      <c r="G243" s="14"/>
      <c r="H243" s="14"/>
      <c r="I243" s="14"/>
    </row>
    <row r="244" spans="1:9">
      <c r="A244" s="14"/>
      <c r="B244" s="14"/>
      <c r="C244" s="14"/>
      <c r="D244" s="14"/>
      <c r="E244" s="14"/>
      <c r="F244" s="14"/>
      <c r="G244" s="14"/>
      <c r="H244" s="14"/>
      <c r="I244" s="14"/>
    </row>
    <row r="245" spans="1:9">
      <c r="A245" s="14"/>
      <c r="B245" s="14"/>
      <c r="C245" s="14"/>
      <c r="D245" s="14"/>
      <c r="E245" s="14"/>
      <c r="F245" s="14"/>
      <c r="G245" s="14"/>
      <c r="H245" s="14"/>
      <c r="I245" s="14"/>
    </row>
    <row r="246" spans="1:9">
      <c r="A246" s="14"/>
      <c r="B246" s="14"/>
      <c r="C246" s="14"/>
      <c r="D246" s="14"/>
      <c r="E246" s="14"/>
      <c r="F246" s="14"/>
      <c r="G246" s="14"/>
      <c r="H246" s="14"/>
      <c r="I246" s="14"/>
    </row>
    <row r="247" spans="1:9">
      <c r="A247" s="14"/>
      <c r="B247" s="14"/>
      <c r="C247" s="14"/>
      <c r="D247" s="14"/>
      <c r="E247" s="14"/>
      <c r="F247" s="14"/>
      <c r="G247" s="14"/>
      <c r="H247" s="14"/>
      <c r="I247" s="14"/>
    </row>
    <row r="248" spans="1:9">
      <c r="A248" s="14"/>
      <c r="B248" s="14"/>
      <c r="C248" s="14"/>
      <c r="D248" s="14"/>
      <c r="E248" s="14"/>
      <c r="F248" s="14"/>
      <c r="G248" s="14"/>
      <c r="H248" s="14"/>
      <c r="I248" s="14"/>
    </row>
    <row r="249" spans="1:9">
      <c r="A249" s="14"/>
      <c r="B249" s="14"/>
      <c r="C249" s="14"/>
      <c r="D249" s="14"/>
      <c r="E249" s="14"/>
      <c r="F249" s="14"/>
      <c r="G249" s="14"/>
      <c r="H249" s="14"/>
      <c r="I249" s="14"/>
    </row>
    <row r="250" spans="1:9">
      <c r="A250" s="14"/>
      <c r="B250" s="14"/>
      <c r="C250" s="14"/>
      <c r="D250" s="14"/>
      <c r="E250" s="14"/>
      <c r="F250" s="14"/>
      <c r="G250" s="14"/>
      <c r="H250" s="14"/>
      <c r="I250" s="14"/>
    </row>
    <row r="251" spans="1:9">
      <c r="A251" s="14"/>
      <c r="B251" s="14"/>
      <c r="C251" s="14"/>
      <c r="D251" s="14"/>
      <c r="E251" s="14"/>
      <c r="F251" s="14"/>
      <c r="G251" s="14"/>
      <c r="H251" s="14"/>
      <c r="I251" s="14"/>
    </row>
    <row r="252" spans="1:9">
      <c r="A252" s="14"/>
      <c r="B252" s="14"/>
      <c r="C252" s="14"/>
      <c r="D252" s="14"/>
      <c r="E252" s="14"/>
      <c r="F252" s="14"/>
      <c r="G252" s="14"/>
      <c r="H252" s="14"/>
      <c r="I252" s="14"/>
    </row>
    <row r="253" spans="1:9">
      <c r="A253" s="14"/>
      <c r="B253" s="14"/>
      <c r="C253" s="14"/>
      <c r="D253" s="14"/>
      <c r="E253" s="14"/>
      <c r="F253" s="14"/>
      <c r="G253" s="14"/>
      <c r="H253" s="14"/>
      <c r="I253" s="14"/>
    </row>
    <row r="254" spans="1:9">
      <c r="A254" s="14"/>
      <c r="B254" s="14"/>
      <c r="C254" s="14"/>
      <c r="D254" s="14"/>
      <c r="E254" s="14"/>
      <c r="F254" s="14"/>
      <c r="G254" s="14"/>
      <c r="H254" s="14"/>
      <c r="I254" s="14"/>
    </row>
    <row r="255" spans="1:9">
      <c r="A255" s="14"/>
      <c r="B255" s="14"/>
      <c r="C255" s="14"/>
      <c r="D255" s="14"/>
      <c r="E255" s="14"/>
      <c r="F255" s="14"/>
      <c r="G255" s="14"/>
      <c r="H255" s="14"/>
      <c r="I255" s="14"/>
    </row>
    <row r="256" spans="1:9">
      <c r="A256" s="14"/>
      <c r="B256" s="14"/>
      <c r="C256" s="14"/>
      <c r="D256" s="14"/>
      <c r="E256" s="14"/>
      <c r="F256" s="14"/>
      <c r="G256" s="14"/>
      <c r="H256" s="14"/>
      <c r="I256" s="14"/>
    </row>
    <row r="257" spans="1:9">
      <c r="A257" s="14"/>
      <c r="B257" s="14"/>
      <c r="C257" s="14"/>
      <c r="D257" s="14"/>
      <c r="E257" s="14"/>
      <c r="F257" s="14"/>
      <c r="G257" s="14"/>
      <c r="H257" s="14"/>
      <c r="I257" s="14"/>
    </row>
    <row r="258" spans="1:9">
      <c r="A258" s="14"/>
      <c r="B258" s="14"/>
      <c r="C258" s="14"/>
      <c r="D258" s="14"/>
      <c r="E258" s="14"/>
      <c r="F258" s="14"/>
      <c r="G258" s="14"/>
      <c r="H258" s="14"/>
      <c r="I258" s="14"/>
    </row>
  </sheetData>
  <mergeCells count="22">
    <mergeCell ref="C8:I8"/>
    <mergeCell ref="A1:I1"/>
    <mergeCell ref="A3:I3"/>
    <mergeCell ref="A4:I4"/>
    <mergeCell ref="C6:I6"/>
    <mergeCell ref="C7:I7"/>
    <mergeCell ref="B55:C55"/>
    <mergeCell ref="C9:I9"/>
    <mergeCell ref="B15:B16"/>
    <mergeCell ref="F15:F16"/>
    <mergeCell ref="G15:G16"/>
    <mergeCell ref="A51:H51"/>
    <mergeCell ref="A15:A16"/>
    <mergeCell ref="C17:D17"/>
    <mergeCell ref="C15:D16"/>
    <mergeCell ref="C18:D18"/>
    <mergeCell ref="C49:D49"/>
    <mergeCell ref="E15:E16"/>
    <mergeCell ref="C50:D50"/>
    <mergeCell ref="A13:D13"/>
    <mergeCell ref="H15:H16"/>
    <mergeCell ref="I15:I16"/>
  </mergeCells>
  <printOptions horizontalCentered="1"/>
  <pageMargins left="1.1811023622047245" right="0.59055118110236227" top="0.78740157480314965" bottom="0.78740157480314965" header="0.31496062992125984" footer="0.39370078740157483"/>
  <pageSetup paperSize="9" scale="54" fitToHeight="0" orientation="portrait" blackAndWhite="1" r:id="rId1"/>
  <headerFooter>
    <oddFooter>&amp;R&amp;"Times New Roman,Regular"&amp;10&amp;P. lpp. no &amp;N</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I373"/>
  <sheetViews>
    <sheetView showZeros="0" topLeftCell="A142" zoomScaleNormal="100" workbookViewId="0">
      <selection activeCell="E152" sqref="E152:E153"/>
    </sheetView>
  </sheetViews>
  <sheetFormatPr defaultColWidth="9.140625" defaultRowHeight="15" outlineLevelRow="1"/>
  <cols>
    <col min="1" max="2" width="8.7109375" style="44" customWidth="1"/>
    <col min="3" max="3" width="36" style="44" customWidth="1"/>
    <col min="4" max="4" width="16.7109375" style="239" customWidth="1"/>
    <col min="5" max="5" width="24" style="239" customWidth="1"/>
    <col min="6" max="6" width="9.7109375" style="44" customWidth="1"/>
    <col min="7" max="7" width="9.7109375" style="83" customWidth="1"/>
    <col min="8" max="8" width="17.7109375" style="44" customWidth="1"/>
    <col min="9" max="9" width="16.7109375" style="44" customWidth="1"/>
    <col min="10" max="16384" width="9.140625" style="44"/>
  </cols>
  <sheetData>
    <row r="1" spans="1:9" ht="20.25">
      <c r="A1" s="985" t="str">
        <f>"Lokālā tāme Nr. "&amp;KOPS1!B44</f>
        <v>Lokālā tāme Nr. 2-10</v>
      </c>
      <c r="B1" s="985"/>
      <c r="C1" s="985"/>
      <c r="D1" s="985"/>
      <c r="E1" s="985"/>
      <c r="F1" s="985"/>
      <c r="G1" s="985"/>
      <c r="H1" s="985"/>
      <c r="I1" s="985"/>
    </row>
    <row r="3" spans="1:9" ht="20.25">
      <c r="A3" s="1026" t="str">
        <f>KOPS1!C44</f>
        <v>Elektronisko sakaru sistēma</v>
      </c>
      <c r="B3" s="1026"/>
      <c r="C3" s="1026"/>
      <c r="D3" s="1026"/>
      <c r="E3" s="1027"/>
      <c r="F3" s="1026"/>
      <c r="G3" s="1026"/>
      <c r="H3" s="1026"/>
      <c r="I3" s="1026"/>
    </row>
    <row r="4" spans="1:9">
      <c r="A4" s="1017" t="s">
        <v>0</v>
      </c>
      <c r="B4" s="1017"/>
      <c r="C4" s="1017"/>
      <c r="D4" s="1017"/>
      <c r="E4" s="1017"/>
      <c r="F4" s="1017"/>
      <c r="G4" s="1017"/>
      <c r="H4" s="1017"/>
      <c r="I4" s="1017"/>
    </row>
    <row r="5" spans="1:9">
      <c r="A5" s="14" t="s">
        <v>1</v>
      </c>
      <c r="B5" s="14"/>
      <c r="C5" s="995" t="str">
        <f>KOPS1!C6</f>
        <v>Jauna skolas ēka Ādažos I.kārta</v>
      </c>
      <c r="D5" s="995"/>
      <c r="E5" s="986"/>
      <c r="F5" s="995"/>
      <c r="G5" s="995"/>
      <c r="H5" s="995"/>
      <c r="I5" s="995"/>
    </row>
    <row r="6" spans="1:9">
      <c r="A6" s="14" t="s">
        <v>2</v>
      </c>
      <c r="B6" s="14"/>
      <c r="C6" s="995" t="str">
        <f>KOPS1!C7</f>
        <v>Jauna skolas ēka Ādažos</v>
      </c>
      <c r="D6" s="995"/>
      <c r="E6" s="986"/>
      <c r="F6" s="995"/>
      <c r="G6" s="995"/>
      <c r="H6" s="995"/>
      <c r="I6" s="995"/>
    </row>
    <row r="7" spans="1:9">
      <c r="A7" s="14" t="s">
        <v>3</v>
      </c>
      <c r="B7" s="14"/>
      <c r="C7" s="995" t="str">
        <f>KOPS1!C8</f>
        <v>Attekas iela 16, Ādaži, Ādažu novads</v>
      </c>
      <c r="D7" s="995"/>
      <c r="E7" s="986"/>
      <c r="F7" s="995"/>
      <c r="G7" s="995"/>
      <c r="H7" s="995"/>
      <c r="I7" s="995"/>
    </row>
    <row r="8" spans="1:9">
      <c r="A8" s="14" t="s">
        <v>4</v>
      </c>
      <c r="B8" s="14"/>
      <c r="C8" s="995" t="str">
        <f>KOPS1!C9</f>
        <v>16-26</v>
      </c>
      <c r="D8" s="995"/>
      <c r="E8" s="986"/>
      <c r="F8" s="995"/>
      <c r="G8" s="995"/>
      <c r="H8" s="995"/>
      <c r="I8" s="995"/>
    </row>
    <row r="9" spans="1:9">
      <c r="A9" s="14"/>
      <c r="B9" s="14"/>
      <c r="C9" s="14"/>
      <c r="D9" s="238"/>
      <c r="E9" s="238"/>
      <c r="F9" s="14"/>
      <c r="G9" s="37"/>
      <c r="H9" s="14"/>
    </row>
    <row r="10" spans="1:9">
      <c r="A10" s="14" t="s">
        <v>313</v>
      </c>
      <c r="B10" s="14"/>
      <c r="C10" s="14"/>
      <c r="D10" s="238"/>
      <c r="E10" s="238"/>
      <c r="F10" s="14"/>
      <c r="G10" s="37"/>
      <c r="H10" s="14"/>
    </row>
    <row r="11" spans="1:9">
      <c r="A11" s="14" t="s">
        <v>2039</v>
      </c>
      <c r="B11" s="14"/>
      <c r="C11" s="14"/>
      <c r="D11" s="14"/>
      <c r="E11" s="14"/>
      <c r="F11" s="14"/>
      <c r="G11" s="37"/>
      <c r="H11" s="14"/>
    </row>
    <row r="12" spans="1:9">
      <c r="A12" s="1019" t="str">
        <f>KOPS1!F14</f>
        <v>Tāme sastādīta 2017.gada 29. septembrī</v>
      </c>
      <c r="B12" s="1019"/>
      <c r="C12" s="1019"/>
      <c r="D12" s="1019"/>
      <c r="E12" s="662"/>
    </row>
    <row r="13" spans="1:9" ht="15" customHeight="1">
      <c r="A13" s="1007" t="s">
        <v>5</v>
      </c>
      <c r="B13" s="1007" t="s">
        <v>6</v>
      </c>
      <c r="C13" s="1050" t="s">
        <v>1931</v>
      </c>
      <c r="D13" s="1051"/>
      <c r="E13" s="1032" t="s">
        <v>1628</v>
      </c>
      <c r="F13" s="1013" t="s">
        <v>7</v>
      </c>
      <c r="G13" s="1013" t="s">
        <v>8</v>
      </c>
      <c r="H13" s="1024" t="s">
        <v>2040</v>
      </c>
      <c r="I13" s="1024" t="s">
        <v>2041</v>
      </c>
    </row>
    <row r="14" spans="1:9">
      <c r="A14" s="1007"/>
      <c r="B14" s="1007"/>
      <c r="C14" s="1052"/>
      <c r="D14" s="1053"/>
      <c r="E14" s="1025"/>
      <c r="F14" s="1013"/>
      <c r="G14" s="1013"/>
      <c r="H14" s="1025"/>
      <c r="I14" s="1025"/>
    </row>
    <row r="15" spans="1:9" ht="15.75" thickBot="1">
      <c r="A15" s="66">
        <v>1</v>
      </c>
      <c r="B15" s="66">
        <v>2</v>
      </c>
      <c r="C15" s="1044" t="s">
        <v>80</v>
      </c>
      <c r="D15" s="1045"/>
      <c r="E15" s="666"/>
      <c r="F15" s="66" t="s">
        <v>81</v>
      </c>
      <c r="G15" s="68">
        <v>5</v>
      </c>
      <c r="H15" s="675">
        <v>6</v>
      </c>
      <c r="I15" s="675">
        <v>7</v>
      </c>
    </row>
    <row r="16" spans="1:9" ht="15.75" thickTop="1">
      <c r="A16" s="311"/>
      <c r="B16" s="309"/>
      <c r="C16" s="1061" t="s">
        <v>708</v>
      </c>
      <c r="D16" s="1062"/>
      <c r="E16" s="730"/>
      <c r="F16" s="359"/>
      <c r="G16" s="673"/>
      <c r="H16" s="674"/>
      <c r="I16" s="674"/>
    </row>
    <row r="17" spans="1:9" ht="26.25">
      <c r="A17" s="311">
        <v>1</v>
      </c>
      <c r="B17" s="599" t="s">
        <v>1950</v>
      </c>
      <c r="C17" s="360" t="s">
        <v>709</v>
      </c>
      <c r="D17" s="651" t="s">
        <v>710</v>
      </c>
      <c r="E17" s="722" t="s">
        <v>2048</v>
      </c>
      <c r="F17" s="359" t="s">
        <v>94</v>
      </c>
      <c r="G17" s="609">
        <v>2</v>
      </c>
      <c r="H17" s="268"/>
      <c r="I17" s="390"/>
    </row>
    <row r="18" spans="1:9" ht="26.25">
      <c r="A18" s="311">
        <f>A17+1</f>
        <v>2</v>
      </c>
      <c r="B18" s="599" t="s">
        <v>1950</v>
      </c>
      <c r="C18" s="360" t="s">
        <v>711</v>
      </c>
      <c r="D18" s="652" t="s">
        <v>710</v>
      </c>
      <c r="E18" s="722" t="s">
        <v>2048</v>
      </c>
      <c r="F18" s="359" t="s">
        <v>94</v>
      </c>
      <c r="G18" s="609">
        <v>1</v>
      </c>
      <c r="H18" s="268"/>
      <c r="I18" s="390"/>
    </row>
    <row r="19" spans="1:9">
      <c r="A19" s="311">
        <f>A18+1</f>
        <v>3</v>
      </c>
      <c r="B19" s="599" t="s">
        <v>1950</v>
      </c>
      <c r="C19" s="360" t="s">
        <v>712</v>
      </c>
      <c r="D19" s="651" t="s">
        <v>710</v>
      </c>
      <c r="E19" s="722" t="s">
        <v>2048</v>
      </c>
      <c r="F19" s="359" t="s">
        <v>94</v>
      </c>
      <c r="G19" s="609">
        <v>3</v>
      </c>
      <c r="H19" s="268"/>
      <c r="I19" s="390"/>
    </row>
    <row r="20" spans="1:9">
      <c r="A20" s="311">
        <f t="shared" ref="A20:A82" si="0">A19+1</f>
        <v>4</v>
      </c>
      <c r="B20" s="599" t="s">
        <v>1950</v>
      </c>
      <c r="C20" s="360" t="s">
        <v>713</v>
      </c>
      <c r="D20" s="651"/>
      <c r="E20" s="722" t="s">
        <v>2048</v>
      </c>
      <c r="F20" s="359" t="s">
        <v>92</v>
      </c>
      <c r="G20" s="609">
        <v>12</v>
      </c>
      <c r="H20" s="268"/>
      <c r="I20" s="390"/>
    </row>
    <row r="21" spans="1:9">
      <c r="A21" s="311">
        <f t="shared" si="0"/>
        <v>5</v>
      </c>
      <c r="B21" s="599" t="s">
        <v>1950</v>
      </c>
      <c r="C21" s="360" t="s">
        <v>714</v>
      </c>
      <c r="D21" s="651" t="s">
        <v>710</v>
      </c>
      <c r="E21" s="722" t="s">
        <v>2048</v>
      </c>
      <c r="F21" s="359" t="s">
        <v>94</v>
      </c>
      <c r="G21" s="609">
        <v>3</v>
      </c>
      <c r="H21" s="268"/>
      <c r="I21" s="390"/>
    </row>
    <row r="22" spans="1:9" ht="25.5">
      <c r="A22" s="311">
        <f t="shared" si="0"/>
        <v>6</v>
      </c>
      <c r="B22" s="599" t="s">
        <v>1950</v>
      </c>
      <c r="C22" s="362" t="s">
        <v>715</v>
      </c>
      <c r="D22" s="651" t="s">
        <v>710</v>
      </c>
      <c r="E22" s="722" t="s">
        <v>2048</v>
      </c>
      <c r="F22" s="359" t="s">
        <v>94</v>
      </c>
      <c r="G22" s="609">
        <v>21</v>
      </c>
      <c r="H22" s="268"/>
      <c r="I22" s="390"/>
    </row>
    <row r="23" spans="1:9">
      <c r="A23" s="311">
        <f t="shared" si="0"/>
        <v>7</v>
      </c>
      <c r="B23" s="599" t="s">
        <v>1950</v>
      </c>
      <c r="C23" s="360" t="s">
        <v>716</v>
      </c>
      <c r="D23" s="651" t="s">
        <v>717</v>
      </c>
      <c r="E23" s="722" t="s">
        <v>2048</v>
      </c>
      <c r="F23" s="359" t="s">
        <v>92</v>
      </c>
      <c r="G23" s="609">
        <v>23</v>
      </c>
      <c r="H23" s="268"/>
      <c r="I23" s="390"/>
    </row>
    <row r="24" spans="1:9">
      <c r="A24" s="311">
        <f t="shared" si="0"/>
        <v>8</v>
      </c>
      <c r="B24" s="599" t="s">
        <v>1950</v>
      </c>
      <c r="C24" s="360" t="s">
        <v>718</v>
      </c>
      <c r="D24" s="651"/>
      <c r="E24" s="722" t="s">
        <v>2048</v>
      </c>
      <c r="F24" s="359" t="s">
        <v>92</v>
      </c>
      <c r="G24" s="609">
        <v>100</v>
      </c>
      <c r="H24" s="268"/>
      <c r="I24" s="390"/>
    </row>
    <row r="25" spans="1:9" ht="26.25">
      <c r="A25" s="311">
        <f t="shared" si="0"/>
        <v>9</v>
      </c>
      <c r="B25" s="599" t="s">
        <v>1950</v>
      </c>
      <c r="C25" s="360" t="s">
        <v>719</v>
      </c>
      <c r="D25" s="651"/>
      <c r="E25" s="722" t="s">
        <v>2048</v>
      </c>
      <c r="F25" s="359" t="s">
        <v>94</v>
      </c>
      <c r="G25" s="609">
        <v>21</v>
      </c>
      <c r="H25" s="268"/>
      <c r="I25" s="390"/>
    </row>
    <row r="26" spans="1:9" ht="26.25">
      <c r="A26" s="311">
        <f t="shared" si="0"/>
        <v>10</v>
      </c>
      <c r="B26" s="599" t="s">
        <v>1950</v>
      </c>
      <c r="C26" s="360" t="s">
        <v>720</v>
      </c>
      <c r="D26" s="651"/>
      <c r="E26" s="722" t="s">
        <v>2048</v>
      </c>
      <c r="F26" s="359" t="s">
        <v>94</v>
      </c>
      <c r="G26" s="609">
        <v>30</v>
      </c>
      <c r="H26" s="268"/>
      <c r="I26" s="390"/>
    </row>
    <row r="27" spans="1:9">
      <c r="A27" s="311">
        <f t="shared" si="0"/>
        <v>11</v>
      </c>
      <c r="B27" s="599" t="s">
        <v>1950</v>
      </c>
      <c r="C27" s="360" t="s">
        <v>721</v>
      </c>
      <c r="D27" s="651"/>
      <c r="E27" s="722" t="s">
        <v>2048</v>
      </c>
      <c r="F27" s="359" t="s">
        <v>92</v>
      </c>
      <c r="G27" s="609">
        <v>9</v>
      </c>
      <c r="H27" s="268"/>
      <c r="I27" s="390"/>
    </row>
    <row r="28" spans="1:9" ht="26.25">
      <c r="A28" s="311">
        <f t="shared" si="0"/>
        <v>12</v>
      </c>
      <c r="B28" s="599" t="s">
        <v>1950</v>
      </c>
      <c r="C28" s="360" t="s">
        <v>722</v>
      </c>
      <c r="D28" s="651"/>
      <c r="E28" s="722" t="s">
        <v>2048</v>
      </c>
      <c r="F28" s="359" t="s">
        <v>94</v>
      </c>
      <c r="G28" s="609">
        <v>1</v>
      </c>
      <c r="H28" s="268"/>
      <c r="I28" s="390"/>
    </row>
    <row r="29" spans="1:9">
      <c r="A29" s="311">
        <f t="shared" si="0"/>
        <v>13</v>
      </c>
      <c r="B29" s="599" t="s">
        <v>1950</v>
      </c>
      <c r="C29" s="360" t="s">
        <v>723</v>
      </c>
      <c r="D29" s="651"/>
      <c r="E29" s="722" t="s">
        <v>2048</v>
      </c>
      <c r="F29" s="359" t="s">
        <v>92</v>
      </c>
      <c r="G29" s="609">
        <v>8</v>
      </c>
      <c r="H29" s="268"/>
      <c r="I29" s="390"/>
    </row>
    <row r="30" spans="1:9" ht="26.25">
      <c r="A30" s="311">
        <f t="shared" si="0"/>
        <v>14</v>
      </c>
      <c r="B30" s="599" t="s">
        <v>1950</v>
      </c>
      <c r="C30" s="360" t="s">
        <v>724</v>
      </c>
      <c r="D30" s="652"/>
      <c r="E30" s="722" t="s">
        <v>2048</v>
      </c>
      <c r="F30" s="359" t="s">
        <v>92</v>
      </c>
      <c r="G30" s="609">
        <v>92</v>
      </c>
      <c r="H30" s="268"/>
      <c r="I30" s="390"/>
    </row>
    <row r="31" spans="1:9">
      <c r="A31" s="311">
        <f t="shared" si="0"/>
        <v>15</v>
      </c>
      <c r="B31" s="599" t="s">
        <v>1950</v>
      </c>
      <c r="C31" s="360" t="s">
        <v>725</v>
      </c>
      <c r="D31" s="652" t="s">
        <v>726</v>
      </c>
      <c r="E31" s="722" t="s">
        <v>2048</v>
      </c>
      <c r="F31" s="359" t="s">
        <v>92</v>
      </c>
      <c r="G31" s="609">
        <v>14</v>
      </c>
      <c r="H31" s="268"/>
      <c r="I31" s="390"/>
    </row>
    <row r="32" spans="1:9">
      <c r="A32" s="311">
        <f t="shared" si="0"/>
        <v>16</v>
      </c>
      <c r="B32" s="599" t="s">
        <v>1950</v>
      </c>
      <c r="C32" s="360" t="s">
        <v>727</v>
      </c>
      <c r="D32" s="651"/>
      <c r="E32" s="722" t="s">
        <v>2048</v>
      </c>
      <c r="F32" s="359" t="s">
        <v>92</v>
      </c>
      <c r="G32" s="609">
        <v>1</v>
      </c>
      <c r="H32" s="268"/>
      <c r="I32" s="390"/>
    </row>
    <row r="33" spans="1:9">
      <c r="A33" s="311">
        <f t="shared" si="0"/>
        <v>17</v>
      </c>
      <c r="B33" s="599" t="s">
        <v>1950</v>
      </c>
      <c r="C33" s="360" t="s">
        <v>728</v>
      </c>
      <c r="D33" s="651" t="s">
        <v>710</v>
      </c>
      <c r="E33" s="722" t="s">
        <v>2048</v>
      </c>
      <c r="F33" s="359" t="s">
        <v>92</v>
      </c>
      <c r="G33" s="609">
        <v>88</v>
      </c>
      <c r="H33" s="268"/>
      <c r="I33" s="390"/>
    </row>
    <row r="34" spans="1:9">
      <c r="A34" s="311">
        <f t="shared" si="0"/>
        <v>18</v>
      </c>
      <c r="B34" s="599" t="s">
        <v>1950</v>
      </c>
      <c r="C34" s="360" t="s">
        <v>729</v>
      </c>
      <c r="D34" s="651" t="s">
        <v>710</v>
      </c>
      <c r="E34" s="722" t="s">
        <v>2048</v>
      </c>
      <c r="F34" s="359" t="s">
        <v>94</v>
      </c>
      <c r="G34" s="609">
        <v>1</v>
      </c>
      <c r="H34" s="268"/>
      <c r="I34" s="390"/>
    </row>
    <row r="35" spans="1:9">
      <c r="A35" s="311">
        <f t="shared" si="0"/>
        <v>19</v>
      </c>
      <c r="B35" s="599" t="s">
        <v>1950</v>
      </c>
      <c r="C35" s="360" t="s">
        <v>730</v>
      </c>
      <c r="D35" s="651"/>
      <c r="E35" s="722" t="s">
        <v>2048</v>
      </c>
      <c r="F35" s="359" t="s">
        <v>95</v>
      </c>
      <c r="G35" s="361">
        <v>460</v>
      </c>
      <c r="H35" s="268"/>
      <c r="I35" s="390"/>
    </row>
    <row r="36" spans="1:9">
      <c r="A36" s="311">
        <f t="shared" si="0"/>
        <v>20</v>
      </c>
      <c r="B36" s="599" t="s">
        <v>1950</v>
      </c>
      <c r="C36" s="360" t="s">
        <v>731</v>
      </c>
      <c r="D36" s="651"/>
      <c r="E36" s="722" t="s">
        <v>2048</v>
      </c>
      <c r="F36" s="359" t="s">
        <v>95</v>
      </c>
      <c r="G36" s="361">
        <v>3950</v>
      </c>
      <c r="H36" s="268"/>
      <c r="I36" s="390"/>
    </row>
    <row r="37" spans="1:9">
      <c r="A37" s="311">
        <f t="shared" si="0"/>
        <v>21</v>
      </c>
      <c r="B37" s="599" t="s">
        <v>1950</v>
      </c>
      <c r="C37" s="360" t="s">
        <v>732</v>
      </c>
      <c r="D37" s="651"/>
      <c r="E37" s="722" t="s">
        <v>2048</v>
      </c>
      <c r="F37" s="359" t="s">
        <v>95</v>
      </c>
      <c r="G37" s="361">
        <v>540</v>
      </c>
      <c r="H37" s="268"/>
      <c r="I37" s="390"/>
    </row>
    <row r="38" spans="1:9">
      <c r="A38" s="311">
        <f t="shared" si="0"/>
        <v>22</v>
      </c>
      <c r="B38" s="599" t="s">
        <v>1950</v>
      </c>
      <c r="C38" s="360" t="s">
        <v>733</v>
      </c>
      <c r="D38" s="651"/>
      <c r="E38" s="722" t="s">
        <v>2048</v>
      </c>
      <c r="F38" s="359" t="s">
        <v>95</v>
      </c>
      <c r="G38" s="361">
        <v>820</v>
      </c>
      <c r="H38" s="268"/>
      <c r="I38" s="390"/>
    </row>
    <row r="39" spans="1:9">
      <c r="A39" s="311">
        <f t="shared" si="0"/>
        <v>23</v>
      </c>
      <c r="B39" s="599" t="s">
        <v>1950</v>
      </c>
      <c r="C39" s="360" t="s">
        <v>570</v>
      </c>
      <c r="D39" s="651"/>
      <c r="E39" s="722" t="s">
        <v>2048</v>
      </c>
      <c r="F39" s="359" t="s">
        <v>95</v>
      </c>
      <c r="G39" s="361">
        <v>50</v>
      </c>
      <c r="H39" s="268"/>
      <c r="I39" s="390"/>
    </row>
    <row r="40" spans="1:9">
      <c r="A40" s="311">
        <f t="shared" si="0"/>
        <v>24</v>
      </c>
      <c r="B40" s="599" t="s">
        <v>1950</v>
      </c>
      <c r="C40" s="360" t="s">
        <v>734</v>
      </c>
      <c r="D40" s="651"/>
      <c r="E40" s="722" t="s">
        <v>2048</v>
      </c>
      <c r="F40" s="359" t="s">
        <v>92</v>
      </c>
      <c r="G40" s="609">
        <v>18</v>
      </c>
      <c r="H40" s="268"/>
      <c r="I40" s="390"/>
    </row>
    <row r="41" spans="1:9">
      <c r="A41" s="311">
        <f t="shared" si="0"/>
        <v>25</v>
      </c>
      <c r="B41" s="599" t="s">
        <v>1950</v>
      </c>
      <c r="C41" s="360" t="s">
        <v>735</v>
      </c>
      <c r="D41" s="651"/>
      <c r="E41" s="722" t="s">
        <v>2048</v>
      </c>
      <c r="F41" s="359" t="s">
        <v>94</v>
      </c>
      <c r="G41" s="609">
        <v>1</v>
      </c>
      <c r="H41" s="268"/>
      <c r="I41" s="390"/>
    </row>
    <row r="42" spans="1:9">
      <c r="A42" s="311">
        <f t="shared" si="0"/>
        <v>26</v>
      </c>
      <c r="B42" s="599" t="s">
        <v>1950</v>
      </c>
      <c r="C42" s="360" t="s">
        <v>736</v>
      </c>
      <c r="D42" s="651"/>
      <c r="E42" s="722" t="s">
        <v>2048</v>
      </c>
      <c r="F42" s="359" t="s">
        <v>94</v>
      </c>
      <c r="G42" s="609">
        <v>1</v>
      </c>
      <c r="H42" s="268"/>
      <c r="I42" s="390"/>
    </row>
    <row r="43" spans="1:9" ht="26.25">
      <c r="A43" s="311">
        <f t="shared" si="0"/>
        <v>27</v>
      </c>
      <c r="B43" s="599" t="s">
        <v>1950</v>
      </c>
      <c r="C43" s="360" t="s">
        <v>737</v>
      </c>
      <c r="D43" s="651" t="s">
        <v>738</v>
      </c>
      <c r="E43" s="722" t="s">
        <v>2048</v>
      </c>
      <c r="F43" s="359" t="s">
        <v>94</v>
      </c>
      <c r="G43" s="609">
        <v>1</v>
      </c>
      <c r="H43" s="268"/>
      <c r="I43" s="390"/>
    </row>
    <row r="44" spans="1:9" ht="26.25">
      <c r="A44" s="311">
        <f t="shared" si="0"/>
        <v>28</v>
      </c>
      <c r="B44" s="599" t="s">
        <v>1950</v>
      </c>
      <c r="C44" s="360" t="s">
        <v>739</v>
      </c>
      <c r="D44" s="651"/>
      <c r="E44" s="722"/>
      <c r="F44" s="359" t="s">
        <v>94</v>
      </c>
      <c r="G44" s="609">
        <v>1</v>
      </c>
      <c r="H44" s="268"/>
      <c r="I44" s="390"/>
    </row>
    <row r="45" spans="1:9">
      <c r="A45" s="311"/>
      <c r="B45" s="599"/>
      <c r="C45" s="1061" t="s">
        <v>740</v>
      </c>
      <c r="D45" s="1062"/>
      <c r="E45" s="730"/>
      <c r="F45" s="359"/>
      <c r="G45" s="361"/>
      <c r="H45" s="268"/>
      <c r="I45" s="390"/>
    </row>
    <row r="46" spans="1:9" ht="39">
      <c r="A46" s="311">
        <f>A44+1</f>
        <v>29</v>
      </c>
      <c r="B46" s="599" t="s">
        <v>1950</v>
      </c>
      <c r="C46" s="360" t="s">
        <v>741</v>
      </c>
      <c r="D46" s="358"/>
      <c r="E46" s="722" t="s">
        <v>2048</v>
      </c>
      <c r="F46" s="359" t="s">
        <v>94</v>
      </c>
      <c r="G46" s="609">
        <v>1</v>
      </c>
      <c r="H46" s="268"/>
      <c r="I46" s="390"/>
    </row>
    <row r="47" spans="1:9" ht="72.75">
      <c r="A47" s="311">
        <f t="shared" si="0"/>
        <v>30</v>
      </c>
      <c r="B47" s="599" t="s">
        <v>1950</v>
      </c>
      <c r="C47" s="362" t="s">
        <v>742</v>
      </c>
      <c r="D47" s="651" t="s">
        <v>1996</v>
      </c>
      <c r="E47" s="722" t="s">
        <v>2048</v>
      </c>
      <c r="F47" s="359" t="s">
        <v>92</v>
      </c>
      <c r="G47" s="609">
        <v>1</v>
      </c>
      <c r="H47" s="268"/>
      <c r="I47" s="390"/>
    </row>
    <row r="48" spans="1:9">
      <c r="A48" s="311">
        <f t="shared" si="0"/>
        <v>31</v>
      </c>
      <c r="B48" s="599" t="s">
        <v>1950</v>
      </c>
      <c r="C48" s="360" t="s">
        <v>743</v>
      </c>
      <c r="D48" s="651"/>
      <c r="E48" s="722" t="s">
        <v>2048</v>
      </c>
      <c r="F48" s="359" t="s">
        <v>92</v>
      </c>
      <c r="G48" s="609">
        <v>2</v>
      </c>
      <c r="H48" s="268"/>
      <c r="I48" s="390"/>
    </row>
    <row r="49" spans="1:9">
      <c r="A49" s="311">
        <f t="shared" si="0"/>
        <v>32</v>
      </c>
      <c r="B49" s="599" t="s">
        <v>1950</v>
      </c>
      <c r="C49" s="360" t="s">
        <v>744</v>
      </c>
      <c r="D49" s="651"/>
      <c r="E49" s="722" t="s">
        <v>2048</v>
      </c>
      <c r="F49" s="359" t="s">
        <v>92</v>
      </c>
      <c r="G49" s="609">
        <v>1</v>
      </c>
      <c r="H49" s="268"/>
      <c r="I49" s="390"/>
    </row>
    <row r="50" spans="1:9">
      <c r="A50" s="311">
        <f t="shared" si="0"/>
        <v>33</v>
      </c>
      <c r="B50" s="599" t="s">
        <v>1950</v>
      </c>
      <c r="C50" s="360" t="s">
        <v>745</v>
      </c>
      <c r="D50" s="651"/>
      <c r="E50" s="722"/>
      <c r="F50" s="359" t="s">
        <v>92</v>
      </c>
      <c r="G50" s="609">
        <v>1</v>
      </c>
      <c r="H50" s="268"/>
      <c r="I50" s="390"/>
    </row>
    <row r="51" spans="1:9">
      <c r="A51" s="311"/>
      <c r="B51" s="599"/>
      <c r="C51" s="1061" t="s">
        <v>746</v>
      </c>
      <c r="D51" s="1062"/>
      <c r="E51" s="722" t="s">
        <v>2048</v>
      </c>
      <c r="F51" s="359"/>
      <c r="G51" s="361"/>
      <c r="H51" s="268"/>
      <c r="I51" s="390"/>
    </row>
    <row r="52" spans="1:9">
      <c r="A52" s="311">
        <f>A50+1</f>
        <v>34</v>
      </c>
      <c r="B52" s="599" t="s">
        <v>1950</v>
      </c>
      <c r="C52" s="360" t="s">
        <v>747</v>
      </c>
      <c r="D52" s="358"/>
      <c r="E52" s="722" t="s">
        <v>2048</v>
      </c>
      <c r="F52" s="359" t="s">
        <v>94</v>
      </c>
      <c r="G52" s="609">
        <v>1</v>
      </c>
      <c r="H52" s="268"/>
      <c r="I52" s="390"/>
    </row>
    <row r="53" spans="1:9">
      <c r="A53" s="311">
        <f t="shared" si="0"/>
        <v>35</v>
      </c>
      <c r="B53" s="599" t="s">
        <v>1950</v>
      </c>
      <c r="C53" s="360" t="s">
        <v>748</v>
      </c>
      <c r="D53" s="358"/>
      <c r="E53" s="722" t="s">
        <v>2048</v>
      </c>
      <c r="F53" s="359" t="s">
        <v>94</v>
      </c>
      <c r="G53" s="609">
        <v>1</v>
      </c>
      <c r="H53" s="268"/>
      <c r="I53" s="390"/>
    </row>
    <row r="54" spans="1:9">
      <c r="A54" s="311">
        <f t="shared" si="0"/>
        <v>36</v>
      </c>
      <c r="B54" s="599" t="s">
        <v>1950</v>
      </c>
      <c r="C54" s="360" t="s">
        <v>749</v>
      </c>
      <c r="D54" s="358"/>
      <c r="E54" s="722" t="s">
        <v>2048</v>
      </c>
      <c r="F54" s="359" t="s">
        <v>94</v>
      </c>
      <c r="G54" s="609">
        <v>1</v>
      </c>
      <c r="H54" s="268"/>
      <c r="I54" s="390"/>
    </row>
    <row r="55" spans="1:9">
      <c r="A55" s="311">
        <f t="shared" si="0"/>
        <v>37</v>
      </c>
      <c r="B55" s="599" t="s">
        <v>1950</v>
      </c>
      <c r="C55" s="360" t="s">
        <v>750</v>
      </c>
      <c r="D55" s="358"/>
      <c r="E55" s="722" t="s">
        <v>2048</v>
      </c>
      <c r="F55" s="359" t="s">
        <v>94</v>
      </c>
      <c r="G55" s="609">
        <v>6</v>
      </c>
      <c r="H55" s="268"/>
      <c r="I55" s="390"/>
    </row>
    <row r="56" spans="1:9">
      <c r="A56" s="311">
        <f t="shared" si="0"/>
        <v>38</v>
      </c>
      <c r="B56" s="599" t="s">
        <v>1950</v>
      </c>
      <c r="C56" s="360" t="s">
        <v>751</v>
      </c>
      <c r="D56" s="358"/>
      <c r="E56" s="722" t="s">
        <v>2048</v>
      </c>
      <c r="F56" s="359" t="s">
        <v>94</v>
      </c>
      <c r="G56" s="609">
        <v>2</v>
      </c>
      <c r="H56" s="268"/>
      <c r="I56" s="390"/>
    </row>
    <row r="57" spans="1:9">
      <c r="A57" s="311">
        <f t="shared" si="0"/>
        <v>39</v>
      </c>
      <c r="B57" s="599" t="s">
        <v>1950</v>
      </c>
      <c r="C57" s="360" t="s">
        <v>752</v>
      </c>
      <c r="D57" s="358"/>
      <c r="E57" s="722" t="s">
        <v>2048</v>
      </c>
      <c r="F57" s="359" t="s">
        <v>94</v>
      </c>
      <c r="G57" s="609">
        <v>1</v>
      </c>
      <c r="H57" s="268"/>
      <c r="I57" s="390"/>
    </row>
    <row r="58" spans="1:9">
      <c r="A58" s="311">
        <f t="shared" si="0"/>
        <v>40</v>
      </c>
      <c r="B58" s="599" t="s">
        <v>1950</v>
      </c>
      <c r="C58" s="360" t="s">
        <v>753</v>
      </c>
      <c r="D58" s="358"/>
      <c r="E58" s="722" t="s">
        <v>2048</v>
      </c>
      <c r="F58" s="359" t="s">
        <v>94</v>
      </c>
      <c r="G58" s="609">
        <v>3</v>
      </c>
      <c r="H58" s="268"/>
      <c r="I58" s="390"/>
    </row>
    <row r="59" spans="1:9">
      <c r="A59" s="311">
        <f t="shared" si="0"/>
        <v>41</v>
      </c>
      <c r="B59" s="599" t="s">
        <v>1950</v>
      </c>
      <c r="C59" s="360" t="s">
        <v>754</v>
      </c>
      <c r="D59" s="358"/>
      <c r="E59" s="722" t="s">
        <v>2048</v>
      </c>
      <c r="F59" s="359" t="s">
        <v>92</v>
      </c>
      <c r="G59" s="609">
        <v>3</v>
      </c>
      <c r="H59" s="268"/>
      <c r="I59" s="390"/>
    </row>
    <row r="60" spans="1:9">
      <c r="A60" s="311">
        <f t="shared" si="0"/>
        <v>42</v>
      </c>
      <c r="B60" s="599" t="s">
        <v>1950</v>
      </c>
      <c r="C60" s="360" t="s">
        <v>755</v>
      </c>
      <c r="D60" s="358"/>
      <c r="E60" s="722" t="s">
        <v>2048</v>
      </c>
      <c r="F60" s="359" t="s">
        <v>94</v>
      </c>
      <c r="G60" s="609">
        <v>9</v>
      </c>
      <c r="H60" s="268"/>
      <c r="I60" s="390"/>
    </row>
    <row r="61" spans="1:9">
      <c r="A61" s="311">
        <f t="shared" si="0"/>
        <v>43</v>
      </c>
      <c r="B61" s="599" t="s">
        <v>1950</v>
      </c>
      <c r="C61" s="360" t="s">
        <v>756</v>
      </c>
      <c r="D61" s="358"/>
      <c r="E61" s="722" t="s">
        <v>2048</v>
      </c>
      <c r="F61" s="359" t="s">
        <v>94</v>
      </c>
      <c r="G61" s="609">
        <v>14</v>
      </c>
      <c r="H61" s="268"/>
      <c r="I61" s="390"/>
    </row>
    <row r="62" spans="1:9">
      <c r="A62" s="311">
        <f t="shared" si="0"/>
        <v>44</v>
      </c>
      <c r="B62" s="599" t="s">
        <v>1950</v>
      </c>
      <c r="C62" s="360" t="s">
        <v>757</v>
      </c>
      <c r="D62" s="358"/>
      <c r="E62" s="722" t="s">
        <v>2048</v>
      </c>
      <c r="F62" s="359" t="s">
        <v>94</v>
      </c>
      <c r="G62" s="609">
        <v>14</v>
      </c>
      <c r="H62" s="268"/>
      <c r="I62" s="390"/>
    </row>
    <row r="63" spans="1:9" ht="26.25">
      <c r="A63" s="311">
        <f t="shared" si="0"/>
        <v>45</v>
      </c>
      <c r="B63" s="599" t="s">
        <v>1950</v>
      </c>
      <c r="C63" s="360" t="s">
        <v>758</v>
      </c>
      <c r="D63" s="358"/>
      <c r="E63" s="722" t="s">
        <v>2048</v>
      </c>
      <c r="F63" s="359" t="s">
        <v>94</v>
      </c>
      <c r="G63" s="609">
        <v>2</v>
      </c>
      <c r="H63" s="268"/>
      <c r="I63" s="390"/>
    </row>
    <row r="64" spans="1:9">
      <c r="A64" s="311">
        <f t="shared" si="0"/>
        <v>46</v>
      </c>
      <c r="B64" s="599" t="s">
        <v>1950</v>
      </c>
      <c r="C64" s="360" t="s">
        <v>759</v>
      </c>
      <c r="D64" s="358"/>
      <c r="E64" s="722" t="s">
        <v>2048</v>
      </c>
      <c r="F64" s="359" t="s">
        <v>92</v>
      </c>
      <c r="G64" s="609">
        <v>7</v>
      </c>
      <c r="H64" s="268"/>
      <c r="I64" s="390"/>
    </row>
    <row r="65" spans="1:9" ht="26.25">
      <c r="A65" s="311">
        <f t="shared" si="0"/>
        <v>47</v>
      </c>
      <c r="B65" s="599" t="s">
        <v>1950</v>
      </c>
      <c r="C65" s="360" t="s">
        <v>760</v>
      </c>
      <c r="D65" s="358"/>
      <c r="E65" s="722" t="s">
        <v>2048</v>
      </c>
      <c r="F65" s="359" t="s">
        <v>94</v>
      </c>
      <c r="G65" s="609">
        <v>5</v>
      </c>
      <c r="H65" s="268"/>
      <c r="I65" s="390"/>
    </row>
    <row r="66" spans="1:9">
      <c r="A66" s="311">
        <f t="shared" si="0"/>
        <v>48</v>
      </c>
      <c r="B66" s="599" t="s">
        <v>1950</v>
      </c>
      <c r="C66" s="360" t="s">
        <v>761</v>
      </c>
      <c r="D66" s="358"/>
      <c r="E66" s="722" t="s">
        <v>2048</v>
      </c>
      <c r="F66" s="359" t="s">
        <v>94</v>
      </c>
      <c r="G66" s="609">
        <v>3</v>
      </c>
      <c r="H66" s="268"/>
      <c r="I66" s="390"/>
    </row>
    <row r="67" spans="1:9">
      <c r="A67" s="311">
        <f t="shared" si="0"/>
        <v>49</v>
      </c>
      <c r="B67" s="599" t="s">
        <v>1950</v>
      </c>
      <c r="C67" s="360" t="s">
        <v>762</v>
      </c>
      <c r="D67" s="358"/>
      <c r="E67" s="722" t="s">
        <v>2048</v>
      </c>
      <c r="F67" s="359" t="s">
        <v>94</v>
      </c>
      <c r="G67" s="609">
        <v>4</v>
      </c>
      <c r="H67" s="268"/>
      <c r="I67" s="390"/>
    </row>
    <row r="68" spans="1:9" ht="48.75">
      <c r="A68" s="311">
        <f t="shared" si="0"/>
        <v>50</v>
      </c>
      <c r="B68" s="599" t="s">
        <v>1950</v>
      </c>
      <c r="C68" s="362" t="s">
        <v>763</v>
      </c>
      <c r="D68" s="651" t="s">
        <v>764</v>
      </c>
      <c r="E68" s="722" t="s">
        <v>2048</v>
      </c>
      <c r="F68" s="359" t="s">
        <v>94</v>
      </c>
      <c r="G68" s="609">
        <v>5</v>
      </c>
      <c r="H68" s="268"/>
      <c r="I68" s="390"/>
    </row>
    <row r="69" spans="1:9">
      <c r="A69" s="311">
        <f t="shared" si="0"/>
        <v>51</v>
      </c>
      <c r="B69" s="599" t="s">
        <v>1950</v>
      </c>
      <c r="C69" s="360" t="s">
        <v>765</v>
      </c>
      <c r="D69" s="651" t="s">
        <v>766</v>
      </c>
      <c r="E69" s="722" t="s">
        <v>2048</v>
      </c>
      <c r="F69" s="359" t="s">
        <v>92</v>
      </c>
      <c r="G69" s="609">
        <v>10</v>
      </c>
      <c r="H69" s="268"/>
      <c r="I69" s="390"/>
    </row>
    <row r="70" spans="1:9" ht="48.75">
      <c r="A70" s="311">
        <f t="shared" si="0"/>
        <v>52</v>
      </c>
      <c r="B70" s="599" t="s">
        <v>1950</v>
      </c>
      <c r="C70" s="360" t="s">
        <v>763</v>
      </c>
      <c r="D70" s="651" t="s">
        <v>767</v>
      </c>
      <c r="E70" s="722" t="s">
        <v>2048</v>
      </c>
      <c r="F70" s="359" t="s">
        <v>94</v>
      </c>
      <c r="G70" s="609">
        <v>4</v>
      </c>
      <c r="H70" s="268"/>
      <c r="I70" s="390"/>
    </row>
    <row r="71" spans="1:9">
      <c r="A71" s="311">
        <f t="shared" si="0"/>
        <v>53</v>
      </c>
      <c r="B71" s="599" t="s">
        <v>1950</v>
      </c>
      <c r="C71" s="360" t="s">
        <v>765</v>
      </c>
      <c r="D71" s="651" t="s">
        <v>766</v>
      </c>
      <c r="E71" s="722" t="s">
        <v>2048</v>
      </c>
      <c r="F71" s="359" t="s">
        <v>92</v>
      </c>
      <c r="G71" s="609">
        <v>8</v>
      </c>
      <c r="H71" s="268"/>
      <c r="I71" s="390"/>
    </row>
    <row r="72" spans="1:9" ht="26.25">
      <c r="A72" s="311">
        <f t="shared" si="0"/>
        <v>54</v>
      </c>
      <c r="B72" s="599" t="s">
        <v>1950</v>
      </c>
      <c r="C72" s="360" t="s">
        <v>768</v>
      </c>
      <c r="D72" s="651" t="s">
        <v>769</v>
      </c>
      <c r="E72" s="722" t="s">
        <v>2048</v>
      </c>
      <c r="F72" s="359" t="s">
        <v>92</v>
      </c>
      <c r="G72" s="609">
        <v>41</v>
      </c>
      <c r="H72" s="268"/>
      <c r="I72" s="390"/>
    </row>
    <row r="73" spans="1:9" ht="26.25">
      <c r="A73" s="311">
        <f t="shared" si="0"/>
        <v>55</v>
      </c>
      <c r="B73" s="599" t="s">
        <v>1950</v>
      </c>
      <c r="C73" s="360" t="s">
        <v>770</v>
      </c>
      <c r="D73" s="651" t="s">
        <v>771</v>
      </c>
      <c r="E73" s="722" t="s">
        <v>2048</v>
      </c>
      <c r="F73" s="359" t="s">
        <v>94</v>
      </c>
      <c r="G73" s="609">
        <v>12</v>
      </c>
      <c r="H73" s="268"/>
      <c r="I73" s="390"/>
    </row>
    <row r="74" spans="1:9" ht="26.25">
      <c r="A74" s="311">
        <f t="shared" si="0"/>
        <v>56</v>
      </c>
      <c r="B74" s="599" t="s">
        <v>1950</v>
      </c>
      <c r="C74" s="360" t="s">
        <v>772</v>
      </c>
      <c r="D74" s="651" t="s">
        <v>771</v>
      </c>
      <c r="E74" s="722" t="s">
        <v>2048</v>
      </c>
      <c r="F74" s="359" t="s">
        <v>94</v>
      </c>
      <c r="G74" s="609">
        <v>55</v>
      </c>
      <c r="H74" s="268"/>
      <c r="I74" s="390"/>
    </row>
    <row r="75" spans="1:9" ht="26.25">
      <c r="A75" s="311">
        <f t="shared" si="0"/>
        <v>57</v>
      </c>
      <c r="B75" s="599" t="s">
        <v>1950</v>
      </c>
      <c r="C75" s="360" t="s">
        <v>773</v>
      </c>
      <c r="D75" s="651" t="s">
        <v>774</v>
      </c>
      <c r="E75" s="722" t="s">
        <v>2048</v>
      </c>
      <c r="F75" s="359" t="s">
        <v>94</v>
      </c>
      <c r="G75" s="609">
        <v>45</v>
      </c>
      <c r="H75" s="268"/>
      <c r="I75" s="390"/>
    </row>
    <row r="76" spans="1:9" ht="26.25">
      <c r="A76" s="311">
        <f t="shared" si="0"/>
        <v>58</v>
      </c>
      <c r="B76" s="599" t="s">
        <v>1950</v>
      </c>
      <c r="C76" s="360" t="s">
        <v>775</v>
      </c>
      <c r="D76" s="651" t="s">
        <v>776</v>
      </c>
      <c r="E76" s="722" t="s">
        <v>2048</v>
      </c>
      <c r="F76" s="359" t="s">
        <v>94</v>
      </c>
      <c r="G76" s="609">
        <v>34</v>
      </c>
      <c r="H76" s="268"/>
      <c r="I76" s="390"/>
    </row>
    <row r="77" spans="1:9" ht="26.25">
      <c r="A77" s="311">
        <f t="shared" si="0"/>
        <v>59</v>
      </c>
      <c r="B77" s="599" t="s">
        <v>1950</v>
      </c>
      <c r="C77" s="360" t="s">
        <v>777</v>
      </c>
      <c r="D77" s="651" t="s">
        <v>776</v>
      </c>
      <c r="E77" s="722" t="s">
        <v>2048</v>
      </c>
      <c r="F77" s="359" t="s">
        <v>94</v>
      </c>
      <c r="G77" s="609">
        <v>2</v>
      </c>
      <c r="H77" s="268"/>
      <c r="I77" s="390"/>
    </row>
    <row r="78" spans="1:9" ht="26.25">
      <c r="A78" s="311">
        <f t="shared" si="0"/>
        <v>60</v>
      </c>
      <c r="B78" s="599" t="s">
        <v>1950</v>
      </c>
      <c r="C78" s="360" t="s">
        <v>1460</v>
      </c>
      <c r="D78" s="651" t="s">
        <v>776</v>
      </c>
      <c r="E78" s="722" t="s">
        <v>2048</v>
      </c>
      <c r="F78" s="359" t="s">
        <v>94</v>
      </c>
      <c r="G78" s="609">
        <v>2</v>
      </c>
      <c r="H78" s="268"/>
      <c r="I78" s="390"/>
    </row>
    <row r="79" spans="1:9" ht="26.25">
      <c r="A79" s="311">
        <f t="shared" si="0"/>
        <v>61</v>
      </c>
      <c r="B79" s="599" t="s">
        <v>1950</v>
      </c>
      <c r="C79" s="360" t="s">
        <v>1459</v>
      </c>
      <c r="D79" s="651" t="s">
        <v>776</v>
      </c>
      <c r="E79" s="722" t="s">
        <v>2048</v>
      </c>
      <c r="F79" s="359" t="s">
        <v>94</v>
      </c>
      <c r="G79" s="609">
        <v>36</v>
      </c>
      <c r="H79" s="268"/>
      <c r="I79" s="390"/>
    </row>
    <row r="80" spans="1:9">
      <c r="A80" s="311">
        <f t="shared" si="0"/>
        <v>62</v>
      </c>
      <c r="B80" s="599" t="s">
        <v>1950</v>
      </c>
      <c r="C80" s="360" t="s">
        <v>778</v>
      </c>
      <c r="D80" s="651" t="s">
        <v>779</v>
      </c>
      <c r="E80" s="722" t="s">
        <v>2048</v>
      </c>
      <c r="F80" s="359" t="s">
        <v>92</v>
      </c>
      <c r="G80" s="609">
        <v>68</v>
      </c>
      <c r="H80" s="268"/>
      <c r="I80" s="390"/>
    </row>
    <row r="81" spans="1:9" ht="24.75">
      <c r="A81" s="311">
        <f t="shared" si="0"/>
        <v>63</v>
      </c>
      <c r="B81" s="599" t="s">
        <v>1950</v>
      </c>
      <c r="C81" s="360" t="s">
        <v>780</v>
      </c>
      <c r="D81" s="651" t="s">
        <v>781</v>
      </c>
      <c r="E81" s="722" t="s">
        <v>2048</v>
      </c>
      <c r="F81" s="359" t="s">
        <v>92</v>
      </c>
      <c r="G81" s="609">
        <v>36</v>
      </c>
      <c r="H81" s="268"/>
      <c r="I81" s="390"/>
    </row>
    <row r="82" spans="1:9">
      <c r="A82" s="311">
        <f t="shared" si="0"/>
        <v>64</v>
      </c>
      <c r="B82" s="599" t="s">
        <v>1950</v>
      </c>
      <c r="C82" s="360" t="s">
        <v>778</v>
      </c>
      <c r="D82" s="651" t="s">
        <v>782</v>
      </c>
      <c r="E82" s="722" t="s">
        <v>2048</v>
      </c>
      <c r="F82" s="359" t="s">
        <v>92</v>
      </c>
      <c r="G82" s="609">
        <v>36</v>
      </c>
      <c r="H82" s="268"/>
      <c r="I82" s="390"/>
    </row>
    <row r="83" spans="1:9" ht="24.75">
      <c r="A83" s="311">
        <f t="shared" ref="A83:A141" si="1">A82+1</f>
        <v>65</v>
      </c>
      <c r="B83" s="599" t="s">
        <v>1950</v>
      </c>
      <c r="C83" s="360" t="s">
        <v>783</v>
      </c>
      <c r="D83" s="651" t="s">
        <v>784</v>
      </c>
      <c r="E83" s="722" t="s">
        <v>2048</v>
      </c>
      <c r="F83" s="359" t="s">
        <v>92</v>
      </c>
      <c r="G83" s="609">
        <v>336</v>
      </c>
      <c r="H83" s="268"/>
      <c r="I83" s="390"/>
    </row>
    <row r="84" spans="1:9">
      <c r="A84" s="311">
        <f t="shared" si="1"/>
        <v>66</v>
      </c>
      <c r="B84" s="599" t="s">
        <v>1950</v>
      </c>
      <c r="C84" s="360" t="s">
        <v>785</v>
      </c>
      <c r="D84" s="651" t="s">
        <v>786</v>
      </c>
      <c r="E84" s="722" t="s">
        <v>2048</v>
      </c>
      <c r="F84" s="359" t="s">
        <v>92</v>
      </c>
      <c r="G84" s="609">
        <v>18</v>
      </c>
      <c r="H84" s="268"/>
      <c r="I84" s="390"/>
    </row>
    <row r="85" spans="1:9" ht="24.75">
      <c r="A85" s="311">
        <f t="shared" si="1"/>
        <v>67</v>
      </c>
      <c r="B85" s="599" t="s">
        <v>1950</v>
      </c>
      <c r="C85" s="360" t="s">
        <v>787</v>
      </c>
      <c r="D85" s="651" t="s">
        <v>788</v>
      </c>
      <c r="E85" s="722" t="s">
        <v>2048</v>
      </c>
      <c r="F85" s="359" t="s">
        <v>303</v>
      </c>
      <c r="G85" s="361">
        <v>5280</v>
      </c>
      <c r="H85" s="268"/>
      <c r="I85" s="390"/>
    </row>
    <row r="86" spans="1:9">
      <c r="A86" s="311">
        <f t="shared" si="1"/>
        <v>68</v>
      </c>
      <c r="B86" s="599" t="s">
        <v>1950</v>
      </c>
      <c r="C86" s="360" t="s">
        <v>789</v>
      </c>
      <c r="D86" s="651" t="s">
        <v>790</v>
      </c>
      <c r="E86" s="722" t="s">
        <v>2048</v>
      </c>
      <c r="F86" s="359" t="s">
        <v>303</v>
      </c>
      <c r="G86" s="361">
        <v>1380</v>
      </c>
      <c r="H86" s="268"/>
      <c r="I86" s="390"/>
    </row>
    <row r="87" spans="1:9" ht="26.25">
      <c r="A87" s="311">
        <f t="shared" si="1"/>
        <v>69</v>
      </c>
      <c r="B87" s="599" t="s">
        <v>1950</v>
      </c>
      <c r="C87" s="360" t="s">
        <v>739</v>
      </c>
      <c r="D87" s="651"/>
      <c r="E87" s="722"/>
      <c r="F87" s="359" t="s">
        <v>94</v>
      </c>
      <c r="G87" s="609">
        <v>1</v>
      </c>
      <c r="H87" s="268"/>
      <c r="I87" s="390"/>
    </row>
    <row r="88" spans="1:9">
      <c r="A88" s="311">
        <f t="shared" si="1"/>
        <v>70</v>
      </c>
      <c r="B88" s="599" t="s">
        <v>1950</v>
      </c>
      <c r="C88" s="360" t="s">
        <v>791</v>
      </c>
      <c r="D88" s="651"/>
      <c r="E88" s="722"/>
      <c r="F88" s="359" t="s">
        <v>94</v>
      </c>
      <c r="G88" s="609">
        <v>1</v>
      </c>
      <c r="H88" s="268"/>
      <c r="I88" s="390"/>
    </row>
    <row r="89" spans="1:9">
      <c r="A89" s="311">
        <f t="shared" si="1"/>
        <v>71</v>
      </c>
      <c r="B89" s="599" t="s">
        <v>1950</v>
      </c>
      <c r="C89" s="360" t="s">
        <v>792</v>
      </c>
      <c r="D89" s="651"/>
      <c r="E89" s="722"/>
      <c r="F89" s="359" t="s">
        <v>94</v>
      </c>
      <c r="G89" s="609">
        <v>1</v>
      </c>
      <c r="H89" s="268"/>
      <c r="I89" s="390"/>
    </row>
    <row r="90" spans="1:9" ht="26.25">
      <c r="A90" s="311">
        <f t="shared" si="1"/>
        <v>72</v>
      </c>
      <c r="B90" s="599" t="s">
        <v>1950</v>
      </c>
      <c r="C90" s="360" t="s">
        <v>793</v>
      </c>
      <c r="D90" s="651"/>
      <c r="E90" s="722"/>
      <c r="F90" s="359" t="s">
        <v>94</v>
      </c>
      <c r="G90" s="609">
        <v>1</v>
      </c>
      <c r="H90" s="268"/>
      <c r="I90" s="390"/>
    </row>
    <row r="91" spans="1:9">
      <c r="A91" s="311"/>
      <c r="B91" s="599"/>
      <c r="C91" s="1061" t="s">
        <v>86</v>
      </c>
      <c r="D91" s="1062"/>
      <c r="E91" s="730"/>
      <c r="F91" s="359"/>
      <c r="G91" s="609"/>
      <c r="H91" s="268"/>
      <c r="I91" s="390"/>
    </row>
    <row r="92" spans="1:9" ht="39">
      <c r="A92" s="311">
        <f>A90+1</f>
        <v>73</v>
      </c>
      <c r="B92" s="599" t="s">
        <v>1950</v>
      </c>
      <c r="C92" s="360" t="s">
        <v>794</v>
      </c>
      <c r="D92" s="651" t="s">
        <v>795</v>
      </c>
      <c r="E92" s="722" t="s">
        <v>2048</v>
      </c>
      <c r="F92" s="359" t="s">
        <v>94</v>
      </c>
      <c r="G92" s="609">
        <v>8</v>
      </c>
      <c r="H92" s="268"/>
      <c r="I92" s="390"/>
    </row>
    <row r="93" spans="1:9" ht="39">
      <c r="A93" s="311">
        <f t="shared" si="1"/>
        <v>74</v>
      </c>
      <c r="B93" s="599" t="s">
        <v>1950</v>
      </c>
      <c r="C93" s="360" t="s">
        <v>796</v>
      </c>
      <c r="D93" s="651" t="s">
        <v>797</v>
      </c>
      <c r="E93" s="722" t="s">
        <v>2048</v>
      </c>
      <c r="F93" s="359" t="s">
        <v>94</v>
      </c>
      <c r="G93" s="609">
        <v>52</v>
      </c>
      <c r="H93" s="268"/>
      <c r="I93" s="390"/>
    </row>
    <row r="94" spans="1:9" ht="26.25">
      <c r="A94" s="311">
        <f t="shared" si="1"/>
        <v>75</v>
      </c>
      <c r="B94" s="599" t="s">
        <v>1950</v>
      </c>
      <c r="C94" s="360" t="s">
        <v>798</v>
      </c>
      <c r="D94" s="651" t="s">
        <v>799</v>
      </c>
      <c r="E94" s="722" t="s">
        <v>2048</v>
      </c>
      <c r="F94" s="359" t="s">
        <v>94</v>
      </c>
      <c r="G94" s="609">
        <v>1</v>
      </c>
      <c r="H94" s="268"/>
      <c r="I94" s="390"/>
    </row>
    <row r="95" spans="1:9" ht="39">
      <c r="A95" s="311">
        <f t="shared" si="1"/>
        <v>76</v>
      </c>
      <c r="B95" s="599" t="s">
        <v>1950</v>
      </c>
      <c r="C95" s="360" t="s">
        <v>800</v>
      </c>
      <c r="D95" s="651" t="s">
        <v>801</v>
      </c>
      <c r="E95" s="722" t="s">
        <v>2048</v>
      </c>
      <c r="F95" s="359" t="s">
        <v>94</v>
      </c>
      <c r="G95" s="609">
        <v>15</v>
      </c>
      <c r="H95" s="268"/>
      <c r="I95" s="390"/>
    </row>
    <row r="96" spans="1:9" ht="39">
      <c r="A96" s="311">
        <f t="shared" si="1"/>
        <v>77</v>
      </c>
      <c r="B96" s="599" t="s">
        <v>1950</v>
      </c>
      <c r="C96" s="360" t="s">
        <v>1461</v>
      </c>
      <c r="D96" s="651" t="s">
        <v>797</v>
      </c>
      <c r="E96" s="722" t="s">
        <v>2048</v>
      </c>
      <c r="F96" s="359" t="s">
        <v>94</v>
      </c>
      <c r="G96" s="609">
        <v>3</v>
      </c>
      <c r="H96" s="268"/>
      <c r="I96" s="390"/>
    </row>
    <row r="97" spans="1:9">
      <c r="A97" s="311">
        <f t="shared" si="1"/>
        <v>78</v>
      </c>
      <c r="B97" s="599" t="s">
        <v>1950</v>
      </c>
      <c r="C97" s="360" t="s">
        <v>802</v>
      </c>
      <c r="D97" s="651"/>
      <c r="E97" s="722" t="s">
        <v>2048</v>
      </c>
      <c r="F97" s="359" t="s">
        <v>94</v>
      </c>
      <c r="G97" s="609">
        <v>2</v>
      </c>
      <c r="H97" s="268"/>
      <c r="I97" s="390"/>
    </row>
    <row r="98" spans="1:9">
      <c r="A98" s="311">
        <f t="shared" si="1"/>
        <v>79</v>
      </c>
      <c r="B98" s="599" t="s">
        <v>1950</v>
      </c>
      <c r="C98" s="360" t="s">
        <v>1997</v>
      </c>
      <c r="D98" s="651"/>
      <c r="E98" s="722" t="s">
        <v>2048</v>
      </c>
      <c r="F98" s="359" t="s">
        <v>92</v>
      </c>
      <c r="G98" s="392">
        <v>81</v>
      </c>
      <c r="H98" s="268"/>
      <c r="I98" s="390"/>
    </row>
    <row r="99" spans="1:9">
      <c r="A99" s="311">
        <f t="shared" si="1"/>
        <v>80</v>
      </c>
      <c r="B99" s="599" t="s">
        <v>1950</v>
      </c>
      <c r="C99" s="360" t="s">
        <v>803</v>
      </c>
      <c r="D99" s="651"/>
      <c r="E99" s="722" t="s">
        <v>2048</v>
      </c>
      <c r="F99" s="359" t="s">
        <v>92</v>
      </c>
      <c r="G99" s="392">
        <v>162</v>
      </c>
      <c r="H99" s="268"/>
      <c r="I99" s="390"/>
    </row>
    <row r="100" spans="1:9">
      <c r="A100" s="311">
        <f t="shared" si="1"/>
        <v>81</v>
      </c>
      <c r="B100" s="599" t="s">
        <v>1950</v>
      </c>
      <c r="C100" s="360" t="s">
        <v>804</v>
      </c>
      <c r="D100" s="651"/>
      <c r="E100" s="722" t="s">
        <v>2048</v>
      </c>
      <c r="F100" s="359" t="s">
        <v>94</v>
      </c>
      <c r="G100" s="610">
        <v>2</v>
      </c>
      <c r="H100" s="268"/>
      <c r="I100" s="390"/>
    </row>
    <row r="101" spans="1:9">
      <c r="A101" s="311">
        <f t="shared" si="1"/>
        <v>82</v>
      </c>
      <c r="B101" s="599" t="s">
        <v>1950</v>
      </c>
      <c r="C101" s="360" t="s">
        <v>805</v>
      </c>
      <c r="D101" s="651"/>
      <c r="E101" s="722"/>
      <c r="F101" s="359" t="s">
        <v>94</v>
      </c>
      <c r="G101" s="610">
        <v>6</v>
      </c>
      <c r="H101" s="268"/>
      <c r="I101" s="390"/>
    </row>
    <row r="102" spans="1:9">
      <c r="A102" s="311">
        <f t="shared" si="1"/>
        <v>83</v>
      </c>
      <c r="B102" s="599" t="s">
        <v>1950</v>
      </c>
      <c r="C102" s="360" t="s">
        <v>806</v>
      </c>
      <c r="D102" s="651"/>
      <c r="E102" s="722" t="s">
        <v>2048</v>
      </c>
      <c r="F102" s="359" t="s">
        <v>94</v>
      </c>
      <c r="G102" s="610">
        <v>6</v>
      </c>
      <c r="H102" s="268"/>
      <c r="I102" s="390"/>
    </row>
    <row r="103" spans="1:9" ht="48.75">
      <c r="A103" s="311">
        <f t="shared" si="1"/>
        <v>84</v>
      </c>
      <c r="B103" s="599" t="s">
        <v>1950</v>
      </c>
      <c r="C103" s="362" t="s">
        <v>807</v>
      </c>
      <c r="D103" s="651" t="s">
        <v>767</v>
      </c>
      <c r="E103" s="722" t="s">
        <v>2048</v>
      </c>
      <c r="F103" s="359" t="s">
        <v>92</v>
      </c>
      <c r="G103" s="610">
        <v>6</v>
      </c>
      <c r="H103" s="268"/>
      <c r="I103" s="390"/>
    </row>
    <row r="104" spans="1:9">
      <c r="A104" s="311">
        <f t="shared" si="1"/>
        <v>85</v>
      </c>
      <c r="B104" s="599" t="s">
        <v>1950</v>
      </c>
      <c r="C104" s="360" t="s">
        <v>765</v>
      </c>
      <c r="D104" s="651" t="s">
        <v>766</v>
      </c>
      <c r="E104" s="722" t="s">
        <v>2048</v>
      </c>
      <c r="F104" s="359" t="s">
        <v>92</v>
      </c>
      <c r="G104" s="610">
        <v>12</v>
      </c>
      <c r="H104" s="268"/>
      <c r="I104" s="390"/>
    </row>
    <row r="105" spans="1:9">
      <c r="A105" s="311">
        <f t="shared" si="1"/>
        <v>86</v>
      </c>
      <c r="B105" s="599" t="s">
        <v>1950</v>
      </c>
      <c r="C105" s="360" t="s">
        <v>785</v>
      </c>
      <c r="D105" s="651" t="s">
        <v>786</v>
      </c>
      <c r="E105" s="722" t="s">
        <v>2048</v>
      </c>
      <c r="F105" s="359" t="s">
        <v>92</v>
      </c>
      <c r="G105" s="610">
        <v>12</v>
      </c>
      <c r="H105" s="268"/>
      <c r="I105" s="390"/>
    </row>
    <row r="106" spans="1:9" ht="24.75">
      <c r="A106" s="311">
        <f t="shared" si="1"/>
        <v>87</v>
      </c>
      <c r="B106" s="599" t="s">
        <v>1950</v>
      </c>
      <c r="C106" s="360" t="s">
        <v>783</v>
      </c>
      <c r="D106" s="651" t="s">
        <v>808</v>
      </c>
      <c r="E106" s="722" t="s">
        <v>2048</v>
      </c>
      <c r="F106" s="359" t="s">
        <v>92</v>
      </c>
      <c r="G106" s="610">
        <v>144</v>
      </c>
      <c r="H106" s="268"/>
      <c r="I106" s="390"/>
    </row>
    <row r="107" spans="1:9">
      <c r="A107" s="311">
        <f t="shared" si="1"/>
        <v>88</v>
      </c>
      <c r="B107" s="599" t="s">
        <v>1950</v>
      </c>
      <c r="C107" s="360" t="s">
        <v>755</v>
      </c>
      <c r="D107" s="651"/>
      <c r="E107" s="722" t="s">
        <v>2048</v>
      </c>
      <c r="F107" s="359" t="s">
        <v>92</v>
      </c>
      <c r="G107" s="610">
        <v>2</v>
      </c>
      <c r="H107" s="268"/>
      <c r="I107" s="390"/>
    </row>
    <row r="108" spans="1:9" ht="26.25">
      <c r="A108" s="311">
        <f t="shared" si="1"/>
        <v>89</v>
      </c>
      <c r="B108" s="599" t="s">
        <v>1950</v>
      </c>
      <c r="C108" s="360" t="s">
        <v>809</v>
      </c>
      <c r="D108" s="651"/>
      <c r="E108" s="722" t="s">
        <v>2048</v>
      </c>
      <c r="F108" s="359" t="s">
        <v>94</v>
      </c>
      <c r="G108" s="610">
        <v>2</v>
      </c>
      <c r="H108" s="268"/>
      <c r="I108" s="390"/>
    </row>
    <row r="109" spans="1:9" ht="51.75">
      <c r="A109" s="311">
        <f t="shared" si="1"/>
        <v>90</v>
      </c>
      <c r="B109" s="599" t="s">
        <v>1950</v>
      </c>
      <c r="C109" s="360" t="s">
        <v>810</v>
      </c>
      <c r="D109" s="651"/>
      <c r="E109" s="722" t="s">
        <v>2048</v>
      </c>
      <c r="F109" s="359" t="s">
        <v>92</v>
      </c>
      <c r="G109" s="610">
        <v>1</v>
      </c>
      <c r="H109" s="268"/>
      <c r="I109" s="390"/>
    </row>
    <row r="110" spans="1:9">
      <c r="A110" s="311">
        <f t="shared" si="1"/>
        <v>91</v>
      </c>
      <c r="B110" s="599" t="s">
        <v>1950</v>
      </c>
      <c r="C110" s="360" t="s">
        <v>811</v>
      </c>
      <c r="D110" s="651" t="s">
        <v>812</v>
      </c>
      <c r="E110" s="722" t="s">
        <v>2048</v>
      </c>
      <c r="F110" s="359" t="s">
        <v>92</v>
      </c>
      <c r="G110" s="609">
        <v>8</v>
      </c>
      <c r="H110" s="268"/>
      <c r="I110" s="390"/>
    </row>
    <row r="111" spans="1:9">
      <c r="A111" s="311">
        <f t="shared" si="1"/>
        <v>92</v>
      </c>
      <c r="B111" s="599" t="s">
        <v>1950</v>
      </c>
      <c r="C111" s="360" t="s">
        <v>813</v>
      </c>
      <c r="D111" s="651"/>
      <c r="E111" s="722" t="s">
        <v>2048</v>
      </c>
      <c r="F111" s="359" t="s">
        <v>95</v>
      </c>
      <c r="G111" s="361">
        <v>5310</v>
      </c>
      <c r="H111" s="268"/>
      <c r="I111" s="390"/>
    </row>
    <row r="112" spans="1:9">
      <c r="A112" s="311">
        <f t="shared" si="1"/>
        <v>93</v>
      </c>
      <c r="B112" s="599" t="s">
        <v>1950</v>
      </c>
      <c r="C112" s="360" t="s">
        <v>570</v>
      </c>
      <c r="D112" s="651"/>
      <c r="E112" s="722" t="s">
        <v>2048</v>
      </c>
      <c r="F112" s="359" t="s">
        <v>95</v>
      </c>
      <c r="G112" s="361">
        <v>50</v>
      </c>
      <c r="H112" s="268"/>
      <c r="I112" s="390"/>
    </row>
    <row r="113" spans="1:9">
      <c r="A113" s="311">
        <f t="shared" si="1"/>
        <v>94</v>
      </c>
      <c r="B113" s="599" t="s">
        <v>1950</v>
      </c>
      <c r="C113" s="360" t="s">
        <v>814</v>
      </c>
      <c r="D113" s="651"/>
      <c r="E113" s="722" t="s">
        <v>2048</v>
      </c>
      <c r="F113" s="359" t="s">
        <v>303</v>
      </c>
      <c r="G113" s="361">
        <v>600</v>
      </c>
      <c r="H113" s="268"/>
      <c r="I113" s="390"/>
    </row>
    <row r="114" spans="1:9">
      <c r="A114" s="311">
        <f t="shared" si="1"/>
        <v>95</v>
      </c>
      <c r="B114" s="599" t="s">
        <v>1950</v>
      </c>
      <c r="C114" s="360" t="s">
        <v>815</v>
      </c>
      <c r="D114" s="651"/>
      <c r="E114" s="722" t="s">
        <v>2048</v>
      </c>
      <c r="F114" s="359" t="s">
        <v>92</v>
      </c>
      <c r="G114" s="609">
        <v>6</v>
      </c>
      <c r="H114" s="268"/>
      <c r="I114" s="390"/>
    </row>
    <row r="115" spans="1:9">
      <c r="A115" s="311">
        <f t="shared" si="1"/>
        <v>96</v>
      </c>
      <c r="B115" s="599" t="s">
        <v>1950</v>
      </c>
      <c r="C115" s="360" t="s">
        <v>816</v>
      </c>
      <c r="D115" s="651"/>
      <c r="E115" s="722" t="s">
        <v>2048</v>
      </c>
      <c r="F115" s="359" t="s">
        <v>95</v>
      </c>
      <c r="G115" s="361">
        <v>120</v>
      </c>
      <c r="H115" s="268"/>
      <c r="I115" s="390"/>
    </row>
    <row r="116" spans="1:9" ht="26.25">
      <c r="A116" s="311">
        <f t="shared" si="1"/>
        <v>97</v>
      </c>
      <c r="B116" s="599" t="s">
        <v>1950</v>
      </c>
      <c r="C116" s="360" t="s">
        <v>793</v>
      </c>
      <c r="D116" s="651"/>
      <c r="E116" s="722"/>
      <c r="F116" s="359" t="s">
        <v>94</v>
      </c>
      <c r="G116" s="609">
        <v>1</v>
      </c>
      <c r="H116" s="268"/>
      <c r="I116" s="390"/>
    </row>
    <row r="117" spans="1:9">
      <c r="A117" s="311">
        <f t="shared" si="1"/>
        <v>98</v>
      </c>
      <c r="B117" s="599" t="s">
        <v>1950</v>
      </c>
      <c r="C117" s="360" t="s">
        <v>817</v>
      </c>
      <c r="D117" s="651"/>
      <c r="E117" s="722"/>
      <c r="F117" s="359" t="s">
        <v>94</v>
      </c>
      <c r="G117" s="609">
        <v>1</v>
      </c>
      <c r="H117" s="268"/>
      <c r="I117" s="390"/>
    </row>
    <row r="118" spans="1:9">
      <c r="A118" s="311"/>
      <c r="B118" s="599"/>
      <c r="C118" s="1061" t="s">
        <v>818</v>
      </c>
      <c r="D118" s="1062"/>
      <c r="E118" s="730"/>
      <c r="F118" s="359"/>
      <c r="G118" s="609"/>
      <c r="H118" s="268"/>
      <c r="I118" s="390"/>
    </row>
    <row r="119" spans="1:9" ht="26.25">
      <c r="A119" s="311">
        <f>A117+1</f>
        <v>99</v>
      </c>
      <c r="B119" s="599" t="s">
        <v>1950</v>
      </c>
      <c r="C119" s="360" t="s">
        <v>819</v>
      </c>
      <c r="D119" s="651" t="s">
        <v>820</v>
      </c>
      <c r="E119" s="722" t="s">
        <v>2048</v>
      </c>
      <c r="F119" s="359" t="s">
        <v>92</v>
      </c>
      <c r="G119" s="609">
        <v>1</v>
      </c>
      <c r="H119" s="268"/>
      <c r="I119" s="390"/>
    </row>
    <row r="120" spans="1:9">
      <c r="A120" s="311">
        <f t="shared" si="1"/>
        <v>100</v>
      </c>
      <c r="B120" s="599" t="s">
        <v>1950</v>
      </c>
      <c r="C120" s="360" t="s">
        <v>821</v>
      </c>
      <c r="D120" s="651" t="s">
        <v>820</v>
      </c>
      <c r="E120" s="722" t="s">
        <v>2048</v>
      </c>
      <c r="F120" s="359" t="s">
        <v>92</v>
      </c>
      <c r="G120" s="609">
        <v>1</v>
      </c>
      <c r="H120" s="268"/>
      <c r="I120" s="390"/>
    </row>
    <row r="121" spans="1:9" ht="26.25">
      <c r="A121" s="311">
        <f t="shared" si="1"/>
        <v>101</v>
      </c>
      <c r="B121" s="599" t="s">
        <v>1950</v>
      </c>
      <c r="C121" s="360" t="s">
        <v>822</v>
      </c>
      <c r="D121" s="651" t="s">
        <v>820</v>
      </c>
      <c r="E121" s="722" t="s">
        <v>2048</v>
      </c>
      <c r="F121" s="359" t="s">
        <v>92</v>
      </c>
      <c r="G121" s="609">
        <v>32</v>
      </c>
      <c r="H121" s="268"/>
      <c r="I121" s="390"/>
    </row>
    <row r="122" spans="1:9" ht="26.25">
      <c r="A122" s="311">
        <f t="shared" si="1"/>
        <v>102</v>
      </c>
      <c r="B122" s="599" t="s">
        <v>1950</v>
      </c>
      <c r="C122" s="360" t="s">
        <v>823</v>
      </c>
      <c r="D122" s="651" t="s">
        <v>820</v>
      </c>
      <c r="E122" s="722" t="s">
        <v>2048</v>
      </c>
      <c r="F122" s="359" t="s">
        <v>92</v>
      </c>
      <c r="G122" s="609">
        <v>10</v>
      </c>
      <c r="H122" s="268"/>
      <c r="I122" s="390"/>
    </row>
    <row r="123" spans="1:9">
      <c r="A123" s="311">
        <f t="shared" si="1"/>
        <v>103</v>
      </c>
      <c r="B123" s="599" t="s">
        <v>1950</v>
      </c>
      <c r="C123" s="360" t="s">
        <v>824</v>
      </c>
      <c r="D123" s="651"/>
      <c r="E123" s="722" t="s">
        <v>2048</v>
      </c>
      <c r="F123" s="359" t="s">
        <v>92</v>
      </c>
      <c r="G123" s="609">
        <v>42</v>
      </c>
      <c r="H123" s="268"/>
      <c r="I123" s="390"/>
    </row>
    <row r="124" spans="1:9">
      <c r="A124" s="311">
        <f t="shared" si="1"/>
        <v>104</v>
      </c>
      <c r="B124" s="599" t="s">
        <v>1950</v>
      </c>
      <c r="C124" s="360" t="s">
        <v>825</v>
      </c>
      <c r="D124" s="651"/>
      <c r="E124" s="722" t="s">
        <v>2048</v>
      </c>
      <c r="F124" s="359" t="s">
        <v>303</v>
      </c>
      <c r="G124" s="361">
        <v>2340</v>
      </c>
      <c r="H124" s="268"/>
      <c r="I124" s="390"/>
    </row>
    <row r="125" spans="1:9" ht="48.75">
      <c r="A125" s="311">
        <f t="shared" si="1"/>
        <v>105</v>
      </c>
      <c r="B125" s="599" t="s">
        <v>1950</v>
      </c>
      <c r="C125" s="362" t="s">
        <v>807</v>
      </c>
      <c r="D125" s="651" t="s">
        <v>767</v>
      </c>
      <c r="E125" s="722" t="s">
        <v>2048</v>
      </c>
      <c r="F125" s="359" t="s">
        <v>92</v>
      </c>
      <c r="G125" s="609">
        <v>3</v>
      </c>
      <c r="H125" s="268"/>
      <c r="I125" s="390"/>
    </row>
    <row r="126" spans="1:9">
      <c r="A126" s="311">
        <f t="shared" si="1"/>
        <v>106</v>
      </c>
      <c r="B126" s="599" t="s">
        <v>1950</v>
      </c>
      <c r="C126" s="360" t="s">
        <v>765</v>
      </c>
      <c r="D126" s="651" t="s">
        <v>766</v>
      </c>
      <c r="E126" s="722" t="s">
        <v>2048</v>
      </c>
      <c r="F126" s="359" t="s">
        <v>92</v>
      </c>
      <c r="G126" s="609">
        <v>6</v>
      </c>
      <c r="H126" s="268"/>
      <c r="I126" s="390"/>
    </row>
    <row r="127" spans="1:9">
      <c r="A127" s="311">
        <f t="shared" si="1"/>
        <v>107</v>
      </c>
      <c r="B127" s="599" t="s">
        <v>1950</v>
      </c>
      <c r="C127" s="360" t="s">
        <v>785</v>
      </c>
      <c r="D127" s="651" t="s">
        <v>786</v>
      </c>
      <c r="E127" s="722" t="s">
        <v>2048</v>
      </c>
      <c r="F127" s="359" t="s">
        <v>92</v>
      </c>
      <c r="G127" s="609">
        <v>12</v>
      </c>
      <c r="H127" s="268"/>
      <c r="I127" s="390"/>
    </row>
    <row r="128" spans="1:9">
      <c r="A128" s="311">
        <f t="shared" si="1"/>
        <v>108</v>
      </c>
      <c r="B128" s="599" t="s">
        <v>1950</v>
      </c>
      <c r="C128" s="360" t="s">
        <v>805</v>
      </c>
      <c r="D128" s="651"/>
      <c r="E128" s="722"/>
      <c r="F128" s="359" t="s">
        <v>94</v>
      </c>
      <c r="G128" s="609">
        <v>3</v>
      </c>
      <c r="H128" s="268"/>
      <c r="I128" s="390"/>
    </row>
    <row r="129" spans="1:9" ht="24.75">
      <c r="A129" s="311">
        <f t="shared" si="1"/>
        <v>109</v>
      </c>
      <c r="B129" s="599" t="s">
        <v>1950</v>
      </c>
      <c r="C129" s="360" t="s">
        <v>783</v>
      </c>
      <c r="D129" s="651" t="s">
        <v>784</v>
      </c>
      <c r="E129" s="722" t="s">
        <v>2048</v>
      </c>
      <c r="F129" s="359" t="s">
        <v>92</v>
      </c>
      <c r="G129" s="609">
        <v>72</v>
      </c>
      <c r="H129" s="268"/>
      <c r="I129" s="390"/>
    </row>
    <row r="130" spans="1:9">
      <c r="A130" s="311">
        <f t="shared" si="1"/>
        <v>110</v>
      </c>
      <c r="B130" s="599" t="s">
        <v>1950</v>
      </c>
      <c r="C130" s="360" t="s">
        <v>826</v>
      </c>
      <c r="D130" s="651"/>
      <c r="E130" s="722"/>
      <c r="F130" s="359" t="s">
        <v>94</v>
      </c>
      <c r="G130" s="609">
        <v>1</v>
      </c>
      <c r="H130" s="268"/>
      <c r="I130" s="390"/>
    </row>
    <row r="131" spans="1:9" ht="26.25">
      <c r="A131" s="311">
        <f t="shared" si="1"/>
        <v>111</v>
      </c>
      <c r="B131" s="599" t="s">
        <v>1950</v>
      </c>
      <c r="C131" s="360" t="s">
        <v>793</v>
      </c>
      <c r="D131" s="651"/>
      <c r="E131" s="722"/>
      <c r="F131" s="359" t="s">
        <v>94</v>
      </c>
      <c r="G131" s="609">
        <v>1</v>
      </c>
      <c r="H131" s="268"/>
      <c r="I131" s="390"/>
    </row>
    <row r="132" spans="1:9">
      <c r="A132" s="311"/>
      <c r="B132" s="599"/>
      <c r="C132" s="1061" t="s">
        <v>827</v>
      </c>
      <c r="D132" s="1062"/>
      <c r="E132" s="730"/>
      <c r="F132" s="359"/>
      <c r="G132" s="609"/>
      <c r="H132" s="268"/>
      <c r="I132" s="390"/>
    </row>
    <row r="133" spans="1:9" ht="39">
      <c r="A133" s="311">
        <f>A131+1</f>
        <v>112</v>
      </c>
      <c r="B133" s="599" t="s">
        <v>1950</v>
      </c>
      <c r="C133" s="360" t="s">
        <v>828</v>
      </c>
      <c r="D133" s="651" t="s">
        <v>829</v>
      </c>
      <c r="E133" s="722" t="s">
        <v>2048</v>
      </c>
      <c r="F133" s="359" t="s">
        <v>94</v>
      </c>
      <c r="G133" s="609">
        <v>2</v>
      </c>
      <c r="H133" s="268"/>
      <c r="I133" s="390"/>
    </row>
    <row r="134" spans="1:9" ht="26.25">
      <c r="A134" s="311">
        <f t="shared" si="1"/>
        <v>113</v>
      </c>
      <c r="B134" s="599" t="s">
        <v>1950</v>
      </c>
      <c r="C134" s="360" t="s">
        <v>830</v>
      </c>
      <c r="D134" s="651" t="s">
        <v>829</v>
      </c>
      <c r="E134" s="722" t="s">
        <v>2048</v>
      </c>
      <c r="F134" s="359" t="s">
        <v>94</v>
      </c>
      <c r="G134" s="609">
        <v>1</v>
      </c>
      <c r="H134" s="268"/>
      <c r="I134" s="390"/>
    </row>
    <row r="135" spans="1:9">
      <c r="A135" s="311">
        <f t="shared" si="1"/>
        <v>114</v>
      </c>
      <c r="B135" s="599" t="s">
        <v>1950</v>
      </c>
      <c r="C135" s="360" t="s">
        <v>831</v>
      </c>
      <c r="D135" s="651" t="s">
        <v>829</v>
      </c>
      <c r="E135" s="722" t="s">
        <v>2048</v>
      </c>
      <c r="F135" s="359" t="s">
        <v>92</v>
      </c>
      <c r="G135" s="609">
        <v>1</v>
      </c>
      <c r="H135" s="268"/>
      <c r="I135" s="390"/>
    </row>
    <row r="136" spans="1:9" ht="26.25">
      <c r="A136" s="311">
        <f t="shared" si="1"/>
        <v>115</v>
      </c>
      <c r="B136" s="599" t="s">
        <v>1950</v>
      </c>
      <c r="C136" s="360" t="s">
        <v>832</v>
      </c>
      <c r="D136" s="651" t="s">
        <v>829</v>
      </c>
      <c r="E136" s="722" t="s">
        <v>2048</v>
      </c>
      <c r="F136" s="359" t="s">
        <v>92</v>
      </c>
      <c r="G136" s="609">
        <v>1</v>
      </c>
      <c r="H136" s="268"/>
      <c r="I136" s="390"/>
    </row>
    <row r="137" spans="1:9" ht="26.25">
      <c r="A137" s="311">
        <f t="shared" si="1"/>
        <v>116</v>
      </c>
      <c r="B137" s="599" t="s">
        <v>1950</v>
      </c>
      <c r="C137" s="360" t="s">
        <v>833</v>
      </c>
      <c r="D137" s="651" t="s">
        <v>829</v>
      </c>
      <c r="E137" s="722" t="s">
        <v>2048</v>
      </c>
      <c r="F137" s="359" t="s">
        <v>92</v>
      </c>
      <c r="G137" s="609">
        <v>2</v>
      </c>
      <c r="H137" s="268"/>
      <c r="I137" s="390"/>
    </row>
    <row r="138" spans="1:9">
      <c r="A138" s="311">
        <f t="shared" si="1"/>
        <v>117</v>
      </c>
      <c r="B138" s="599" t="s">
        <v>1950</v>
      </c>
      <c r="C138" s="360" t="s">
        <v>834</v>
      </c>
      <c r="D138" s="651"/>
      <c r="E138" s="722" t="s">
        <v>2048</v>
      </c>
      <c r="F138" s="359" t="s">
        <v>95</v>
      </c>
      <c r="G138" s="361">
        <v>180</v>
      </c>
      <c r="H138" s="268"/>
      <c r="I138" s="390"/>
    </row>
    <row r="139" spans="1:9">
      <c r="A139" s="311">
        <f t="shared" si="1"/>
        <v>118</v>
      </c>
      <c r="B139" s="599" t="s">
        <v>1950</v>
      </c>
      <c r="C139" s="360" t="s">
        <v>835</v>
      </c>
      <c r="D139" s="651"/>
      <c r="E139" s="722" t="s">
        <v>2048</v>
      </c>
      <c r="F139" s="359" t="s">
        <v>95</v>
      </c>
      <c r="G139" s="361">
        <v>30</v>
      </c>
      <c r="H139" s="268"/>
      <c r="I139" s="390"/>
    </row>
    <row r="140" spans="1:9">
      <c r="A140" s="311">
        <f t="shared" si="1"/>
        <v>119</v>
      </c>
      <c r="B140" s="599" t="s">
        <v>1950</v>
      </c>
      <c r="C140" s="360" t="s">
        <v>816</v>
      </c>
      <c r="D140" s="651"/>
      <c r="E140" s="722" t="s">
        <v>2050</v>
      </c>
      <c r="F140" s="359" t="s">
        <v>95</v>
      </c>
      <c r="G140" s="361">
        <v>80</v>
      </c>
      <c r="H140" s="268"/>
      <c r="I140" s="390"/>
    </row>
    <row r="141" spans="1:9" ht="26.25">
      <c r="A141" s="311">
        <f t="shared" si="1"/>
        <v>120</v>
      </c>
      <c r="B141" s="599" t="s">
        <v>1950</v>
      </c>
      <c r="C141" s="360" t="s">
        <v>793</v>
      </c>
      <c r="D141" s="651"/>
      <c r="E141" s="722"/>
      <c r="F141" s="359" t="s">
        <v>94</v>
      </c>
      <c r="G141" s="609">
        <v>3</v>
      </c>
      <c r="H141" s="268"/>
      <c r="I141" s="390"/>
    </row>
    <row r="142" spans="1:9" ht="26.25" customHeight="1">
      <c r="A142" s="311"/>
      <c r="B142" s="599"/>
      <c r="C142" s="1061" t="s">
        <v>836</v>
      </c>
      <c r="D142" s="1062"/>
      <c r="E142" s="730"/>
      <c r="F142" s="359"/>
      <c r="G142" s="609"/>
      <c r="H142" s="268"/>
      <c r="I142" s="390"/>
    </row>
    <row r="143" spans="1:9" ht="24.75">
      <c r="A143" s="311">
        <f>A141+1</f>
        <v>121</v>
      </c>
      <c r="B143" s="599" t="s">
        <v>1950</v>
      </c>
      <c r="C143" s="360" t="s">
        <v>837</v>
      </c>
      <c r="D143" s="651" t="s">
        <v>838</v>
      </c>
      <c r="E143" s="722" t="s">
        <v>2048</v>
      </c>
      <c r="F143" s="359" t="s">
        <v>94</v>
      </c>
      <c r="G143" s="609">
        <v>2</v>
      </c>
      <c r="H143" s="268"/>
      <c r="I143" s="390"/>
    </row>
    <row r="144" spans="1:9" ht="26.25">
      <c r="A144" s="311">
        <f t="shared" ref="A144:A163" si="2">A143+1</f>
        <v>122</v>
      </c>
      <c r="B144" s="599" t="s">
        <v>1950</v>
      </c>
      <c r="C144" s="360" t="s">
        <v>839</v>
      </c>
      <c r="D144" s="651" t="s">
        <v>840</v>
      </c>
      <c r="E144" s="722" t="s">
        <v>2048</v>
      </c>
      <c r="F144" s="359" t="s">
        <v>92</v>
      </c>
      <c r="G144" s="609">
        <v>2</v>
      </c>
      <c r="H144" s="268"/>
      <c r="I144" s="390"/>
    </row>
    <row r="145" spans="1:9" ht="24.75">
      <c r="A145" s="311">
        <f t="shared" si="2"/>
        <v>123</v>
      </c>
      <c r="B145" s="599" t="s">
        <v>1950</v>
      </c>
      <c r="C145" s="360" t="s">
        <v>841</v>
      </c>
      <c r="D145" s="651" t="s">
        <v>842</v>
      </c>
      <c r="E145" s="722" t="s">
        <v>2048</v>
      </c>
      <c r="F145" s="359" t="s">
        <v>92</v>
      </c>
      <c r="G145" s="609">
        <v>2</v>
      </c>
      <c r="H145" s="268"/>
      <c r="I145" s="390"/>
    </row>
    <row r="146" spans="1:9" ht="24.75">
      <c r="A146" s="311">
        <f t="shared" si="2"/>
        <v>124</v>
      </c>
      <c r="B146" s="599" t="s">
        <v>1950</v>
      </c>
      <c r="C146" s="360" t="s">
        <v>843</v>
      </c>
      <c r="D146" s="651" t="s">
        <v>844</v>
      </c>
      <c r="E146" s="722" t="s">
        <v>2048</v>
      </c>
      <c r="F146" s="359" t="s">
        <v>92</v>
      </c>
      <c r="G146" s="609">
        <v>2</v>
      </c>
      <c r="H146" s="268"/>
      <c r="I146" s="390"/>
    </row>
    <row r="147" spans="1:9">
      <c r="A147" s="311">
        <f t="shared" si="2"/>
        <v>125</v>
      </c>
      <c r="B147" s="599" t="s">
        <v>1950</v>
      </c>
      <c r="C147" s="360" t="s">
        <v>845</v>
      </c>
      <c r="D147" s="651"/>
      <c r="E147" s="722" t="s">
        <v>2048</v>
      </c>
      <c r="F147" s="359" t="s">
        <v>94</v>
      </c>
      <c r="G147" s="609">
        <v>2</v>
      </c>
      <c r="H147" s="268"/>
      <c r="I147" s="390"/>
    </row>
    <row r="148" spans="1:9">
      <c r="A148" s="311">
        <f t="shared" si="2"/>
        <v>126</v>
      </c>
      <c r="B148" s="599" t="s">
        <v>1950</v>
      </c>
      <c r="C148" s="360" t="s">
        <v>846</v>
      </c>
      <c r="D148" s="651"/>
      <c r="E148" s="722" t="s">
        <v>2048</v>
      </c>
      <c r="F148" s="359" t="s">
        <v>95</v>
      </c>
      <c r="G148" s="361">
        <v>180</v>
      </c>
      <c r="H148" s="268"/>
      <c r="I148" s="390"/>
    </row>
    <row r="149" spans="1:9">
      <c r="A149" s="311">
        <f t="shared" si="2"/>
        <v>127</v>
      </c>
      <c r="B149" s="599" t="s">
        <v>1950</v>
      </c>
      <c r="C149" s="360" t="s">
        <v>846</v>
      </c>
      <c r="D149" s="651"/>
      <c r="E149" s="722" t="s">
        <v>2048</v>
      </c>
      <c r="F149" s="359" t="s">
        <v>95</v>
      </c>
      <c r="G149" s="361">
        <v>200</v>
      </c>
      <c r="H149" s="268"/>
      <c r="I149" s="390"/>
    </row>
    <row r="150" spans="1:9">
      <c r="A150" s="311"/>
      <c r="B150" s="599"/>
      <c r="C150" s="1065"/>
      <c r="D150" s="1066"/>
      <c r="E150" s="731"/>
      <c r="F150" s="359"/>
      <c r="G150" s="361"/>
      <c r="H150" s="268"/>
      <c r="I150" s="390"/>
    </row>
    <row r="151" spans="1:9">
      <c r="A151" s="311"/>
      <c r="B151" s="599"/>
      <c r="C151" s="1061" t="s">
        <v>847</v>
      </c>
      <c r="D151" s="1062"/>
      <c r="E151" s="730"/>
      <c r="F151" s="359"/>
      <c r="G151" s="361"/>
      <c r="H151" s="268"/>
      <c r="I151" s="390"/>
    </row>
    <row r="152" spans="1:9">
      <c r="A152" s="311">
        <f>A149+1</f>
        <v>128</v>
      </c>
      <c r="B152" s="599" t="s">
        <v>1950</v>
      </c>
      <c r="C152" s="360" t="s">
        <v>848</v>
      </c>
      <c r="D152" s="651" t="s">
        <v>849</v>
      </c>
      <c r="E152" s="722" t="s">
        <v>2048</v>
      </c>
      <c r="F152" s="359" t="s">
        <v>94</v>
      </c>
      <c r="G152" s="609">
        <v>1</v>
      </c>
      <c r="H152" s="268"/>
      <c r="I152" s="390"/>
    </row>
    <row r="153" spans="1:9">
      <c r="A153" s="311">
        <f t="shared" si="2"/>
        <v>129</v>
      </c>
      <c r="B153" s="599" t="s">
        <v>1950</v>
      </c>
      <c r="C153" s="360" t="s">
        <v>850</v>
      </c>
      <c r="D153" s="651" t="s">
        <v>849</v>
      </c>
      <c r="E153" s="722" t="s">
        <v>2048</v>
      </c>
      <c r="F153" s="359" t="s">
        <v>303</v>
      </c>
      <c r="G153" s="361">
        <v>60</v>
      </c>
      <c r="H153" s="268"/>
      <c r="I153" s="390"/>
    </row>
    <row r="154" spans="1:9">
      <c r="A154" s="311">
        <f t="shared" si="2"/>
        <v>130</v>
      </c>
      <c r="B154" s="599" t="s">
        <v>1950</v>
      </c>
      <c r="C154" s="360" t="s">
        <v>851</v>
      </c>
      <c r="D154" s="651" t="s">
        <v>849</v>
      </c>
      <c r="E154" s="722" t="s">
        <v>2048</v>
      </c>
      <c r="F154" s="359" t="s">
        <v>94</v>
      </c>
      <c r="G154" s="609">
        <v>1</v>
      </c>
      <c r="H154" s="268"/>
      <c r="I154" s="390"/>
    </row>
    <row r="155" spans="1:9">
      <c r="A155" s="311">
        <f t="shared" si="2"/>
        <v>131</v>
      </c>
      <c r="B155" s="599" t="s">
        <v>1950</v>
      </c>
      <c r="C155" s="360" t="s">
        <v>852</v>
      </c>
      <c r="D155" s="651"/>
      <c r="E155" s="722" t="s">
        <v>2048</v>
      </c>
      <c r="F155" s="359" t="s">
        <v>303</v>
      </c>
      <c r="G155" s="361">
        <v>640</v>
      </c>
      <c r="H155" s="268"/>
      <c r="I155" s="390"/>
    </row>
    <row r="156" spans="1:9">
      <c r="A156" s="311">
        <f t="shared" si="2"/>
        <v>132</v>
      </c>
      <c r="B156" s="599" t="s">
        <v>1950</v>
      </c>
      <c r="C156" s="360" t="s">
        <v>853</v>
      </c>
      <c r="D156" s="651"/>
      <c r="E156" s="722" t="s">
        <v>2048</v>
      </c>
      <c r="F156" s="359" t="s">
        <v>303</v>
      </c>
      <c r="G156" s="361">
        <v>20</v>
      </c>
      <c r="H156" s="268"/>
      <c r="I156" s="390"/>
    </row>
    <row r="157" spans="1:9">
      <c r="A157" s="311">
        <f t="shared" si="2"/>
        <v>133</v>
      </c>
      <c r="B157" s="599" t="s">
        <v>1950</v>
      </c>
      <c r="C157" s="360" t="s">
        <v>854</v>
      </c>
      <c r="D157" s="651"/>
      <c r="E157" s="722" t="s">
        <v>2048</v>
      </c>
      <c r="F157" s="359" t="s">
        <v>303</v>
      </c>
      <c r="G157" s="361">
        <v>40</v>
      </c>
      <c r="H157" s="268"/>
      <c r="I157" s="390"/>
    </row>
    <row r="158" spans="1:9">
      <c r="A158" s="311">
        <f t="shared" si="2"/>
        <v>134</v>
      </c>
      <c r="B158" s="599" t="s">
        <v>1950</v>
      </c>
      <c r="C158" s="360" t="s">
        <v>855</v>
      </c>
      <c r="D158" s="651"/>
      <c r="E158" s="722" t="s">
        <v>2048</v>
      </c>
      <c r="F158" s="359" t="s">
        <v>94</v>
      </c>
      <c r="G158" s="609">
        <v>1</v>
      </c>
      <c r="H158" s="268"/>
      <c r="I158" s="390"/>
    </row>
    <row r="159" spans="1:9">
      <c r="A159" s="311">
        <f t="shared" si="2"/>
        <v>135</v>
      </c>
      <c r="B159" s="599" t="s">
        <v>1950</v>
      </c>
      <c r="C159" s="360" t="s">
        <v>855</v>
      </c>
      <c r="D159" s="651"/>
      <c r="E159" s="722" t="s">
        <v>2048</v>
      </c>
      <c r="F159" s="359" t="s">
        <v>94</v>
      </c>
      <c r="G159" s="609">
        <v>1</v>
      </c>
      <c r="H159" s="268"/>
      <c r="I159" s="390"/>
    </row>
    <row r="160" spans="1:9">
      <c r="A160" s="311">
        <f t="shared" si="2"/>
        <v>136</v>
      </c>
      <c r="B160" s="599" t="s">
        <v>1950</v>
      </c>
      <c r="C160" s="360" t="s">
        <v>856</v>
      </c>
      <c r="D160" s="651"/>
      <c r="E160" s="722" t="s">
        <v>2048</v>
      </c>
      <c r="F160" s="359" t="s">
        <v>94</v>
      </c>
      <c r="G160" s="609">
        <v>1</v>
      </c>
      <c r="H160" s="268"/>
      <c r="I160" s="390"/>
    </row>
    <row r="161" spans="1:9">
      <c r="A161" s="311">
        <f t="shared" si="2"/>
        <v>137</v>
      </c>
      <c r="B161" s="599" t="s">
        <v>1950</v>
      </c>
      <c r="C161" s="360" t="s">
        <v>352</v>
      </c>
      <c r="D161" s="651"/>
      <c r="E161" s="722"/>
      <c r="F161" s="359" t="s">
        <v>94</v>
      </c>
      <c r="G161" s="609">
        <v>1</v>
      </c>
      <c r="H161" s="268"/>
      <c r="I161" s="390"/>
    </row>
    <row r="162" spans="1:9">
      <c r="A162" s="311">
        <f t="shared" si="2"/>
        <v>138</v>
      </c>
      <c r="B162" s="599" t="s">
        <v>1950</v>
      </c>
      <c r="C162" s="360" t="s">
        <v>791</v>
      </c>
      <c r="D162" s="651" t="s">
        <v>857</v>
      </c>
      <c r="E162" s="722"/>
      <c r="F162" s="359" t="s">
        <v>94</v>
      </c>
      <c r="G162" s="609">
        <v>1</v>
      </c>
      <c r="H162" s="268"/>
      <c r="I162" s="390"/>
    </row>
    <row r="163" spans="1:9">
      <c r="A163" s="311">
        <f t="shared" si="2"/>
        <v>139</v>
      </c>
      <c r="B163" s="599" t="s">
        <v>1950</v>
      </c>
      <c r="C163" s="360" t="s">
        <v>858</v>
      </c>
      <c r="D163" s="358"/>
      <c r="E163" s="722"/>
      <c r="F163" s="359" t="s">
        <v>94</v>
      </c>
      <c r="G163" s="609">
        <v>1</v>
      </c>
      <c r="H163" s="268"/>
      <c r="I163" s="390"/>
    </row>
    <row r="164" spans="1:9" ht="15.75" thickBot="1">
      <c r="A164" s="35"/>
      <c r="B164" s="1"/>
      <c r="C164" s="1063"/>
      <c r="D164" s="1064"/>
      <c r="E164" s="732"/>
      <c r="F164" s="32"/>
      <c r="G164" s="162"/>
      <c r="H164" s="34"/>
      <c r="I164" s="34"/>
    </row>
    <row r="165" spans="1:9" ht="15.75" thickTop="1">
      <c r="A165" s="77"/>
      <c r="B165" s="77"/>
      <c r="C165" s="1042"/>
      <c r="D165" s="1043"/>
      <c r="E165" s="664"/>
      <c r="F165" s="79"/>
      <c r="G165" s="80"/>
      <c r="H165" s="82"/>
      <c r="I165" s="82"/>
    </row>
    <row r="166" spans="1:9">
      <c r="A166" s="1038" t="s">
        <v>1924</v>
      </c>
      <c r="B166" s="1039"/>
      <c r="C166" s="1039"/>
      <c r="D166" s="1039"/>
      <c r="E166" s="1035"/>
      <c r="F166" s="1039"/>
      <c r="G166" s="1039"/>
      <c r="H166" s="1039"/>
      <c r="I166" s="59">
        <f>SUM(I16:I165)</f>
        <v>0</v>
      </c>
    </row>
    <row r="167" spans="1:9" outlineLevel="1">
      <c r="A167" s="14"/>
      <c r="B167" s="14"/>
      <c r="C167" s="14"/>
      <c r="D167" s="238"/>
      <c r="E167" s="238"/>
      <c r="F167" s="14"/>
      <c r="G167" s="37"/>
      <c r="H167" s="14"/>
      <c r="I167" s="14"/>
    </row>
    <row r="168" spans="1:9" outlineLevel="1">
      <c r="F168" s="14"/>
      <c r="G168" s="37"/>
      <c r="I168" s="86"/>
    </row>
    <row r="169" spans="1:9" outlineLevel="1">
      <c r="A169" s="44" t="str">
        <f>"Sastādīja: "&amp;KOPS1!$B$71</f>
        <v>Sastādīja: _________________ Olga  Jasāne /29.09.2017./</v>
      </c>
      <c r="D169" s="621"/>
      <c r="E169" s="621"/>
      <c r="F169" s="87"/>
      <c r="G169" s="88"/>
    </row>
    <row r="170" spans="1:9" outlineLevel="1">
      <c r="B170" s="1021" t="s">
        <v>13</v>
      </c>
      <c r="C170" s="1021"/>
      <c r="D170" s="110"/>
      <c r="E170" s="110"/>
      <c r="F170" s="640"/>
      <c r="G170" s="640"/>
    </row>
    <row r="171" spans="1:9" outlineLevel="1">
      <c r="A171" s="14"/>
      <c r="B171" s="87"/>
      <c r="C171" s="637"/>
      <c r="D171" s="110"/>
      <c r="E171" s="110"/>
      <c r="F171" s="14"/>
      <c r="G171" s="44"/>
    </row>
    <row r="172" spans="1:9">
      <c r="A172" s="638" t="str">
        <f>"Pārbaudīja: "&amp;KOPS1!$F$71</f>
        <v>Pārbaudīja: _________________ Aleksejs Providenko /29.09.2017./</v>
      </c>
      <c r="B172" s="528"/>
      <c r="C172" s="88"/>
      <c r="D172" s="622"/>
      <c r="E172" s="622"/>
      <c r="F172" s="14"/>
      <c r="G172" s="37"/>
      <c r="H172" s="14"/>
      <c r="I172" s="14"/>
    </row>
    <row r="173" spans="1:9">
      <c r="A173" s="14"/>
      <c r="B173" s="637" t="s">
        <v>13</v>
      </c>
      <c r="C173" s="640"/>
      <c r="D173" s="623"/>
      <c r="E173" s="623"/>
      <c r="F173" s="14"/>
      <c r="G173" s="37"/>
      <c r="H173" s="14"/>
      <c r="I173" s="14"/>
    </row>
    <row r="174" spans="1:9">
      <c r="A174" s="14" t="str">
        <f>"Sertifikāta Nr.: "&amp;KOPS1!$F$73</f>
        <v>Sertifikāta Nr.: 5-00770</v>
      </c>
      <c r="B174" s="37"/>
      <c r="D174" s="110"/>
      <c r="E174" s="110"/>
      <c r="F174" s="14"/>
      <c r="G174" s="37"/>
      <c r="H174" s="14"/>
      <c r="I174" s="14"/>
    </row>
    <row r="175" spans="1:9">
      <c r="A175" s="14"/>
      <c r="B175" s="14"/>
      <c r="C175" s="14"/>
      <c r="D175" s="238"/>
      <c r="E175" s="238"/>
      <c r="F175" s="14"/>
      <c r="G175" s="37"/>
      <c r="H175" s="14"/>
      <c r="I175" s="14"/>
    </row>
    <row r="176" spans="1:9">
      <c r="A176" s="14"/>
      <c r="B176" s="14"/>
      <c r="C176" s="14"/>
      <c r="D176" s="238"/>
      <c r="E176" s="238"/>
      <c r="F176" s="14"/>
      <c r="G176" s="37"/>
      <c r="H176" s="14"/>
      <c r="I176" s="14"/>
    </row>
    <row r="177" spans="1:9">
      <c r="A177" s="14"/>
      <c r="B177" s="14"/>
      <c r="C177" s="14"/>
      <c r="D177" s="238"/>
      <c r="E177" s="238"/>
      <c r="F177" s="14"/>
      <c r="G177" s="37"/>
      <c r="H177" s="14"/>
      <c r="I177" s="14"/>
    </row>
    <row r="178" spans="1:9">
      <c r="A178" s="14"/>
      <c r="B178" s="14"/>
      <c r="C178" s="14"/>
      <c r="D178" s="238"/>
      <c r="E178" s="238"/>
      <c r="F178" s="14"/>
      <c r="G178" s="37"/>
      <c r="H178" s="14"/>
      <c r="I178" s="14"/>
    </row>
    <row r="179" spans="1:9">
      <c r="A179" s="14"/>
      <c r="B179" s="14"/>
      <c r="C179" s="14"/>
      <c r="D179" s="238"/>
      <c r="E179" s="238"/>
      <c r="F179" s="14"/>
      <c r="G179" s="37"/>
      <c r="H179" s="14"/>
      <c r="I179" s="14"/>
    </row>
    <row r="180" spans="1:9">
      <c r="A180" s="14"/>
      <c r="B180" s="14"/>
      <c r="C180" s="14"/>
      <c r="D180" s="238"/>
      <c r="E180" s="238"/>
      <c r="F180" s="14"/>
      <c r="G180" s="37"/>
      <c r="H180" s="14"/>
      <c r="I180" s="14"/>
    </row>
    <row r="181" spans="1:9">
      <c r="A181" s="14"/>
      <c r="B181" s="14"/>
      <c r="C181" s="14"/>
      <c r="D181" s="238"/>
      <c r="E181" s="238"/>
      <c r="F181" s="14"/>
      <c r="G181" s="37"/>
      <c r="H181" s="14"/>
      <c r="I181" s="14"/>
    </row>
    <row r="182" spans="1:9">
      <c r="A182" s="14"/>
      <c r="B182" s="14"/>
      <c r="C182" s="14"/>
      <c r="D182" s="238"/>
      <c r="E182" s="238"/>
      <c r="F182" s="14"/>
      <c r="G182" s="37"/>
      <c r="H182" s="14"/>
      <c r="I182" s="14"/>
    </row>
    <row r="183" spans="1:9">
      <c r="A183" s="14"/>
      <c r="B183" s="14"/>
      <c r="C183" s="14"/>
      <c r="D183" s="238"/>
      <c r="E183" s="238"/>
      <c r="F183" s="14"/>
      <c r="G183" s="37"/>
      <c r="H183" s="14"/>
      <c r="I183" s="14"/>
    </row>
    <row r="184" spans="1:9">
      <c r="A184" s="14"/>
      <c r="B184" s="14"/>
      <c r="C184" s="14"/>
      <c r="D184" s="238"/>
      <c r="E184" s="238"/>
      <c r="F184" s="14"/>
      <c r="G184" s="37"/>
      <c r="H184" s="14"/>
      <c r="I184" s="14"/>
    </row>
    <row r="185" spans="1:9">
      <c r="A185" s="14"/>
      <c r="B185" s="14"/>
      <c r="C185" s="14"/>
      <c r="D185" s="238"/>
      <c r="E185" s="238"/>
      <c r="F185" s="14"/>
      <c r="G185" s="37"/>
      <c r="H185" s="14"/>
      <c r="I185" s="14"/>
    </row>
    <row r="186" spans="1:9">
      <c r="A186" s="14"/>
      <c r="B186" s="14"/>
      <c r="C186" s="14"/>
      <c r="D186" s="238"/>
      <c r="E186" s="238"/>
      <c r="F186" s="14"/>
      <c r="G186" s="37"/>
      <c r="H186" s="14"/>
      <c r="I186" s="14"/>
    </row>
    <row r="187" spans="1:9">
      <c r="A187" s="14"/>
      <c r="B187" s="14"/>
      <c r="C187" s="14"/>
      <c r="D187" s="238"/>
      <c r="E187" s="238"/>
      <c r="F187" s="14"/>
      <c r="G187" s="37"/>
      <c r="H187" s="14"/>
      <c r="I187" s="14"/>
    </row>
    <row r="188" spans="1:9">
      <c r="A188" s="14"/>
      <c r="B188" s="14"/>
      <c r="C188" s="14"/>
      <c r="D188" s="238"/>
      <c r="E188" s="238"/>
      <c r="F188" s="14"/>
      <c r="G188" s="37"/>
      <c r="H188" s="14"/>
      <c r="I188" s="14"/>
    </row>
    <row r="189" spans="1:9">
      <c r="A189" s="14"/>
      <c r="B189" s="14"/>
      <c r="C189" s="14"/>
      <c r="D189" s="238"/>
      <c r="E189" s="238"/>
      <c r="F189" s="14"/>
      <c r="G189" s="37"/>
      <c r="H189" s="14"/>
      <c r="I189" s="14"/>
    </row>
    <row r="190" spans="1:9">
      <c r="A190" s="14"/>
      <c r="B190" s="14"/>
      <c r="C190" s="14"/>
      <c r="D190" s="238"/>
      <c r="E190" s="238"/>
      <c r="F190" s="14"/>
      <c r="G190" s="37"/>
      <c r="H190" s="14"/>
      <c r="I190" s="14"/>
    </row>
    <row r="191" spans="1:9">
      <c r="A191" s="14"/>
      <c r="B191" s="14"/>
      <c r="C191" s="14"/>
      <c r="D191" s="238"/>
      <c r="E191" s="238"/>
      <c r="F191" s="14"/>
      <c r="G191" s="37"/>
      <c r="H191" s="14"/>
      <c r="I191" s="14"/>
    </row>
    <row r="192" spans="1:9">
      <c r="A192" s="14"/>
      <c r="B192" s="14"/>
      <c r="C192" s="14"/>
      <c r="D192" s="238"/>
      <c r="E192" s="238"/>
      <c r="F192" s="14"/>
      <c r="G192" s="37"/>
      <c r="H192" s="14"/>
      <c r="I192" s="14"/>
    </row>
    <row r="193" spans="1:9">
      <c r="A193" s="14"/>
      <c r="B193" s="14"/>
      <c r="C193" s="14"/>
      <c r="D193" s="238"/>
      <c r="E193" s="238"/>
      <c r="F193" s="14"/>
      <c r="G193" s="37"/>
      <c r="H193" s="14"/>
      <c r="I193" s="14"/>
    </row>
    <row r="194" spans="1:9">
      <c r="A194" s="14"/>
      <c r="B194" s="14"/>
      <c r="C194" s="14"/>
      <c r="D194" s="238"/>
      <c r="E194" s="238"/>
      <c r="F194" s="14"/>
      <c r="G194" s="37"/>
      <c r="H194" s="14"/>
      <c r="I194" s="14"/>
    </row>
    <row r="195" spans="1:9">
      <c r="A195" s="14"/>
      <c r="B195" s="14"/>
      <c r="C195" s="14"/>
      <c r="D195" s="238"/>
      <c r="E195" s="238"/>
      <c r="F195" s="14"/>
      <c r="G195" s="37"/>
      <c r="H195" s="14"/>
      <c r="I195" s="14"/>
    </row>
    <row r="196" spans="1:9">
      <c r="A196" s="14"/>
      <c r="B196" s="14"/>
      <c r="C196" s="14"/>
      <c r="D196" s="238"/>
      <c r="E196" s="238"/>
      <c r="F196" s="14"/>
      <c r="G196" s="37"/>
      <c r="H196" s="14"/>
      <c r="I196" s="14"/>
    </row>
    <row r="197" spans="1:9">
      <c r="A197" s="14"/>
      <c r="B197" s="14"/>
      <c r="C197" s="14"/>
      <c r="D197" s="238"/>
      <c r="E197" s="238"/>
      <c r="F197" s="14"/>
      <c r="G197" s="37"/>
      <c r="H197" s="14"/>
      <c r="I197" s="14"/>
    </row>
    <row r="198" spans="1:9">
      <c r="A198" s="14"/>
      <c r="B198" s="14"/>
      <c r="C198" s="14"/>
      <c r="D198" s="238"/>
      <c r="E198" s="238"/>
      <c r="F198" s="14"/>
      <c r="G198" s="37"/>
      <c r="H198" s="14"/>
      <c r="I198" s="14"/>
    </row>
    <row r="199" spans="1:9">
      <c r="A199" s="14"/>
      <c r="B199" s="14"/>
      <c r="C199" s="14"/>
      <c r="D199" s="238"/>
      <c r="E199" s="238"/>
      <c r="F199" s="14"/>
      <c r="G199" s="37"/>
      <c r="H199" s="14"/>
      <c r="I199" s="14"/>
    </row>
    <row r="200" spans="1:9">
      <c r="A200" s="14"/>
      <c r="B200" s="14"/>
      <c r="C200" s="14"/>
      <c r="D200" s="238"/>
      <c r="E200" s="238"/>
      <c r="F200" s="14"/>
      <c r="G200" s="37"/>
      <c r="H200" s="14"/>
      <c r="I200" s="14"/>
    </row>
    <row r="201" spans="1:9">
      <c r="A201" s="14"/>
      <c r="B201" s="14"/>
      <c r="C201" s="14"/>
      <c r="D201" s="238"/>
      <c r="E201" s="238"/>
      <c r="F201" s="14"/>
      <c r="G201" s="37"/>
      <c r="H201" s="14"/>
      <c r="I201" s="14"/>
    </row>
    <row r="202" spans="1:9">
      <c r="A202" s="14"/>
      <c r="B202" s="14"/>
      <c r="C202" s="14"/>
      <c r="D202" s="238"/>
      <c r="E202" s="238"/>
      <c r="F202" s="14"/>
      <c r="G202" s="37"/>
      <c r="H202" s="14"/>
      <c r="I202" s="14"/>
    </row>
    <row r="203" spans="1:9">
      <c r="A203" s="14"/>
      <c r="B203" s="14"/>
      <c r="C203" s="14"/>
      <c r="D203" s="238"/>
      <c r="E203" s="238"/>
      <c r="F203" s="14"/>
      <c r="G203" s="37"/>
      <c r="H203" s="14"/>
      <c r="I203" s="14"/>
    </row>
    <row r="204" spans="1:9">
      <c r="A204" s="14"/>
      <c r="B204" s="14"/>
      <c r="C204" s="14"/>
      <c r="D204" s="238"/>
      <c r="E204" s="238"/>
      <c r="F204" s="14"/>
      <c r="G204" s="37"/>
      <c r="H204" s="14"/>
      <c r="I204" s="14"/>
    </row>
    <row r="205" spans="1:9">
      <c r="A205" s="14"/>
      <c r="B205" s="14"/>
      <c r="C205" s="14"/>
      <c r="D205" s="238"/>
      <c r="E205" s="238"/>
      <c r="F205" s="14"/>
      <c r="G205" s="37"/>
      <c r="H205" s="14"/>
      <c r="I205" s="14"/>
    </row>
    <row r="206" spans="1:9">
      <c r="A206" s="14"/>
      <c r="B206" s="14"/>
      <c r="C206" s="14"/>
      <c r="D206" s="238"/>
      <c r="E206" s="238"/>
      <c r="F206" s="14"/>
      <c r="G206" s="37"/>
      <c r="H206" s="14"/>
      <c r="I206" s="14"/>
    </row>
    <row r="207" spans="1:9">
      <c r="A207" s="14"/>
      <c r="B207" s="14"/>
      <c r="C207" s="14"/>
      <c r="D207" s="238"/>
      <c r="E207" s="238"/>
      <c r="F207" s="14"/>
      <c r="G207" s="37"/>
      <c r="H207" s="14"/>
      <c r="I207" s="14"/>
    </row>
    <row r="208" spans="1:9">
      <c r="A208" s="14"/>
      <c r="B208" s="14"/>
      <c r="C208" s="14"/>
      <c r="D208" s="238"/>
      <c r="E208" s="238"/>
      <c r="F208" s="14"/>
      <c r="G208" s="37"/>
      <c r="H208" s="14"/>
      <c r="I208" s="14"/>
    </row>
    <row r="209" spans="1:9">
      <c r="A209" s="14"/>
      <c r="B209" s="14"/>
      <c r="C209" s="14"/>
      <c r="D209" s="238"/>
      <c r="E209" s="238"/>
      <c r="F209" s="14"/>
      <c r="G209" s="37"/>
      <c r="H209" s="14"/>
      <c r="I209" s="14"/>
    </row>
    <row r="210" spans="1:9">
      <c r="A210" s="14"/>
      <c r="B210" s="14"/>
      <c r="C210" s="14"/>
      <c r="D210" s="238"/>
      <c r="E210" s="238"/>
      <c r="F210" s="14"/>
      <c r="G210" s="37"/>
      <c r="H210" s="14"/>
      <c r="I210" s="14"/>
    </row>
    <row r="211" spans="1:9">
      <c r="A211" s="14"/>
      <c r="B211" s="14"/>
      <c r="C211" s="14"/>
      <c r="D211" s="238"/>
      <c r="E211" s="238"/>
      <c r="F211" s="14"/>
      <c r="G211" s="37"/>
      <c r="H211" s="14"/>
      <c r="I211" s="14"/>
    </row>
    <row r="212" spans="1:9">
      <c r="A212" s="14"/>
      <c r="B212" s="14"/>
      <c r="C212" s="14"/>
      <c r="D212" s="238"/>
      <c r="E212" s="238"/>
      <c r="F212" s="14"/>
      <c r="G212" s="37"/>
      <c r="H212" s="14"/>
      <c r="I212" s="14"/>
    </row>
    <row r="213" spans="1:9">
      <c r="A213" s="14"/>
      <c r="B213" s="14"/>
      <c r="C213" s="14"/>
      <c r="D213" s="238"/>
      <c r="E213" s="238"/>
      <c r="F213" s="14"/>
      <c r="G213" s="37"/>
      <c r="H213" s="14"/>
      <c r="I213" s="14"/>
    </row>
    <row r="214" spans="1:9">
      <c r="A214" s="14"/>
      <c r="B214" s="14"/>
      <c r="C214" s="14"/>
      <c r="D214" s="238"/>
      <c r="E214" s="238"/>
      <c r="F214" s="14"/>
      <c r="G214" s="37"/>
      <c r="H214" s="14"/>
      <c r="I214" s="14"/>
    </row>
    <row r="215" spans="1:9">
      <c r="A215" s="14"/>
      <c r="B215" s="14"/>
      <c r="C215" s="14"/>
      <c r="D215" s="238"/>
      <c r="E215" s="238"/>
      <c r="F215" s="14"/>
      <c r="G215" s="37"/>
      <c r="H215" s="14"/>
      <c r="I215" s="14"/>
    </row>
    <row r="216" spans="1:9">
      <c r="A216" s="14"/>
      <c r="B216" s="14"/>
      <c r="C216" s="14"/>
      <c r="D216" s="238"/>
      <c r="E216" s="238"/>
      <c r="F216" s="14"/>
      <c r="G216" s="37"/>
      <c r="H216" s="14"/>
      <c r="I216" s="14"/>
    </row>
    <row r="217" spans="1:9">
      <c r="A217" s="14"/>
      <c r="B217" s="14"/>
      <c r="C217" s="14"/>
      <c r="D217" s="238"/>
      <c r="E217" s="238"/>
      <c r="F217" s="14"/>
      <c r="G217" s="37"/>
      <c r="H217" s="14"/>
      <c r="I217" s="14"/>
    </row>
    <row r="218" spans="1:9">
      <c r="A218" s="14"/>
      <c r="B218" s="14"/>
      <c r="C218" s="14"/>
      <c r="D218" s="238"/>
      <c r="E218" s="238"/>
      <c r="F218" s="14"/>
      <c r="G218" s="37"/>
      <c r="H218" s="14"/>
      <c r="I218" s="14"/>
    </row>
    <row r="219" spans="1:9">
      <c r="A219" s="14"/>
      <c r="B219" s="14"/>
      <c r="C219" s="14"/>
      <c r="D219" s="238"/>
      <c r="E219" s="238"/>
      <c r="F219" s="14"/>
      <c r="G219" s="37"/>
      <c r="H219" s="14"/>
      <c r="I219" s="14"/>
    </row>
    <row r="220" spans="1:9">
      <c r="A220" s="14"/>
      <c r="B220" s="14"/>
      <c r="C220" s="14"/>
      <c r="D220" s="238"/>
      <c r="E220" s="238"/>
      <c r="F220" s="14"/>
      <c r="G220" s="37"/>
      <c r="H220" s="14"/>
      <c r="I220" s="14"/>
    </row>
    <row r="221" spans="1:9">
      <c r="A221" s="14"/>
      <c r="B221" s="14"/>
      <c r="C221" s="14"/>
      <c r="D221" s="238"/>
      <c r="E221" s="238"/>
      <c r="F221" s="14"/>
      <c r="G221" s="37"/>
      <c r="H221" s="14"/>
      <c r="I221" s="14"/>
    </row>
    <row r="222" spans="1:9">
      <c r="A222" s="14"/>
      <c r="B222" s="14"/>
      <c r="C222" s="14"/>
      <c r="D222" s="238"/>
      <c r="E222" s="238"/>
      <c r="F222" s="14"/>
      <c r="G222" s="37"/>
      <c r="H222" s="14"/>
      <c r="I222" s="14"/>
    </row>
    <row r="223" spans="1:9">
      <c r="A223" s="14"/>
      <c r="B223" s="14"/>
      <c r="C223" s="14"/>
      <c r="D223" s="238"/>
      <c r="E223" s="238"/>
      <c r="F223" s="14"/>
      <c r="G223" s="37"/>
      <c r="H223" s="14"/>
      <c r="I223" s="14"/>
    </row>
    <row r="224" spans="1:9">
      <c r="A224" s="14"/>
      <c r="B224" s="14"/>
      <c r="C224" s="14"/>
      <c r="D224" s="238"/>
      <c r="E224" s="238"/>
      <c r="F224" s="14"/>
      <c r="G224" s="37"/>
      <c r="H224" s="14"/>
      <c r="I224" s="14"/>
    </row>
    <row r="225" spans="1:9">
      <c r="A225" s="14"/>
      <c r="B225" s="14"/>
      <c r="C225" s="14"/>
      <c r="D225" s="238"/>
      <c r="E225" s="238"/>
      <c r="F225" s="14"/>
      <c r="G225" s="37"/>
      <c r="H225" s="14"/>
      <c r="I225" s="14"/>
    </row>
    <row r="226" spans="1:9">
      <c r="A226" s="14"/>
      <c r="B226" s="14"/>
      <c r="C226" s="14"/>
      <c r="D226" s="238"/>
      <c r="E226" s="238"/>
      <c r="F226" s="14"/>
      <c r="G226" s="37"/>
      <c r="H226" s="14"/>
      <c r="I226" s="14"/>
    </row>
    <row r="227" spans="1:9">
      <c r="A227" s="14"/>
      <c r="B227" s="14"/>
      <c r="C227" s="14"/>
      <c r="D227" s="238"/>
      <c r="E227" s="238"/>
      <c r="F227" s="14"/>
      <c r="G227" s="37"/>
      <c r="H227" s="14"/>
      <c r="I227" s="14"/>
    </row>
    <row r="228" spans="1:9">
      <c r="A228" s="14"/>
      <c r="B228" s="14"/>
      <c r="C228" s="14"/>
      <c r="D228" s="238"/>
      <c r="E228" s="238"/>
      <c r="F228" s="14"/>
      <c r="G228" s="37"/>
      <c r="H228" s="14"/>
      <c r="I228" s="14"/>
    </row>
    <row r="229" spans="1:9">
      <c r="A229" s="14"/>
      <c r="B229" s="14"/>
      <c r="C229" s="14"/>
      <c r="D229" s="238"/>
      <c r="E229" s="238"/>
      <c r="F229" s="14"/>
      <c r="G229" s="37"/>
      <c r="H229" s="14"/>
      <c r="I229" s="14"/>
    </row>
    <row r="230" spans="1:9">
      <c r="A230" s="14"/>
      <c r="B230" s="14"/>
      <c r="C230" s="14"/>
      <c r="D230" s="238"/>
      <c r="E230" s="238"/>
      <c r="F230" s="14"/>
      <c r="G230" s="37"/>
      <c r="H230" s="14"/>
      <c r="I230" s="14"/>
    </row>
    <row r="231" spans="1:9">
      <c r="A231" s="14"/>
      <c r="B231" s="14"/>
      <c r="C231" s="14"/>
      <c r="D231" s="238"/>
      <c r="E231" s="238"/>
      <c r="F231" s="14"/>
      <c r="G231" s="37"/>
      <c r="H231" s="14"/>
      <c r="I231" s="14"/>
    </row>
    <row r="232" spans="1:9">
      <c r="A232" s="14"/>
      <c r="B232" s="14"/>
      <c r="C232" s="14"/>
      <c r="D232" s="238"/>
      <c r="E232" s="238"/>
      <c r="F232" s="14"/>
      <c r="G232" s="37"/>
      <c r="H232" s="14"/>
      <c r="I232" s="14"/>
    </row>
    <row r="233" spans="1:9">
      <c r="A233" s="14"/>
      <c r="B233" s="14"/>
      <c r="C233" s="14"/>
      <c r="D233" s="238"/>
      <c r="E233" s="238"/>
      <c r="F233" s="14"/>
      <c r="G233" s="37"/>
      <c r="H233" s="14"/>
      <c r="I233" s="14"/>
    </row>
    <row r="234" spans="1:9">
      <c r="A234" s="14"/>
      <c r="B234" s="14"/>
      <c r="C234" s="14"/>
      <c r="D234" s="238"/>
      <c r="E234" s="238"/>
      <c r="F234" s="14"/>
      <c r="G234" s="37"/>
      <c r="H234" s="14"/>
      <c r="I234" s="14"/>
    </row>
    <row r="235" spans="1:9">
      <c r="A235" s="14"/>
      <c r="B235" s="14"/>
      <c r="C235" s="14"/>
      <c r="D235" s="238"/>
      <c r="E235" s="238"/>
      <c r="F235" s="14"/>
      <c r="G235" s="37"/>
      <c r="H235" s="14"/>
      <c r="I235" s="14"/>
    </row>
    <row r="236" spans="1:9">
      <c r="A236" s="14"/>
      <c r="B236" s="14"/>
      <c r="C236" s="14"/>
      <c r="D236" s="238"/>
      <c r="E236" s="238"/>
      <c r="F236" s="14"/>
      <c r="G236" s="37"/>
      <c r="H236" s="14"/>
      <c r="I236" s="14"/>
    </row>
    <row r="237" spans="1:9">
      <c r="A237" s="14"/>
      <c r="B237" s="14"/>
      <c r="C237" s="14"/>
      <c r="D237" s="238"/>
      <c r="E237" s="238"/>
      <c r="F237" s="14"/>
      <c r="G237" s="37"/>
      <c r="H237" s="14"/>
      <c r="I237" s="14"/>
    </row>
    <row r="238" spans="1:9">
      <c r="A238" s="14"/>
      <c r="B238" s="14"/>
      <c r="C238" s="14"/>
      <c r="D238" s="238"/>
      <c r="E238" s="238"/>
      <c r="F238" s="14"/>
      <c r="G238" s="37"/>
      <c r="H238" s="14"/>
      <c r="I238" s="14"/>
    </row>
    <row r="239" spans="1:9">
      <c r="A239" s="14"/>
      <c r="B239" s="14"/>
      <c r="C239" s="14"/>
      <c r="D239" s="238"/>
      <c r="E239" s="238"/>
      <c r="F239" s="14"/>
      <c r="G239" s="37"/>
      <c r="H239" s="14"/>
      <c r="I239" s="14"/>
    </row>
    <row r="240" spans="1:9">
      <c r="A240" s="14"/>
      <c r="B240" s="14"/>
      <c r="C240" s="14"/>
      <c r="D240" s="238"/>
      <c r="E240" s="238"/>
      <c r="F240" s="14"/>
      <c r="G240" s="37"/>
      <c r="H240" s="14"/>
      <c r="I240" s="14"/>
    </row>
    <row r="241" spans="1:9">
      <c r="A241" s="14"/>
      <c r="B241" s="14"/>
      <c r="C241" s="14"/>
      <c r="D241" s="238"/>
      <c r="E241" s="238"/>
      <c r="F241" s="14"/>
      <c r="G241" s="37"/>
      <c r="H241" s="14"/>
      <c r="I241" s="14"/>
    </row>
    <row r="242" spans="1:9">
      <c r="A242" s="14"/>
      <c r="B242" s="14"/>
      <c r="C242" s="14"/>
      <c r="D242" s="238"/>
      <c r="E242" s="238"/>
      <c r="F242" s="14"/>
      <c r="G242" s="37"/>
      <c r="H242" s="14"/>
      <c r="I242" s="14"/>
    </row>
    <row r="243" spans="1:9">
      <c r="A243" s="14"/>
      <c r="B243" s="14"/>
      <c r="C243" s="14"/>
      <c r="D243" s="238"/>
      <c r="E243" s="238"/>
      <c r="F243" s="14"/>
      <c r="G243" s="37"/>
      <c r="H243" s="14"/>
      <c r="I243" s="14"/>
    </row>
    <row r="244" spans="1:9">
      <c r="A244" s="14"/>
      <c r="B244" s="14"/>
      <c r="C244" s="14"/>
      <c r="D244" s="238"/>
      <c r="E244" s="238"/>
      <c r="F244" s="14"/>
      <c r="G244" s="37"/>
      <c r="H244" s="14"/>
      <c r="I244" s="14"/>
    </row>
    <row r="245" spans="1:9">
      <c r="A245" s="14"/>
      <c r="B245" s="14"/>
      <c r="C245" s="14"/>
      <c r="D245" s="238"/>
      <c r="E245" s="238"/>
      <c r="F245" s="14"/>
      <c r="G245" s="37"/>
      <c r="H245" s="14"/>
      <c r="I245" s="14"/>
    </row>
    <row r="246" spans="1:9">
      <c r="A246" s="14"/>
      <c r="B246" s="14"/>
      <c r="C246" s="14"/>
      <c r="D246" s="238"/>
      <c r="E246" s="238"/>
      <c r="F246" s="14"/>
      <c r="G246" s="37"/>
      <c r="H246" s="14"/>
      <c r="I246" s="14"/>
    </row>
    <row r="247" spans="1:9">
      <c r="A247" s="14"/>
      <c r="B247" s="14"/>
      <c r="C247" s="14"/>
      <c r="D247" s="238"/>
      <c r="E247" s="238"/>
      <c r="F247" s="14"/>
      <c r="G247" s="37"/>
      <c r="H247" s="14"/>
      <c r="I247" s="14"/>
    </row>
    <row r="248" spans="1:9">
      <c r="A248" s="14"/>
      <c r="B248" s="14"/>
      <c r="C248" s="14"/>
      <c r="D248" s="238"/>
      <c r="E248" s="238"/>
      <c r="F248" s="14"/>
      <c r="G248" s="37"/>
      <c r="H248" s="14"/>
      <c r="I248" s="14"/>
    </row>
    <row r="249" spans="1:9">
      <c r="A249" s="14"/>
      <c r="B249" s="14"/>
      <c r="C249" s="14"/>
      <c r="D249" s="238"/>
      <c r="E249" s="238"/>
      <c r="F249" s="14"/>
      <c r="G249" s="37"/>
      <c r="H249" s="14"/>
      <c r="I249" s="14"/>
    </row>
    <row r="250" spans="1:9">
      <c r="A250" s="14"/>
      <c r="B250" s="14"/>
      <c r="C250" s="14"/>
      <c r="D250" s="238"/>
      <c r="E250" s="238"/>
      <c r="F250" s="14"/>
      <c r="G250" s="37"/>
      <c r="H250" s="14"/>
      <c r="I250" s="14"/>
    </row>
    <row r="251" spans="1:9">
      <c r="A251" s="14"/>
      <c r="B251" s="14"/>
      <c r="C251" s="14"/>
      <c r="D251" s="238"/>
      <c r="E251" s="238"/>
      <c r="F251" s="14"/>
      <c r="G251" s="37"/>
      <c r="H251" s="14"/>
      <c r="I251" s="14"/>
    </row>
    <row r="252" spans="1:9">
      <c r="A252" s="14"/>
      <c r="B252" s="14"/>
      <c r="C252" s="14"/>
      <c r="D252" s="238"/>
      <c r="E252" s="238"/>
      <c r="F252" s="14"/>
      <c r="G252" s="37"/>
      <c r="H252" s="14"/>
      <c r="I252" s="14"/>
    </row>
    <row r="253" spans="1:9">
      <c r="A253" s="14"/>
      <c r="B253" s="14"/>
      <c r="C253" s="14"/>
      <c r="D253" s="238"/>
      <c r="E253" s="238"/>
      <c r="F253" s="14"/>
      <c r="G253" s="37"/>
      <c r="H253" s="14"/>
      <c r="I253" s="14"/>
    </row>
    <row r="254" spans="1:9">
      <c r="A254" s="14"/>
      <c r="B254" s="14"/>
      <c r="C254" s="14"/>
      <c r="D254" s="238"/>
      <c r="E254" s="238"/>
      <c r="F254" s="14"/>
      <c r="G254" s="37"/>
      <c r="H254" s="14"/>
      <c r="I254" s="14"/>
    </row>
    <row r="255" spans="1:9">
      <c r="A255" s="14"/>
      <c r="B255" s="14"/>
      <c r="C255" s="14"/>
      <c r="D255" s="238"/>
      <c r="E255" s="238"/>
      <c r="F255" s="14"/>
      <c r="G255" s="37"/>
      <c r="H255" s="14"/>
      <c r="I255" s="14"/>
    </row>
    <row r="256" spans="1:9">
      <c r="A256" s="14"/>
      <c r="B256" s="14"/>
      <c r="C256" s="14"/>
      <c r="D256" s="238"/>
      <c r="E256" s="238"/>
      <c r="F256" s="14"/>
      <c r="G256" s="37"/>
      <c r="H256" s="14"/>
      <c r="I256" s="14"/>
    </row>
    <row r="257" spans="1:9">
      <c r="A257" s="14"/>
      <c r="B257" s="14"/>
      <c r="C257" s="14"/>
      <c r="D257" s="238"/>
      <c r="E257" s="238"/>
      <c r="F257" s="14"/>
      <c r="G257" s="37"/>
      <c r="H257" s="14"/>
      <c r="I257" s="14"/>
    </row>
    <row r="258" spans="1:9">
      <c r="A258" s="14"/>
      <c r="B258" s="14"/>
      <c r="C258" s="14"/>
      <c r="D258" s="238"/>
      <c r="E258" s="238"/>
      <c r="F258" s="14"/>
      <c r="G258" s="37"/>
      <c r="H258" s="14"/>
      <c r="I258" s="14"/>
    </row>
    <row r="259" spans="1:9">
      <c r="A259" s="14"/>
      <c r="B259" s="14"/>
      <c r="C259" s="14"/>
      <c r="D259" s="238"/>
      <c r="E259" s="238"/>
      <c r="F259" s="14"/>
      <c r="G259" s="37"/>
      <c r="H259" s="14"/>
      <c r="I259" s="14"/>
    </row>
    <row r="260" spans="1:9">
      <c r="A260" s="14"/>
      <c r="B260" s="14"/>
      <c r="C260" s="14"/>
      <c r="D260" s="238"/>
      <c r="E260" s="238"/>
      <c r="F260" s="14"/>
      <c r="G260" s="37"/>
      <c r="H260" s="14"/>
      <c r="I260" s="14"/>
    </row>
    <row r="261" spans="1:9">
      <c r="A261" s="14"/>
      <c r="B261" s="14"/>
      <c r="C261" s="14"/>
      <c r="D261" s="238"/>
      <c r="E261" s="238"/>
      <c r="F261" s="14"/>
      <c r="G261" s="37"/>
      <c r="H261" s="14"/>
      <c r="I261" s="14"/>
    </row>
    <row r="262" spans="1:9">
      <c r="A262" s="14"/>
      <c r="B262" s="14"/>
      <c r="C262" s="14"/>
      <c r="D262" s="238"/>
      <c r="E262" s="238"/>
      <c r="F262" s="14"/>
      <c r="G262" s="37"/>
      <c r="H262" s="14"/>
      <c r="I262" s="14"/>
    </row>
    <row r="263" spans="1:9">
      <c r="A263" s="14"/>
      <c r="B263" s="14"/>
      <c r="C263" s="14"/>
      <c r="D263" s="238"/>
      <c r="E263" s="238"/>
      <c r="F263" s="14"/>
      <c r="G263" s="37"/>
      <c r="H263" s="14"/>
      <c r="I263" s="14"/>
    </row>
    <row r="264" spans="1:9">
      <c r="A264" s="14"/>
      <c r="B264" s="14"/>
      <c r="C264" s="14"/>
      <c r="D264" s="238"/>
      <c r="E264" s="238"/>
      <c r="F264" s="14"/>
      <c r="G264" s="37"/>
      <c r="H264" s="14"/>
      <c r="I264" s="14"/>
    </row>
    <row r="265" spans="1:9">
      <c r="A265" s="14"/>
      <c r="B265" s="14"/>
      <c r="C265" s="14"/>
      <c r="D265" s="238"/>
      <c r="E265" s="238"/>
      <c r="F265" s="14"/>
      <c r="G265" s="37"/>
      <c r="H265" s="14"/>
      <c r="I265" s="14"/>
    </row>
    <row r="266" spans="1:9">
      <c r="A266" s="14"/>
      <c r="B266" s="14"/>
      <c r="C266" s="14"/>
      <c r="D266" s="238"/>
      <c r="E266" s="238"/>
      <c r="F266" s="14"/>
      <c r="G266" s="37"/>
      <c r="H266" s="14"/>
      <c r="I266" s="14"/>
    </row>
    <row r="267" spans="1:9">
      <c r="A267" s="14"/>
      <c r="B267" s="14"/>
      <c r="C267" s="14"/>
      <c r="D267" s="238"/>
      <c r="E267" s="238"/>
      <c r="F267" s="14"/>
      <c r="G267" s="37"/>
      <c r="H267" s="14"/>
      <c r="I267" s="14"/>
    </row>
    <row r="268" spans="1:9">
      <c r="A268" s="14"/>
      <c r="B268" s="14"/>
      <c r="C268" s="14"/>
      <c r="D268" s="238"/>
      <c r="E268" s="238"/>
      <c r="F268" s="14"/>
      <c r="G268" s="37"/>
      <c r="H268" s="14"/>
      <c r="I268" s="14"/>
    </row>
    <row r="269" spans="1:9">
      <c r="A269" s="14"/>
      <c r="B269" s="14"/>
      <c r="C269" s="14"/>
      <c r="D269" s="238"/>
      <c r="E269" s="238"/>
      <c r="F269" s="14"/>
      <c r="G269" s="37"/>
      <c r="H269" s="14"/>
      <c r="I269" s="14"/>
    </row>
    <row r="270" spans="1:9">
      <c r="A270" s="14"/>
      <c r="B270" s="14"/>
      <c r="C270" s="14"/>
      <c r="D270" s="238"/>
      <c r="E270" s="238"/>
      <c r="F270" s="14"/>
      <c r="G270" s="37"/>
      <c r="H270" s="14"/>
      <c r="I270" s="14"/>
    </row>
    <row r="271" spans="1:9">
      <c r="A271" s="14"/>
      <c r="B271" s="14"/>
      <c r="C271" s="14"/>
      <c r="D271" s="238"/>
      <c r="E271" s="238"/>
      <c r="F271" s="14"/>
      <c r="G271" s="37"/>
      <c r="H271" s="14"/>
      <c r="I271" s="14"/>
    </row>
    <row r="272" spans="1:9">
      <c r="A272" s="14"/>
      <c r="B272" s="14"/>
      <c r="C272" s="14"/>
      <c r="D272" s="238"/>
      <c r="E272" s="238"/>
      <c r="F272" s="14"/>
      <c r="G272" s="37"/>
      <c r="H272" s="14"/>
      <c r="I272" s="14"/>
    </row>
    <row r="273" spans="1:9">
      <c r="A273" s="14"/>
      <c r="B273" s="14"/>
      <c r="C273" s="14"/>
      <c r="D273" s="238"/>
      <c r="E273" s="238"/>
      <c r="F273" s="14"/>
      <c r="G273" s="37"/>
      <c r="H273" s="14"/>
      <c r="I273" s="14"/>
    </row>
    <row r="274" spans="1:9">
      <c r="A274" s="14"/>
      <c r="B274" s="14"/>
      <c r="C274" s="14"/>
      <c r="D274" s="238"/>
      <c r="E274" s="238"/>
      <c r="F274" s="14"/>
      <c r="G274" s="37"/>
      <c r="H274" s="14"/>
      <c r="I274" s="14"/>
    </row>
    <row r="275" spans="1:9">
      <c r="A275" s="14"/>
      <c r="B275" s="14"/>
      <c r="C275" s="14"/>
      <c r="D275" s="238"/>
      <c r="E275" s="238"/>
      <c r="F275" s="14"/>
      <c r="G275" s="37"/>
      <c r="H275" s="14"/>
      <c r="I275" s="14"/>
    </row>
    <row r="276" spans="1:9">
      <c r="A276" s="14"/>
      <c r="B276" s="14"/>
      <c r="C276" s="14"/>
      <c r="D276" s="238"/>
      <c r="E276" s="238"/>
      <c r="F276" s="14"/>
      <c r="G276" s="37"/>
      <c r="H276" s="14"/>
      <c r="I276" s="14"/>
    </row>
    <row r="277" spans="1:9">
      <c r="A277" s="14"/>
      <c r="B277" s="14"/>
      <c r="C277" s="14"/>
      <c r="D277" s="238"/>
      <c r="E277" s="238"/>
      <c r="F277" s="14"/>
      <c r="G277" s="37"/>
      <c r="H277" s="14"/>
      <c r="I277" s="14"/>
    </row>
    <row r="278" spans="1:9">
      <c r="A278" s="14"/>
      <c r="B278" s="14"/>
      <c r="C278" s="14"/>
      <c r="D278" s="238"/>
      <c r="E278" s="238"/>
      <c r="F278" s="14"/>
      <c r="G278" s="37"/>
      <c r="H278" s="14"/>
      <c r="I278" s="14"/>
    </row>
    <row r="279" spans="1:9">
      <c r="A279" s="14"/>
      <c r="B279" s="14"/>
      <c r="C279" s="14"/>
      <c r="D279" s="238"/>
      <c r="E279" s="238"/>
      <c r="F279" s="14"/>
      <c r="G279" s="37"/>
      <c r="H279" s="14"/>
      <c r="I279" s="14"/>
    </row>
    <row r="280" spans="1:9">
      <c r="A280" s="14"/>
      <c r="B280" s="14"/>
      <c r="C280" s="14"/>
      <c r="D280" s="238"/>
      <c r="E280" s="238"/>
      <c r="F280" s="14"/>
      <c r="G280" s="37"/>
      <c r="H280" s="14"/>
      <c r="I280" s="14"/>
    </row>
    <row r="281" spans="1:9">
      <c r="A281" s="14"/>
      <c r="B281" s="14"/>
      <c r="C281" s="14"/>
      <c r="D281" s="238"/>
      <c r="E281" s="238"/>
      <c r="F281" s="14"/>
      <c r="G281" s="37"/>
      <c r="H281" s="14"/>
      <c r="I281" s="14"/>
    </row>
    <row r="282" spans="1:9">
      <c r="A282" s="14"/>
      <c r="B282" s="14"/>
      <c r="C282" s="14"/>
      <c r="D282" s="238"/>
      <c r="E282" s="238"/>
      <c r="F282" s="14"/>
      <c r="G282" s="37"/>
      <c r="H282" s="14"/>
      <c r="I282" s="14"/>
    </row>
    <row r="283" spans="1:9">
      <c r="A283" s="14"/>
      <c r="B283" s="14"/>
      <c r="C283" s="14"/>
      <c r="D283" s="238"/>
      <c r="E283" s="238"/>
      <c r="F283" s="14"/>
      <c r="G283" s="37"/>
      <c r="H283" s="14"/>
      <c r="I283" s="14"/>
    </row>
    <row r="284" spans="1:9">
      <c r="A284" s="14"/>
      <c r="B284" s="14"/>
      <c r="C284" s="14"/>
      <c r="D284" s="238"/>
      <c r="E284" s="238"/>
      <c r="F284" s="14"/>
      <c r="G284" s="37"/>
      <c r="H284" s="14"/>
      <c r="I284" s="14"/>
    </row>
    <row r="285" spans="1:9">
      <c r="A285" s="14"/>
      <c r="B285" s="14"/>
      <c r="C285" s="14"/>
      <c r="D285" s="238"/>
      <c r="E285" s="238"/>
      <c r="F285" s="14"/>
      <c r="G285" s="37"/>
      <c r="H285" s="14"/>
      <c r="I285" s="14"/>
    </row>
    <row r="286" spans="1:9">
      <c r="A286" s="14"/>
      <c r="B286" s="14"/>
      <c r="C286" s="14"/>
      <c r="D286" s="238"/>
      <c r="E286" s="238"/>
      <c r="F286" s="14"/>
      <c r="G286" s="37"/>
      <c r="H286" s="14"/>
      <c r="I286" s="14"/>
    </row>
    <row r="287" spans="1:9">
      <c r="A287" s="14"/>
      <c r="B287" s="14"/>
      <c r="C287" s="14"/>
      <c r="D287" s="238"/>
      <c r="E287" s="238"/>
      <c r="F287" s="14"/>
      <c r="G287" s="37"/>
      <c r="H287" s="14"/>
      <c r="I287" s="14"/>
    </row>
    <row r="288" spans="1:9">
      <c r="A288" s="14"/>
      <c r="B288" s="14"/>
      <c r="C288" s="14"/>
      <c r="D288" s="238"/>
      <c r="E288" s="238"/>
      <c r="F288" s="14"/>
      <c r="G288" s="37"/>
      <c r="H288" s="14"/>
      <c r="I288" s="14"/>
    </row>
    <row r="289" spans="1:9">
      <c r="A289" s="14"/>
      <c r="B289" s="14"/>
      <c r="C289" s="14"/>
      <c r="D289" s="238"/>
      <c r="E289" s="238"/>
      <c r="F289" s="14"/>
      <c r="G289" s="37"/>
      <c r="H289" s="14"/>
      <c r="I289" s="14"/>
    </row>
    <row r="290" spans="1:9">
      <c r="A290" s="14"/>
      <c r="B290" s="14"/>
      <c r="C290" s="14"/>
      <c r="D290" s="238"/>
      <c r="E290" s="238"/>
      <c r="F290" s="14"/>
      <c r="G290" s="37"/>
      <c r="H290" s="14"/>
      <c r="I290" s="14"/>
    </row>
    <row r="291" spans="1:9">
      <c r="A291" s="14"/>
      <c r="B291" s="14"/>
      <c r="C291" s="14"/>
      <c r="D291" s="238"/>
      <c r="E291" s="238"/>
      <c r="F291" s="14"/>
      <c r="G291" s="37"/>
      <c r="H291" s="14"/>
      <c r="I291" s="14"/>
    </row>
    <row r="292" spans="1:9">
      <c r="A292" s="14"/>
      <c r="B292" s="14"/>
      <c r="C292" s="14"/>
      <c r="D292" s="238"/>
      <c r="E292" s="238"/>
      <c r="F292" s="14"/>
      <c r="G292" s="37"/>
      <c r="H292" s="14"/>
      <c r="I292" s="14"/>
    </row>
    <row r="293" spans="1:9">
      <c r="A293" s="14"/>
      <c r="B293" s="14"/>
      <c r="C293" s="14"/>
      <c r="D293" s="238"/>
      <c r="E293" s="238"/>
      <c r="F293" s="14"/>
      <c r="G293" s="37"/>
      <c r="H293" s="14"/>
      <c r="I293" s="14"/>
    </row>
    <row r="294" spans="1:9">
      <c r="A294" s="14"/>
      <c r="B294" s="14"/>
      <c r="C294" s="14"/>
      <c r="D294" s="238"/>
      <c r="E294" s="238"/>
      <c r="F294" s="14"/>
      <c r="G294" s="37"/>
      <c r="H294" s="14"/>
      <c r="I294" s="14"/>
    </row>
    <row r="295" spans="1:9">
      <c r="A295" s="14"/>
      <c r="B295" s="14"/>
      <c r="C295" s="14"/>
      <c r="D295" s="238"/>
      <c r="E295" s="238"/>
      <c r="F295" s="14"/>
      <c r="G295" s="37"/>
      <c r="H295" s="14"/>
      <c r="I295" s="14"/>
    </row>
    <row r="296" spans="1:9">
      <c r="A296" s="14"/>
      <c r="B296" s="14"/>
      <c r="C296" s="14"/>
      <c r="D296" s="238"/>
      <c r="E296" s="238"/>
      <c r="F296" s="14"/>
      <c r="G296" s="37"/>
      <c r="H296" s="14"/>
      <c r="I296" s="14"/>
    </row>
    <row r="297" spans="1:9">
      <c r="A297" s="14"/>
      <c r="B297" s="14"/>
      <c r="C297" s="14"/>
      <c r="D297" s="238"/>
      <c r="E297" s="238"/>
      <c r="F297" s="14"/>
      <c r="G297" s="37"/>
      <c r="H297" s="14"/>
      <c r="I297" s="14"/>
    </row>
    <row r="298" spans="1:9">
      <c r="A298" s="14"/>
      <c r="B298" s="14"/>
      <c r="C298" s="14"/>
      <c r="D298" s="238"/>
      <c r="E298" s="238"/>
      <c r="F298" s="14"/>
      <c r="G298" s="37"/>
      <c r="H298" s="14"/>
      <c r="I298" s="14"/>
    </row>
    <row r="299" spans="1:9">
      <c r="A299" s="14"/>
      <c r="B299" s="14"/>
      <c r="C299" s="14"/>
      <c r="D299" s="238"/>
      <c r="E299" s="238"/>
      <c r="F299" s="14"/>
      <c r="G299" s="37"/>
      <c r="H299" s="14"/>
      <c r="I299" s="14"/>
    </row>
    <row r="300" spans="1:9">
      <c r="A300" s="14"/>
      <c r="B300" s="14"/>
      <c r="C300" s="14"/>
      <c r="D300" s="238"/>
      <c r="E300" s="238"/>
      <c r="F300" s="14"/>
      <c r="G300" s="37"/>
      <c r="H300" s="14"/>
      <c r="I300" s="14"/>
    </row>
    <row r="301" spans="1:9">
      <c r="A301" s="14"/>
      <c r="B301" s="14"/>
      <c r="C301" s="14"/>
      <c r="D301" s="238"/>
      <c r="E301" s="238"/>
      <c r="F301" s="14"/>
      <c r="G301" s="37"/>
      <c r="H301" s="14"/>
      <c r="I301" s="14"/>
    </row>
    <row r="302" spans="1:9">
      <c r="A302" s="14"/>
      <c r="B302" s="14"/>
      <c r="C302" s="14"/>
      <c r="D302" s="238"/>
      <c r="E302" s="238"/>
      <c r="F302" s="14"/>
      <c r="G302" s="37"/>
      <c r="H302" s="14"/>
      <c r="I302" s="14"/>
    </row>
    <row r="303" spans="1:9">
      <c r="A303" s="14"/>
      <c r="B303" s="14"/>
      <c r="C303" s="14"/>
      <c r="D303" s="238"/>
      <c r="E303" s="238"/>
      <c r="F303" s="14"/>
      <c r="G303" s="37"/>
      <c r="H303" s="14"/>
      <c r="I303" s="14"/>
    </row>
    <row r="304" spans="1:9">
      <c r="A304" s="14"/>
      <c r="B304" s="14"/>
      <c r="C304" s="14"/>
      <c r="D304" s="238"/>
      <c r="E304" s="238"/>
      <c r="F304" s="14"/>
      <c r="G304" s="37"/>
      <c r="H304" s="14"/>
      <c r="I304" s="14"/>
    </row>
    <row r="305" spans="1:9">
      <c r="A305" s="14"/>
      <c r="B305" s="14"/>
      <c r="C305" s="14"/>
      <c r="D305" s="238"/>
      <c r="E305" s="238"/>
      <c r="F305" s="14"/>
      <c r="G305" s="37"/>
      <c r="H305" s="14"/>
      <c r="I305" s="14"/>
    </row>
    <row r="306" spans="1:9">
      <c r="A306" s="14"/>
      <c r="B306" s="14"/>
      <c r="C306" s="14"/>
      <c r="D306" s="238"/>
      <c r="E306" s="238"/>
      <c r="F306" s="14"/>
      <c r="G306" s="37"/>
      <c r="H306" s="14"/>
      <c r="I306" s="14"/>
    </row>
    <row r="307" spans="1:9">
      <c r="A307" s="14"/>
      <c r="B307" s="14"/>
      <c r="C307" s="14"/>
      <c r="D307" s="238"/>
      <c r="E307" s="238"/>
      <c r="F307" s="14"/>
      <c r="G307" s="37"/>
      <c r="H307" s="14"/>
      <c r="I307" s="14"/>
    </row>
    <row r="308" spans="1:9">
      <c r="A308" s="14"/>
      <c r="B308" s="14"/>
      <c r="C308" s="14"/>
      <c r="D308" s="238"/>
      <c r="E308" s="238"/>
      <c r="F308" s="14"/>
      <c r="G308" s="37"/>
      <c r="H308" s="14"/>
      <c r="I308" s="14"/>
    </row>
    <row r="309" spans="1:9">
      <c r="A309" s="14"/>
      <c r="B309" s="14"/>
      <c r="C309" s="14"/>
      <c r="D309" s="238"/>
      <c r="E309" s="238"/>
      <c r="F309" s="14"/>
      <c r="G309" s="37"/>
      <c r="H309" s="14"/>
      <c r="I309" s="14"/>
    </row>
    <row r="310" spans="1:9">
      <c r="A310" s="14"/>
      <c r="B310" s="14"/>
      <c r="C310" s="14"/>
      <c r="D310" s="238"/>
      <c r="E310" s="238"/>
      <c r="F310" s="14"/>
      <c r="G310" s="37"/>
      <c r="H310" s="14"/>
      <c r="I310" s="14"/>
    </row>
    <row r="311" spans="1:9">
      <c r="A311" s="14"/>
      <c r="B311" s="14"/>
      <c r="C311" s="14"/>
      <c r="D311" s="238"/>
      <c r="E311" s="238"/>
      <c r="F311" s="14"/>
      <c r="G311" s="37"/>
      <c r="H311" s="14"/>
      <c r="I311" s="14"/>
    </row>
    <row r="312" spans="1:9">
      <c r="A312" s="14"/>
      <c r="B312" s="14"/>
      <c r="C312" s="14"/>
      <c r="D312" s="238"/>
      <c r="E312" s="238"/>
      <c r="F312" s="14"/>
      <c r="G312" s="37"/>
      <c r="H312" s="14"/>
      <c r="I312" s="14"/>
    </row>
    <row r="313" spans="1:9">
      <c r="A313" s="14"/>
      <c r="B313" s="14"/>
      <c r="C313" s="14"/>
      <c r="D313" s="238"/>
      <c r="E313" s="238"/>
      <c r="F313" s="14"/>
      <c r="G313" s="37"/>
      <c r="H313" s="14"/>
      <c r="I313" s="14"/>
    </row>
    <row r="314" spans="1:9">
      <c r="A314" s="14"/>
      <c r="B314" s="14"/>
      <c r="C314" s="14"/>
      <c r="D314" s="238"/>
      <c r="E314" s="238"/>
      <c r="F314" s="14"/>
      <c r="G314" s="37"/>
      <c r="H314" s="14"/>
      <c r="I314" s="14"/>
    </row>
    <row r="315" spans="1:9">
      <c r="A315" s="14"/>
      <c r="B315" s="14"/>
      <c r="C315" s="14"/>
      <c r="D315" s="238"/>
      <c r="E315" s="238"/>
      <c r="F315" s="14"/>
      <c r="G315" s="37"/>
      <c r="H315" s="14"/>
      <c r="I315" s="14"/>
    </row>
    <row r="316" spans="1:9">
      <c r="A316" s="14"/>
      <c r="B316" s="14"/>
      <c r="C316" s="14"/>
      <c r="D316" s="238"/>
      <c r="E316" s="238"/>
      <c r="F316" s="14"/>
      <c r="G316" s="37"/>
      <c r="H316" s="14"/>
      <c r="I316" s="14"/>
    </row>
    <row r="317" spans="1:9">
      <c r="A317" s="14"/>
      <c r="B317" s="14"/>
      <c r="C317" s="14"/>
      <c r="D317" s="238"/>
      <c r="E317" s="238"/>
      <c r="F317" s="14"/>
      <c r="G317" s="37"/>
      <c r="H317" s="14"/>
      <c r="I317" s="14"/>
    </row>
    <row r="318" spans="1:9">
      <c r="A318" s="14"/>
      <c r="B318" s="14"/>
      <c r="C318" s="14"/>
      <c r="D318" s="238"/>
      <c r="E318" s="238"/>
      <c r="F318" s="14"/>
      <c r="G318" s="37"/>
      <c r="H318" s="14"/>
      <c r="I318" s="14"/>
    </row>
    <row r="319" spans="1:9">
      <c r="A319" s="14"/>
      <c r="B319" s="14"/>
      <c r="C319" s="14"/>
      <c r="D319" s="238"/>
      <c r="E319" s="238"/>
      <c r="F319" s="14"/>
      <c r="G319" s="37"/>
      <c r="H319" s="14"/>
      <c r="I319" s="14"/>
    </row>
    <row r="320" spans="1:9">
      <c r="A320" s="14"/>
      <c r="B320" s="14"/>
      <c r="C320" s="14"/>
      <c r="D320" s="238"/>
      <c r="E320" s="238"/>
      <c r="F320" s="14"/>
      <c r="G320" s="37"/>
      <c r="H320" s="14"/>
      <c r="I320" s="14"/>
    </row>
    <row r="321" spans="1:9">
      <c r="A321" s="14"/>
      <c r="B321" s="14"/>
      <c r="C321" s="14"/>
      <c r="D321" s="238"/>
      <c r="E321" s="238"/>
      <c r="F321" s="14"/>
      <c r="G321" s="37"/>
      <c r="H321" s="14"/>
      <c r="I321" s="14"/>
    </row>
    <row r="322" spans="1:9">
      <c r="A322" s="14"/>
      <c r="B322" s="14"/>
      <c r="C322" s="14"/>
      <c r="D322" s="238"/>
      <c r="E322" s="238"/>
      <c r="F322" s="14"/>
      <c r="G322" s="37"/>
      <c r="H322" s="14"/>
      <c r="I322" s="14"/>
    </row>
    <row r="323" spans="1:9">
      <c r="A323" s="14"/>
      <c r="B323" s="14"/>
      <c r="C323" s="14"/>
      <c r="D323" s="238"/>
      <c r="E323" s="238"/>
      <c r="F323" s="14"/>
      <c r="G323" s="37"/>
      <c r="H323" s="14"/>
      <c r="I323" s="14"/>
    </row>
    <row r="324" spans="1:9">
      <c r="A324" s="14"/>
      <c r="B324" s="14"/>
      <c r="C324" s="14"/>
      <c r="D324" s="238"/>
      <c r="E324" s="238"/>
      <c r="F324" s="14"/>
      <c r="G324" s="37"/>
      <c r="H324" s="14"/>
      <c r="I324" s="14"/>
    </row>
    <row r="325" spans="1:9">
      <c r="A325" s="14"/>
      <c r="B325" s="14"/>
      <c r="C325" s="14"/>
      <c r="D325" s="238"/>
      <c r="E325" s="238"/>
      <c r="F325" s="14"/>
      <c r="G325" s="37"/>
      <c r="H325" s="14"/>
      <c r="I325" s="14"/>
    </row>
    <row r="326" spans="1:9">
      <c r="A326" s="14"/>
      <c r="B326" s="14"/>
      <c r="C326" s="14"/>
      <c r="D326" s="238"/>
      <c r="E326" s="238"/>
      <c r="F326" s="14"/>
      <c r="G326" s="37"/>
      <c r="H326" s="14"/>
      <c r="I326" s="14"/>
    </row>
    <row r="327" spans="1:9">
      <c r="A327" s="14"/>
      <c r="B327" s="14"/>
      <c r="C327" s="14"/>
      <c r="D327" s="238"/>
      <c r="E327" s="238"/>
      <c r="F327" s="14"/>
      <c r="G327" s="37"/>
      <c r="H327" s="14"/>
      <c r="I327" s="14"/>
    </row>
    <row r="328" spans="1:9">
      <c r="A328" s="14"/>
      <c r="B328" s="14"/>
      <c r="C328" s="14"/>
      <c r="D328" s="238"/>
      <c r="E328" s="238"/>
      <c r="F328" s="14"/>
      <c r="G328" s="37"/>
      <c r="H328" s="14"/>
      <c r="I328" s="14"/>
    </row>
    <row r="329" spans="1:9">
      <c r="A329" s="14"/>
      <c r="B329" s="14"/>
      <c r="C329" s="14"/>
      <c r="D329" s="238"/>
      <c r="E329" s="238"/>
      <c r="F329" s="14"/>
      <c r="G329" s="37"/>
      <c r="H329" s="14"/>
      <c r="I329" s="14"/>
    </row>
    <row r="330" spans="1:9">
      <c r="A330" s="14"/>
      <c r="B330" s="14"/>
      <c r="C330" s="14"/>
      <c r="D330" s="238"/>
      <c r="E330" s="238"/>
      <c r="F330" s="14"/>
      <c r="G330" s="37"/>
      <c r="H330" s="14"/>
      <c r="I330" s="14"/>
    </row>
    <row r="331" spans="1:9">
      <c r="A331" s="14"/>
      <c r="B331" s="14"/>
      <c r="C331" s="14"/>
      <c r="D331" s="238"/>
      <c r="E331" s="238"/>
      <c r="F331" s="14"/>
      <c r="G331" s="37"/>
      <c r="H331" s="14"/>
      <c r="I331" s="14"/>
    </row>
    <row r="332" spans="1:9">
      <c r="A332" s="14"/>
      <c r="B332" s="14"/>
      <c r="C332" s="14"/>
      <c r="D332" s="238"/>
      <c r="E332" s="238"/>
      <c r="F332" s="14"/>
      <c r="G332" s="37"/>
      <c r="H332" s="14"/>
      <c r="I332" s="14"/>
    </row>
    <row r="333" spans="1:9">
      <c r="A333" s="14"/>
      <c r="B333" s="14"/>
      <c r="C333" s="14"/>
      <c r="D333" s="238"/>
      <c r="E333" s="238"/>
      <c r="F333" s="14"/>
      <c r="G333" s="37"/>
      <c r="H333" s="14"/>
      <c r="I333" s="14"/>
    </row>
    <row r="334" spans="1:9">
      <c r="A334" s="14"/>
      <c r="B334" s="14"/>
      <c r="C334" s="14"/>
      <c r="D334" s="238"/>
      <c r="E334" s="238"/>
      <c r="F334" s="14"/>
      <c r="G334" s="37"/>
      <c r="H334" s="14"/>
      <c r="I334" s="14"/>
    </row>
    <row r="335" spans="1:9">
      <c r="A335" s="14"/>
      <c r="B335" s="14"/>
      <c r="C335" s="14"/>
      <c r="D335" s="238"/>
      <c r="E335" s="238"/>
      <c r="F335" s="14"/>
      <c r="G335" s="37"/>
      <c r="H335" s="14"/>
      <c r="I335" s="14"/>
    </row>
    <row r="336" spans="1:9">
      <c r="A336" s="14"/>
      <c r="B336" s="14"/>
      <c r="C336" s="14"/>
      <c r="D336" s="238"/>
      <c r="E336" s="238"/>
      <c r="F336" s="14"/>
      <c r="G336" s="37"/>
      <c r="H336" s="14"/>
      <c r="I336" s="14"/>
    </row>
    <row r="337" spans="1:9">
      <c r="A337" s="14"/>
      <c r="B337" s="14"/>
      <c r="C337" s="14"/>
      <c r="D337" s="238"/>
      <c r="E337" s="238"/>
      <c r="F337" s="14"/>
      <c r="G337" s="37"/>
      <c r="H337" s="14"/>
      <c r="I337" s="14"/>
    </row>
    <row r="338" spans="1:9">
      <c r="A338" s="14"/>
      <c r="B338" s="14"/>
      <c r="C338" s="14"/>
      <c r="D338" s="238"/>
      <c r="E338" s="238"/>
      <c r="F338" s="14"/>
      <c r="G338" s="37"/>
      <c r="H338" s="14"/>
      <c r="I338" s="14"/>
    </row>
    <row r="339" spans="1:9">
      <c r="A339" s="14"/>
      <c r="B339" s="14"/>
      <c r="C339" s="14"/>
      <c r="D339" s="238"/>
      <c r="E339" s="238"/>
      <c r="F339" s="14"/>
      <c r="G339" s="37"/>
      <c r="H339" s="14"/>
      <c r="I339" s="14"/>
    </row>
    <row r="340" spans="1:9">
      <c r="A340" s="14"/>
      <c r="B340" s="14"/>
      <c r="C340" s="14"/>
      <c r="D340" s="238"/>
      <c r="E340" s="238"/>
      <c r="F340" s="14"/>
      <c r="G340" s="37"/>
      <c r="H340" s="14"/>
      <c r="I340" s="14"/>
    </row>
    <row r="341" spans="1:9">
      <c r="A341" s="14"/>
      <c r="B341" s="14"/>
      <c r="C341" s="14"/>
      <c r="D341" s="238"/>
      <c r="E341" s="238"/>
      <c r="F341" s="14"/>
      <c r="G341" s="37"/>
      <c r="H341" s="14"/>
      <c r="I341" s="14"/>
    </row>
    <row r="342" spans="1:9">
      <c r="A342" s="14"/>
      <c r="B342" s="14"/>
      <c r="C342" s="14"/>
      <c r="D342" s="238"/>
      <c r="E342" s="238"/>
      <c r="F342" s="14"/>
      <c r="G342" s="37"/>
      <c r="H342" s="14"/>
      <c r="I342" s="14"/>
    </row>
    <row r="343" spans="1:9">
      <c r="A343" s="14"/>
      <c r="B343" s="14"/>
      <c r="C343" s="14"/>
      <c r="D343" s="238"/>
      <c r="E343" s="238"/>
      <c r="F343" s="14"/>
      <c r="G343" s="37"/>
      <c r="H343" s="14"/>
      <c r="I343" s="14"/>
    </row>
    <row r="344" spans="1:9">
      <c r="A344" s="14"/>
      <c r="B344" s="14"/>
      <c r="C344" s="14"/>
      <c r="D344" s="238"/>
      <c r="E344" s="238"/>
      <c r="F344" s="14"/>
      <c r="G344" s="37"/>
      <c r="H344" s="14"/>
      <c r="I344" s="14"/>
    </row>
    <row r="345" spans="1:9">
      <c r="A345" s="14"/>
      <c r="B345" s="14"/>
      <c r="C345" s="14"/>
      <c r="D345" s="238"/>
      <c r="E345" s="238"/>
      <c r="F345" s="14"/>
      <c r="G345" s="37"/>
      <c r="H345" s="14"/>
      <c r="I345" s="14"/>
    </row>
    <row r="346" spans="1:9">
      <c r="A346" s="14"/>
      <c r="B346" s="14"/>
      <c r="C346" s="14"/>
      <c r="D346" s="238"/>
      <c r="E346" s="238"/>
      <c r="F346" s="14"/>
      <c r="G346" s="37"/>
      <c r="H346" s="14"/>
      <c r="I346" s="14"/>
    </row>
    <row r="347" spans="1:9">
      <c r="A347" s="14"/>
      <c r="B347" s="14"/>
      <c r="C347" s="14"/>
      <c r="D347" s="238"/>
      <c r="E347" s="238"/>
      <c r="F347" s="14"/>
      <c r="G347" s="37"/>
      <c r="H347" s="14"/>
      <c r="I347" s="14"/>
    </row>
    <row r="348" spans="1:9">
      <c r="A348" s="14"/>
      <c r="B348" s="14"/>
      <c r="C348" s="14"/>
      <c r="D348" s="238"/>
      <c r="E348" s="238"/>
      <c r="F348" s="14"/>
      <c r="G348" s="37"/>
      <c r="H348" s="14"/>
      <c r="I348" s="14"/>
    </row>
    <row r="349" spans="1:9">
      <c r="A349" s="14"/>
      <c r="B349" s="14"/>
      <c r="C349" s="14"/>
      <c r="D349" s="238"/>
      <c r="E349" s="238"/>
      <c r="F349" s="14"/>
      <c r="G349" s="37"/>
      <c r="H349" s="14"/>
      <c r="I349" s="14"/>
    </row>
    <row r="350" spans="1:9">
      <c r="A350" s="14"/>
      <c r="B350" s="14"/>
      <c r="C350" s="14"/>
      <c r="D350" s="238"/>
      <c r="E350" s="238"/>
      <c r="F350" s="14"/>
      <c r="G350" s="37"/>
      <c r="H350" s="14"/>
      <c r="I350" s="14"/>
    </row>
    <row r="351" spans="1:9">
      <c r="A351" s="14"/>
      <c r="B351" s="14"/>
      <c r="C351" s="14"/>
      <c r="D351" s="238"/>
      <c r="E351" s="238"/>
      <c r="F351" s="14"/>
      <c r="G351" s="37"/>
      <c r="H351" s="14"/>
      <c r="I351" s="14"/>
    </row>
    <row r="352" spans="1:9">
      <c r="A352" s="14"/>
      <c r="B352" s="14"/>
      <c r="C352" s="14"/>
      <c r="D352" s="238"/>
      <c r="E352" s="238"/>
      <c r="F352" s="14"/>
      <c r="G352" s="37"/>
      <c r="H352" s="14"/>
      <c r="I352" s="14"/>
    </row>
    <row r="353" spans="1:9">
      <c r="A353" s="14"/>
      <c r="B353" s="14"/>
      <c r="C353" s="14"/>
      <c r="D353" s="238"/>
      <c r="E353" s="238"/>
      <c r="F353" s="14"/>
      <c r="G353" s="37"/>
      <c r="H353" s="14"/>
      <c r="I353" s="14"/>
    </row>
    <row r="354" spans="1:9">
      <c r="A354" s="14"/>
      <c r="B354" s="14"/>
      <c r="C354" s="14"/>
      <c r="D354" s="238"/>
      <c r="E354" s="238"/>
      <c r="F354" s="14"/>
      <c r="G354" s="37"/>
      <c r="H354" s="14"/>
      <c r="I354" s="14"/>
    </row>
    <row r="355" spans="1:9">
      <c r="A355" s="14"/>
      <c r="B355" s="14"/>
      <c r="C355" s="14"/>
      <c r="D355" s="238"/>
      <c r="E355" s="238"/>
      <c r="F355" s="14"/>
      <c r="G355" s="37"/>
      <c r="H355" s="14"/>
      <c r="I355" s="14"/>
    </row>
    <row r="356" spans="1:9">
      <c r="A356" s="14"/>
      <c r="B356" s="14"/>
      <c r="C356" s="14"/>
      <c r="D356" s="238"/>
      <c r="E356" s="238"/>
      <c r="F356" s="14"/>
      <c r="G356" s="37"/>
      <c r="H356" s="14"/>
      <c r="I356" s="14"/>
    </row>
    <row r="357" spans="1:9">
      <c r="A357" s="14"/>
      <c r="B357" s="14"/>
      <c r="C357" s="14"/>
      <c r="D357" s="238"/>
      <c r="E357" s="238"/>
      <c r="F357" s="14"/>
      <c r="G357" s="37"/>
      <c r="H357" s="14"/>
      <c r="I357" s="14"/>
    </row>
    <row r="358" spans="1:9">
      <c r="A358" s="14"/>
      <c r="B358" s="14"/>
      <c r="C358" s="14"/>
      <c r="D358" s="238"/>
      <c r="E358" s="238"/>
      <c r="F358" s="14"/>
      <c r="G358" s="37"/>
      <c r="H358" s="14"/>
      <c r="I358" s="14"/>
    </row>
    <row r="359" spans="1:9">
      <c r="A359" s="14"/>
      <c r="B359" s="14"/>
      <c r="C359" s="14"/>
      <c r="D359" s="238"/>
      <c r="E359" s="238"/>
      <c r="F359" s="14"/>
      <c r="G359" s="37"/>
      <c r="H359" s="14"/>
      <c r="I359" s="14"/>
    </row>
    <row r="360" spans="1:9">
      <c r="A360" s="14"/>
      <c r="B360" s="14"/>
      <c r="C360" s="14"/>
      <c r="D360" s="238"/>
      <c r="E360" s="238"/>
      <c r="F360" s="14"/>
      <c r="G360" s="37"/>
      <c r="H360" s="14"/>
      <c r="I360" s="14"/>
    </row>
    <row r="361" spans="1:9">
      <c r="A361" s="14"/>
      <c r="B361" s="14"/>
      <c r="C361" s="14"/>
      <c r="D361" s="238"/>
      <c r="E361" s="238"/>
      <c r="F361" s="14"/>
      <c r="G361" s="37"/>
      <c r="H361" s="14"/>
      <c r="I361" s="14"/>
    </row>
    <row r="362" spans="1:9">
      <c r="A362" s="14"/>
      <c r="B362" s="14"/>
      <c r="C362" s="14"/>
      <c r="D362" s="238"/>
      <c r="E362" s="238"/>
      <c r="F362" s="14"/>
      <c r="G362" s="37"/>
      <c r="H362" s="14"/>
      <c r="I362" s="14"/>
    </row>
    <row r="363" spans="1:9">
      <c r="A363" s="14"/>
      <c r="B363" s="14"/>
      <c r="C363" s="14"/>
      <c r="D363" s="238"/>
      <c r="E363" s="238"/>
      <c r="F363" s="14"/>
      <c r="G363" s="37"/>
      <c r="H363" s="14"/>
      <c r="I363" s="14"/>
    </row>
    <row r="364" spans="1:9">
      <c r="A364" s="14"/>
      <c r="B364" s="14"/>
      <c r="C364" s="14"/>
      <c r="D364" s="238"/>
      <c r="E364" s="238"/>
      <c r="F364" s="14"/>
      <c r="G364" s="37"/>
      <c r="H364" s="14"/>
      <c r="I364" s="14"/>
    </row>
    <row r="365" spans="1:9">
      <c r="A365" s="14"/>
      <c r="B365" s="14"/>
      <c r="C365" s="14"/>
      <c r="D365" s="238"/>
      <c r="E365" s="238"/>
      <c r="F365" s="14"/>
      <c r="G365" s="37"/>
      <c r="H365" s="14"/>
      <c r="I365" s="14"/>
    </row>
    <row r="366" spans="1:9">
      <c r="A366" s="14"/>
      <c r="B366" s="14"/>
      <c r="C366" s="14"/>
      <c r="D366" s="238"/>
      <c r="E366" s="238"/>
      <c r="F366" s="14"/>
      <c r="G366" s="37"/>
      <c r="H366" s="14"/>
      <c r="I366" s="14"/>
    </row>
    <row r="367" spans="1:9">
      <c r="A367" s="14"/>
      <c r="B367" s="14"/>
      <c r="C367" s="14"/>
      <c r="D367" s="238"/>
      <c r="E367" s="238"/>
      <c r="F367" s="14"/>
      <c r="G367" s="37"/>
      <c r="H367" s="14"/>
      <c r="I367" s="14"/>
    </row>
    <row r="368" spans="1:9">
      <c r="A368" s="14"/>
      <c r="B368" s="14"/>
      <c r="C368" s="14"/>
      <c r="D368" s="238"/>
      <c r="E368" s="238"/>
      <c r="F368" s="14"/>
      <c r="G368" s="37"/>
      <c r="H368" s="14"/>
      <c r="I368" s="14"/>
    </row>
    <row r="369" spans="1:9">
      <c r="A369" s="14"/>
      <c r="B369" s="14"/>
      <c r="C369" s="14"/>
      <c r="D369" s="238"/>
      <c r="E369" s="238"/>
      <c r="F369" s="14"/>
      <c r="G369" s="37"/>
      <c r="H369" s="14"/>
      <c r="I369" s="14"/>
    </row>
    <row r="370" spans="1:9">
      <c r="A370" s="14"/>
      <c r="B370" s="14"/>
      <c r="C370" s="14"/>
      <c r="D370" s="238"/>
      <c r="E370" s="238"/>
      <c r="F370" s="14"/>
      <c r="G370" s="37"/>
      <c r="H370" s="14"/>
      <c r="I370" s="14"/>
    </row>
    <row r="371" spans="1:9">
      <c r="A371" s="14"/>
      <c r="B371" s="14"/>
      <c r="C371" s="14"/>
      <c r="D371" s="238"/>
      <c r="E371" s="238"/>
      <c r="F371" s="14"/>
      <c r="G371" s="37"/>
      <c r="H371" s="14"/>
      <c r="I371" s="14"/>
    </row>
    <row r="372" spans="1:9">
      <c r="A372" s="14"/>
      <c r="B372" s="14"/>
      <c r="C372" s="14"/>
      <c r="D372" s="238"/>
      <c r="E372" s="238"/>
      <c r="F372" s="14"/>
      <c r="G372" s="37"/>
      <c r="H372" s="14"/>
      <c r="I372" s="14"/>
    </row>
    <row r="373" spans="1:9">
      <c r="A373" s="14"/>
      <c r="B373" s="14"/>
      <c r="C373" s="14"/>
      <c r="D373" s="238"/>
      <c r="E373" s="238"/>
      <c r="F373" s="14"/>
      <c r="G373" s="37"/>
      <c r="H373" s="14"/>
      <c r="I373" s="14"/>
    </row>
  </sheetData>
  <mergeCells count="30">
    <mergeCell ref="C13:D14"/>
    <mergeCell ref="B170:C170"/>
    <mergeCell ref="C15:D15"/>
    <mergeCell ref="C16:D16"/>
    <mergeCell ref="C45:D45"/>
    <mergeCell ref="C51:D51"/>
    <mergeCell ref="C164:D164"/>
    <mergeCell ref="C165:D165"/>
    <mergeCell ref="C91:D91"/>
    <mergeCell ref="C118:D118"/>
    <mergeCell ref="C132:D132"/>
    <mergeCell ref="C142:D142"/>
    <mergeCell ref="C151:D151"/>
    <mergeCell ref="C150:D150"/>
    <mergeCell ref="A1:I1"/>
    <mergeCell ref="A3:I3"/>
    <mergeCell ref="A4:I4"/>
    <mergeCell ref="A166:H166"/>
    <mergeCell ref="A12:D12"/>
    <mergeCell ref="A13:A14"/>
    <mergeCell ref="B13:B14"/>
    <mergeCell ref="F13:F14"/>
    <mergeCell ref="G13:G14"/>
    <mergeCell ref="C5:I5"/>
    <mergeCell ref="C6:I6"/>
    <mergeCell ref="C7:I7"/>
    <mergeCell ref="C8:I8"/>
    <mergeCell ref="E13:E14"/>
    <mergeCell ref="H13:H14"/>
    <mergeCell ref="I13:I14"/>
  </mergeCells>
  <printOptions horizontalCentered="1"/>
  <pageMargins left="1.1811023622047245" right="0.59055118110236227" top="0.78740157480314965" bottom="0.78740157480314965" header="0.31496062992125984" footer="0.39370078740157483"/>
  <pageSetup paperSize="9" scale="55" fitToHeight="0" orientation="portrait" blackAndWhite="1" r:id="rId1"/>
  <headerFooter>
    <oddFooter>&amp;R&amp;"Times New Roman,Regular"&amp;10&amp;P. lpp. no &amp;N</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H231"/>
  <sheetViews>
    <sheetView showZeros="0" zoomScale="80" zoomScaleNormal="80" workbookViewId="0">
      <selection activeCell="D20" sqref="D20:D21"/>
    </sheetView>
  </sheetViews>
  <sheetFormatPr defaultColWidth="9.140625" defaultRowHeight="15" outlineLevelRow="1"/>
  <cols>
    <col min="1" max="2" width="8.7109375" style="44" customWidth="1"/>
    <col min="3" max="3" width="44.7109375" style="44" customWidth="1"/>
    <col min="4" max="4" width="24.5703125" style="44" customWidth="1"/>
    <col min="5" max="5" width="11.28515625" style="44" customWidth="1"/>
    <col min="6" max="6" width="9.7109375" style="44" customWidth="1"/>
    <col min="7" max="7" width="17.28515625" style="44" customWidth="1"/>
    <col min="8" max="8" width="19.42578125" style="44" customWidth="1"/>
    <col min="9" max="16384" width="9.140625" style="44"/>
  </cols>
  <sheetData>
    <row r="1" spans="1:8" ht="20.25">
      <c r="A1" s="985" t="str">
        <f>"Lokālā tāme Nr. "&amp;KOPS1!B45</f>
        <v>Lokālā tāme Nr. 2-11</v>
      </c>
      <c r="B1" s="985"/>
      <c r="C1" s="985"/>
      <c r="D1" s="985"/>
      <c r="E1" s="985"/>
      <c r="F1" s="985"/>
      <c r="G1" s="985"/>
      <c r="H1" s="985"/>
    </row>
    <row r="3" spans="1:8" ht="20.25">
      <c r="A3" s="1026" t="str">
        <f>KOPS1!C45</f>
        <v>Lifti</v>
      </c>
      <c r="B3" s="1026"/>
      <c r="C3" s="1026"/>
      <c r="D3" s="1027"/>
      <c r="E3" s="1026"/>
      <c r="F3" s="1026"/>
      <c r="G3" s="1026"/>
      <c r="H3" s="1026"/>
    </row>
    <row r="4" spans="1:8">
      <c r="A4" s="1017" t="s">
        <v>0</v>
      </c>
      <c r="B4" s="1017"/>
      <c r="C4" s="1017"/>
      <c r="D4" s="1017"/>
      <c r="E4" s="1017"/>
      <c r="F4" s="1017"/>
      <c r="G4" s="1017"/>
      <c r="H4" s="1017"/>
    </row>
    <row r="5" spans="1:8">
      <c r="A5" s="14"/>
      <c r="B5" s="14"/>
      <c r="C5" s="14"/>
      <c r="D5" s="14"/>
      <c r="E5" s="14"/>
      <c r="F5" s="14"/>
      <c r="G5" s="14"/>
      <c r="H5" s="14"/>
    </row>
    <row r="6" spans="1:8">
      <c r="A6" s="14" t="s">
        <v>1</v>
      </c>
      <c r="B6" s="14"/>
      <c r="C6" s="995" t="str">
        <f>KOPS1!C6</f>
        <v>Jauna skolas ēka Ādažos I.kārta</v>
      </c>
      <c r="D6" s="986"/>
      <c r="E6" s="995"/>
      <c r="F6" s="995"/>
      <c r="G6" s="995"/>
      <c r="H6" s="995"/>
    </row>
    <row r="7" spans="1:8">
      <c r="A7" s="14" t="s">
        <v>2</v>
      </c>
      <c r="B7" s="14"/>
      <c r="C7" s="995" t="str">
        <f>KOPS1!C7</f>
        <v>Jauna skolas ēka Ādažos</v>
      </c>
      <c r="D7" s="986"/>
      <c r="E7" s="995"/>
      <c r="F7" s="995"/>
      <c r="G7" s="995"/>
      <c r="H7" s="995"/>
    </row>
    <row r="8" spans="1:8">
      <c r="A8" s="14" t="s">
        <v>3</v>
      </c>
      <c r="B8" s="14"/>
      <c r="C8" s="995" t="str">
        <f>KOPS1!C8</f>
        <v>Attekas iela 16, Ādaži, Ādažu novads</v>
      </c>
      <c r="D8" s="986"/>
      <c r="E8" s="995"/>
      <c r="F8" s="995"/>
      <c r="G8" s="995"/>
      <c r="H8" s="995"/>
    </row>
    <row r="9" spans="1:8">
      <c r="A9" s="14" t="s">
        <v>4</v>
      </c>
      <c r="B9" s="14"/>
      <c r="C9" s="995" t="str">
        <f>KOPS1!C9</f>
        <v>16-26</v>
      </c>
      <c r="D9" s="986"/>
      <c r="E9" s="995"/>
      <c r="F9" s="995"/>
      <c r="G9" s="995"/>
      <c r="H9" s="995"/>
    </row>
    <row r="10" spans="1:8">
      <c r="A10" s="14"/>
      <c r="B10" s="14"/>
      <c r="C10" s="14"/>
      <c r="D10" s="14"/>
      <c r="E10" s="14"/>
      <c r="F10" s="14"/>
      <c r="G10" s="14"/>
    </row>
    <row r="11" spans="1:8">
      <c r="A11" s="14" t="s">
        <v>1574</v>
      </c>
      <c r="B11" s="14"/>
      <c r="C11" s="14"/>
      <c r="D11" s="14"/>
      <c r="E11" s="14"/>
      <c r="F11" s="14"/>
      <c r="G11" s="14"/>
    </row>
    <row r="12" spans="1:8">
      <c r="A12" s="14" t="s">
        <v>2039</v>
      </c>
      <c r="B12" s="14"/>
      <c r="C12" s="14"/>
      <c r="D12" s="14"/>
      <c r="E12" s="14"/>
      <c r="F12" s="14"/>
      <c r="G12" s="14"/>
      <c r="H12" s="14"/>
    </row>
    <row r="13" spans="1:8">
      <c r="A13" s="1019" t="str">
        <f>KOPS1!F14</f>
        <v>Tāme sastādīta 2017.gada 29. septembrī</v>
      </c>
      <c r="B13" s="1019"/>
      <c r="C13" s="1019"/>
      <c r="D13" s="1019"/>
      <c r="E13" s="1019"/>
      <c r="F13" s="14"/>
      <c r="G13" s="14"/>
    </row>
    <row r="15" spans="1:8" ht="15" customHeight="1">
      <c r="A15" s="1007" t="s">
        <v>5</v>
      </c>
      <c r="B15" s="1007" t="s">
        <v>6</v>
      </c>
      <c r="C15" s="1031" t="s">
        <v>1931</v>
      </c>
      <c r="D15" s="1032" t="s">
        <v>1628</v>
      </c>
      <c r="E15" s="1031" t="s">
        <v>7</v>
      </c>
      <c r="F15" s="1031" t="s">
        <v>8</v>
      </c>
      <c r="G15" s="1024" t="s">
        <v>2040</v>
      </c>
      <c r="H15" s="1024" t="s">
        <v>2041</v>
      </c>
    </row>
    <row r="16" spans="1:8">
      <c r="A16" s="1007"/>
      <c r="B16" s="1007"/>
      <c r="C16" s="1031"/>
      <c r="D16" s="1025"/>
      <c r="E16" s="1031"/>
      <c r="F16" s="1031"/>
      <c r="G16" s="1025"/>
      <c r="H16" s="1025"/>
    </row>
    <row r="17" spans="1:8" ht="15.75" thickBot="1">
      <c r="A17" s="66">
        <v>1</v>
      </c>
      <c r="B17" s="66">
        <v>2</v>
      </c>
      <c r="C17" s="67" t="s">
        <v>80</v>
      </c>
      <c r="D17" s="67"/>
      <c r="E17" s="66" t="s">
        <v>81</v>
      </c>
      <c r="F17" s="68">
        <v>5</v>
      </c>
      <c r="G17" s="68">
        <v>6</v>
      </c>
      <c r="H17" s="68">
        <v>7</v>
      </c>
    </row>
    <row r="18" spans="1:8" ht="15.75" thickTop="1">
      <c r="A18" s="60"/>
      <c r="B18" s="1"/>
      <c r="C18" s="249" t="s">
        <v>194</v>
      </c>
      <c r="D18" s="249"/>
      <c r="E18" s="70"/>
      <c r="F18" s="71"/>
      <c r="G18" s="54"/>
      <c r="H18" s="54"/>
    </row>
    <row r="19" spans="1:8">
      <c r="A19" s="35"/>
      <c r="B19" s="1"/>
      <c r="C19" s="15" t="s">
        <v>925</v>
      </c>
      <c r="D19" s="397"/>
      <c r="E19" s="634"/>
      <c r="F19" s="634"/>
      <c r="G19" s="34"/>
      <c r="H19" s="34"/>
    </row>
    <row r="20" spans="1:8" ht="38.25">
      <c r="A20" s="35">
        <f t="shared" ref="A20:A21" si="0">A19+1</f>
        <v>1</v>
      </c>
      <c r="B20" s="599" t="s">
        <v>1952</v>
      </c>
      <c r="C20" s="41" t="s">
        <v>1575</v>
      </c>
      <c r="D20" s="722" t="s">
        <v>2048</v>
      </c>
      <c r="E20" s="634" t="s">
        <v>94</v>
      </c>
      <c r="F20" s="634">
        <v>1</v>
      </c>
      <c r="G20" s="34"/>
      <c r="H20" s="34"/>
    </row>
    <row r="21" spans="1:8" ht="25.5">
      <c r="A21" s="35">
        <f t="shared" si="0"/>
        <v>2</v>
      </c>
      <c r="B21" s="599" t="s">
        <v>1952</v>
      </c>
      <c r="C21" s="41" t="s">
        <v>1842</v>
      </c>
      <c r="D21" s="722" t="s">
        <v>2048</v>
      </c>
      <c r="E21" s="634" t="s">
        <v>94</v>
      </c>
      <c r="F21" s="634">
        <v>1</v>
      </c>
      <c r="G21" s="34"/>
      <c r="H21" s="34"/>
    </row>
    <row r="22" spans="1:8" ht="15.75" thickBot="1">
      <c r="A22" s="35"/>
      <c r="B22" s="1"/>
      <c r="C22" s="41"/>
      <c r="D22" s="366"/>
      <c r="E22" s="634"/>
      <c r="F22" s="634"/>
      <c r="G22" s="34"/>
      <c r="H22" s="34"/>
    </row>
    <row r="23" spans="1:8" ht="15.75" thickTop="1">
      <c r="A23" s="77"/>
      <c r="B23" s="77"/>
      <c r="C23" s="78"/>
      <c r="D23" s="78"/>
      <c r="E23" s="79"/>
      <c r="F23" s="80"/>
      <c r="G23" s="82"/>
      <c r="H23" s="82"/>
    </row>
    <row r="24" spans="1:8">
      <c r="A24" s="1038" t="s">
        <v>1924</v>
      </c>
      <c r="B24" s="1039"/>
      <c r="C24" s="1039"/>
      <c r="D24" s="1029"/>
      <c r="E24" s="1039"/>
      <c r="F24" s="1039"/>
      <c r="G24" s="1039"/>
      <c r="H24" s="59">
        <f>SUM(H18:H23)</f>
        <v>0</v>
      </c>
    </row>
    <row r="25" spans="1:8" outlineLevel="1">
      <c r="A25" s="14"/>
      <c r="B25" s="14"/>
      <c r="C25" s="14"/>
      <c r="D25" s="14"/>
      <c r="E25" s="14"/>
      <c r="F25" s="14"/>
      <c r="G25" s="14"/>
      <c r="H25" s="14"/>
    </row>
    <row r="26" spans="1:8" outlineLevel="1">
      <c r="E26" s="14"/>
      <c r="F26" s="14"/>
      <c r="H26" s="86"/>
    </row>
    <row r="27" spans="1:8" outlineLevel="1">
      <c r="A27" s="44" t="str">
        <f>"Sastādīja: "&amp;KOPS1!$B$71</f>
        <v>Sastādīja: _________________ Olga  Jasāne /29.09.2017./</v>
      </c>
      <c r="E27" s="638"/>
      <c r="F27" s="87"/>
      <c r="G27" s="88"/>
    </row>
    <row r="28" spans="1:8" outlineLevel="1">
      <c r="B28" s="1021" t="s">
        <v>13</v>
      </c>
      <c r="C28" s="1021"/>
      <c r="D28" s="663"/>
      <c r="E28" s="14"/>
      <c r="F28" s="640"/>
      <c r="G28" s="640"/>
    </row>
    <row r="29" spans="1:8" outlineLevel="1">
      <c r="A29" s="14"/>
      <c r="B29" s="87"/>
      <c r="C29" s="637"/>
      <c r="D29" s="661"/>
      <c r="E29" s="14"/>
      <c r="F29" s="14"/>
    </row>
    <row r="30" spans="1:8">
      <c r="A30" s="638" t="str">
        <f>"Pārbaudīja: "&amp;KOPS1!$F$71</f>
        <v>Pārbaudīja: _________________ Aleksejs Providenko /29.09.2017./</v>
      </c>
      <c r="B30" s="528"/>
      <c r="C30" s="88"/>
      <c r="D30" s="88"/>
      <c r="E30" s="88"/>
      <c r="F30" s="88"/>
      <c r="G30" s="14"/>
      <c r="H30" s="14"/>
    </row>
    <row r="31" spans="1:8">
      <c r="A31" s="14"/>
      <c r="B31" s="637" t="s">
        <v>13</v>
      </c>
      <c r="C31" s="640"/>
      <c r="D31" s="663"/>
      <c r="E31" s="640"/>
      <c r="F31" s="640"/>
      <c r="G31" s="14"/>
      <c r="H31" s="14"/>
    </row>
    <row r="32" spans="1:8">
      <c r="A32" s="14" t="str">
        <f>"Sertifikāta Nr.: "&amp;KOPS1!$F$73</f>
        <v>Sertifikāta Nr.: 5-00770</v>
      </c>
      <c r="B32" s="37"/>
      <c r="E32" s="14"/>
      <c r="G32" s="14"/>
      <c r="H32" s="14"/>
    </row>
    <row r="33" spans="1:8">
      <c r="A33" s="14"/>
      <c r="B33" s="14"/>
      <c r="C33" s="14"/>
      <c r="D33" s="14"/>
      <c r="E33" s="14"/>
      <c r="F33" s="14"/>
      <c r="G33" s="14"/>
      <c r="H33" s="14"/>
    </row>
    <row r="34" spans="1:8">
      <c r="A34" s="14"/>
      <c r="B34" s="14"/>
      <c r="C34" s="14"/>
      <c r="D34" s="14"/>
      <c r="E34" s="14"/>
      <c r="F34" s="14"/>
      <c r="G34" s="14"/>
      <c r="H34" s="14"/>
    </row>
    <row r="35" spans="1:8">
      <c r="A35" s="14"/>
      <c r="B35" s="14"/>
      <c r="C35" s="14"/>
      <c r="D35" s="14"/>
      <c r="E35" s="14"/>
      <c r="F35" s="14"/>
      <c r="G35" s="14"/>
      <c r="H35" s="14"/>
    </row>
    <row r="36" spans="1:8">
      <c r="A36" s="14"/>
      <c r="B36" s="14"/>
      <c r="C36" s="14"/>
      <c r="D36" s="14"/>
      <c r="E36" s="14"/>
      <c r="F36" s="14"/>
      <c r="G36" s="14"/>
      <c r="H36" s="14"/>
    </row>
    <row r="37" spans="1:8">
      <c r="A37" s="14"/>
      <c r="B37" s="14"/>
      <c r="C37" s="14"/>
      <c r="D37" s="14"/>
      <c r="E37" s="14"/>
      <c r="F37" s="14"/>
      <c r="G37" s="14"/>
      <c r="H37" s="14"/>
    </row>
    <row r="38" spans="1:8">
      <c r="A38" s="14"/>
      <c r="B38" s="14"/>
      <c r="C38" s="14"/>
      <c r="D38" s="14"/>
      <c r="E38" s="14"/>
      <c r="F38" s="14"/>
      <c r="G38" s="14"/>
      <c r="H38" s="14"/>
    </row>
    <row r="39" spans="1:8">
      <c r="A39" s="14"/>
      <c r="B39" s="14"/>
      <c r="C39" s="14"/>
      <c r="D39" s="14"/>
      <c r="E39" s="14"/>
      <c r="F39" s="14"/>
      <c r="G39" s="14"/>
      <c r="H39" s="14"/>
    </row>
    <row r="40" spans="1:8">
      <c r="A40" s="14"/>
      <c r="B40" s="14"/>
      <c r="C40" s="14"/>
      <c r="D40" s="14"/>
      <c r="E40" s="14"/>
      <c r="F40" s="14"/>
      <c r="G40" s="14"/>
      <c r="H40" s="14"/>
    </row>
    <row r="41" spans="1:8">
      <c r="A41" s="14"/>
      <c r="B41" s="14"/>
      <c r="C41" s="14"/>
      <c r="D41" s="14"/>
      <c r="E41" s="14"/>
      <c r="F41" s="14"/>
      <c r="G41" s="14"/>
      <c r="H41" s="14"/>
    </row>
    <row r="42" spans="1:8">
      <c r="A42" s="14"/>
      <c r="B42" s="14"/>
      <c r="C42" s="14"/>
      <c r="D42" s="14"/>
      <c r="E42" s="14"/>
      <c r="F42" s="14"/>
      <c r="G42" s="14"/>
      <c r="H42" s="14"/>
    </row>
    <row r="43" spans="1:8">
      <c r="A43" s="14"/>
      <c r="B43" s="14"/>
      <c r="C43" s="14"/>
      <c r="D43" s="14"/>
      <c r="E43" s="14"/>
      <c r="F43" s="14"/>
      <c r="G43" s="14"/>
      <c r="H43" s="14"/>
    </row>
    <row r="44" spans="1:8">
      <c r="A44" s="14"/>
      <c r="B44" s="14"/>
      <c r="C44" s="14"/>
      <c r="D44" s="14"/>
      <c r="E44" s="14"/>
      <c r="F44" s="14"/>
      <c r="G44" s="14"/>
      <c r="H44" s="14"/>
    </row>
    <row r="45" spans="1:8">
      <c r="A45" s="14"/>
      <c r="B45" s="14"/>
      <c r="C45" s="14"/>
      <c r="D45" s="14"/>
      <c r="E45" s="14"/>
      <c r="F45" s="14"/>
      <c r="G45" s="14"/>
      <c r="H45" s="14"/>
    </row>
    <row r="46" spans="1:8">
      <c r="A46" s="14"/>
      <c r="B46" s="14"/>
      <c r="C46" s="14"/>
      <c r="D46" s="14"/>
      <c r="E46" s="14"/>
      <c r="F46" s="14"/>
      <c r="G46" s="14"/>
      <c r="H46" s="14"/>
    </row>
    <row r="47" spans="1:8">
      <c r="A47" s="14"/>
      <c r="B47" s="14"/>
      <c r="C47" s="14"/>
      <c r="D47" s="14"/>
      <c r="E47" s="14"/>
      <c r="F47" s="14"/>
      <c r="G47" s="14"/>
      <c r="H47" s="14"/>
    </row>
    <row r="48" spans="1:8">
      <c r="A48" s="14"/>
      <c r="B48" s="14"/>
      <c r="C48" s="14"/>
      <c r="D48" s="14"/>
      <c r="E48" s="14"/>
      <c r="F48" s="14"/>
      <c r="G48" s="14"/>
      <c r="H48" s="14"/>
    </row>
    <row r="49" spans="1:8">
      <c r="A49" s="14"/>
      <c r="B49" s="14"/>
      <c r="C49" s="14"/>
      <c r="D49" s="14"/>
      <c r="E49" s="14"/>
      <c r="F49" s="14"/>
      <c r="G49" s="14"/>
      <c r="H49" s="14"/>
    </row>
    <row r="50" spans="1:8">
      <c r="A50" s="14"/>
      <c r="B50" s="14"/>
      <c r="C50" s="14"/>
      <c r="D50" s="14"/>
      <c r="E50" s="14"/>
      <c r="F50" s="14"/>
      <c r="G50" s="14"/>
      <c r="H50" s="14"/>
    </row>
    <row r="51" spans="1:8">
      <c r="A51" s="14"/>
      <c r="B51" s="14"/>
      <c r="C51" s="14"/>
      <c r="D51" s="14"/>
      <c r="E51" s="14"/>
      <c r="F51" s="14"/>
      <c r="G51" s="14"/>
      <c r="H51" s="14"/>
    </row>
    <row r="52" spans="1:8">
      <c r="A52" s="14"/>
      <c r="B52" s="14"/>
      <c r="C52" s="14"/>
      <c r="D52" s="14"/>
      <c r="E52" s="14"/>
      <c r="F52" s="14"/>
      <c r="G52" s="14"/>
      <c r="H52" s="14"/>
    </row>
    <row r="53" spans="1:8">
      <c r="A53" s="14"/>
      <c r="B53" s="14"/>
      <c r="C53" s="14"/>
      <c r="D53" s="14"/>
      <c r="E53" s="14"/>
      <c r="F53" s="14"/>
      <c r="G53" s="14"/>
      <c r="H53" s="14"/>
    </row>
    <row r="54" spans="1:8">
      <c r="A54" s="14"/>
      <c r="B54" s="14"/>
      <c r="C54" s="14"/>
      <c r="D54" s="14"/>
      <c r="E54" s="14"/>
      <c r="F54" s="14"/>
      <c r="G54" s="14"/>
      <c r="H54" s="14"/>
    </row>
    <row r="55" spans="1:8">
      <c r="A55" s="14"/>
      <c r="B55" s="14"/>
      <c r="C55" s="14"/>
      <c r="D55" s="14"/>
      <c r="E55" s="14"/>
      <c r="F55" s="14"/>
      <c r="G55" s="14"/>
      <c r="H55" s="14"/>
    </row>
    <row r="56" spans="1:8">
      <c r="A56" s="14"/>
      <c r="B56" s="14"/>
      <c r="C56" s="14"/>
      <c r="D56" s="14"/>
      <c r="E56" s="14"/>
      <c r="F56" s="14"/>
      <c r="G56" s="14"/>
      <c r="H56" s="14"/>
    </row>
    <row r="57" spans="1:8">
      <c r="A57" s="14"/>
      <c r="B57" s="14"/>
      <c r="C57" s="14"/>
      <c r="D57" s="14"/>
      <c r="E57" s="14"/>
      <c r="F57" s="14"/>
      <c r="G57" s="14"/>
      <c r="H57" s="14"/>
    </row>
    <row r="58" spans="1:8">
      <c r="A58" s="14"/>
      <c r="B58" s="14"/>
      <c r="C58" s="14"/>
      <c r="D58" s="14"/>
      <c r="E58" s="14"/>
      <c r="F58" s="14"/>
      <c r="G58" s="14"/>
      <c r="H58" s="14"/>
    </row>
    <row r="59" spans="1:8">
      <c r="A59" s="14"/>
      <c r="B59" s="14"/>
      <c r="C59" s="14"/>
      <c r="D59" s="14"/>
      <c r="E59" s="14"/>
      <c r="F59" s="14"/>
      <c r="G59" s="14"/>
      <c r="H59" s="14"/>
    </row>
    <row r="60" spans="1:8">
      <c r="A60" s="14"/>
      <c r="B60" s="14"/>
      <c r="C60" s="14"/>
      <c r="D60" s="14"/>
      <c r="E60" s="14"/>
      <c r="F60" s="14"/>
      <c r="G60" s="14"/>
      <c r="H60" s="14"/>
    </row>
    <row r="61" spans="1:8">
      <c r="A61" s="14"/>
      <c r="B61" s="14"/>
      <c r="C61" s="14"/>
      <c r="D61" s="14"/>
      <c r="E61" s="14"/>
      <c r="F61" s="14"/>
      <c r="G61" s="14"/>
      <c r="H61" s="14"/>
    </row>
    <row r="62" spans="1:8">
      <c r="A62" s="14"/>
      <c r="B62" s="14"/>
      <c r="C62" s="14"/>
      <c r="D62" s="14"/>
      <c r="E62" s="14"/>
      <c r="F62" s="14"/>
      <c r="G62" s="14"/>
      <c r="H62" s="14"/>
    </row>
    <row r="63" spans="1:8">
      <c r="A63" s="14"/>
      <c r="B63" s="14"/>
      <c r="C63" s="14"/>
      <c r="D63" s="14"/>
      <c r="E63" s="14"/>
      <c r="F63" s="14"/>
      <c r="G63" s="14"/>
      <c r="H63" s="14"/>
    </row>
    <row r="64" spans="1:8">
      <c r="A64" s="14"/>
      <c r="B64" s="14"/>
      <c r="C64" s="14"/>
      <c r="D64" s="14"/>
      <c r="E64" s="14"/>
      <c r="F64" s="14"/>
      <c r="G64" s="14"/>
      <c r="H64" s="14"/>
    </row>
    <row r="65" spans="1:8">
      <c r="A65" s="14"/>
      <c r="B65" s="14"/>
      <c r="C65" s="14"/>
      <c r="D65" s="14"/>
      <c r="E65" s="14"/>
      <c r="F65" s="14"/>
      <c r="G65" s="14"/>
      <c r="H65" s="14"/>
    </row>
    <row r="66" spans="1:8">
      <c r="A66" s="14"/>
      <c r="B66" s="14"/>
      <c r="C66" s="14"/>
      <c r="D66" s="14"/>
      <c r="E66" s="14"/>
      <c r="F66" s="14"/>
      <c r="G66" s="14"/>
      <c r="H66" s="14"/>
    </row>
    <row r="67" spans="1:8">
      <c r="A67" s="14"/>
      <c r="B67" s="14"/>
      <c r="C67" s="14"/>
      <c r="D67" s="14"/>
      <c r="E67" s="14"/>
      <c r="F67" s="14"/>
      <c r="G67" s="14"/>
      <c r="H67" s="14"/>
    </row>
    <row r="68" spans="1:8">
      <c r="A68" s="14"/>
      <c r="B68" s="14"/>
      <c r="C68" s="14"/>
      <c r="D68" s="14"/>
      <c r="E68" s="14"/>
      <c r="F68" s="14"/>
      <c r="G68" s="14"/>
      <c r="H68" s="14"/>
    </row>
    <row r="69" spans="1:8">
      <c r="A69" s="14"/>
      <c r="B69" s="14"/>
      <c r="C69" s="14"/>
      <c r="D69" s="14"/>
      <c r="E69" s="14"/>
      <c r="F69" s="14"/>
      <c r="G69" s="14"/>
      <c r="H69" s="14"/>
    </row>
    <row r="70" spans="1:8">
      <c r="A70" s="14"/>
      <c r="B70" s="14"/>
      <c r="C70" s="14"/>
      <c r="D70" s="14"/>
      <c r="E70" s="14"/>
      <c r="F70" s="14"/>
      <c r="G70" s="14"/>
      <c r="H70" s="14"/>
    </row>
    <row r="71" spans="1:8">
      <c r="A71" s="14"/>
      <c r="B71" s="14"/>
      <c r="C71" s="14"/>
      <c r="D71" s="14"/>
      <c r="E71" s="14"/>
      <c r="F71" s="14"/>
      <c r="G71" s="14"/>
      <c r="H71" s="14"/>
    </row>
    <row r="72" spans="1:8">
      <c r="A72" s="14"/>
      <c r="B72" s="14"/>
      <c r="C72" s="14"/>
      <c r="D72" s="14"/>
      <c r="E72" s="14"/>
      <c r="F72" s="14"/>
      <c r="G72" s="14"/>
      <c r="H72" s="14"/>
    </row>
    <row r="73" spans="1:8">
      <c r="A73" s="14"/>
      <c r="B73" s="14"/>
      <c r="C73" s="14"/>
      <c r="D73" s="14"/>
      <c r="E73" s="14"/>
      <c r="F73" s="14"/>
      <c r="G73" s="14"/>
      <c r="H73" s="14"/>
    </row>
    <row r="74" spans="1:8">
      <c r="A74" s="14"/>
      <c r="B74" s="14"/>
      <c r="C74" s="14"/>
      <c r="D74" s="14"/>
      <c r="E74" s="14"/>
      <c r="F74" s="14"/>
      <c r="G74" s="14"/>
      <c r="H74" s="14"/>
    </row>
    <row r="75" spans="1:8">
      <c r="A75" s="14"/>
      <c r="B75" s="14"/>
      <c r="C75" s="14"/>
      <c r="D75" s="14"/>
      <c r="E75" s="14"/>
      <c r="F75" s="14"/>
      <c r="G75" s="14"/>
      <c r="H75" s="14"/>
    </row>
    <row r="76" spans="1:8">
      <c r="A76" s="14"/>
      <c r="B76" s="14"/>
      <c r="C76" s="14"/>
      <c r="D76" s="14"/>
      <c r="E76" s="14"/>
      <c r="F76" s="14"/>
      <c r="G76" s="14"/>
      <c r="H76" s="14"/>
    </row>
    <row r="77" spans="1:8">
      <c r="A77" s="14"/>
      <c r="B77" s="14"/>
      <c r="C77" s="14"/>
      <c r="D77" s="14"/>
      <c r="E77" s="14"/>
      <c r="F77" s="14"/>
      <c r="G77" s="14"/>
      <c r="H77" s="14"/>
    </row>
    <row r="78" spans="1:8">
      <c r="A78" s="14"/>
      <c r="B78" s="14"/>
      <c r="C78" s="14"/>
      <c r="D78" s="14"/>
      <c r="E78" s="14"/>
      <c r="F78" s="14"/>
      <c r="G78" s="14"/>
      <c r="H78" s="14"/>
    </row>
    <row r="79" spans="1:8">
      <c r="A79" s="14"/>
      <c r="B79" s="14"/>
      <c r="C79" s="14"/>
      <c r="D79" s="14"/>
      <c r="E79" s="14"/>
      <c r="F79" s="14"/>
      <c r="G79" s="14"/>
      <c r="H79" s="14"/>
    </row>
    <row r="80" spans="1:8">
      <c r="A80" s="14"/>
      <c r="B80" s="14"/>
      <c r="C80" s="14"/>
      <c r="D80" s="14"/>
      <c r="E80" s="14"/>
      <c r="F80" s="14"/>
      <c r="G80" s="14"/>
      <c r="H80" s="14"/>
    </row>
    <row r="81" spans="1:8">
      <c r="A81" s="14"/>
      <c r="B81" s="14"/>
      <c r="C81" s="14"/>
      <c r="D81" s="14"/>
      <c r="E81" s="14"/>
      <c r="F81" s="14"/>
      <c r="G81" s="14"/>
      <c r="H81" s="14"/>
    </row>
    <row r="82" spans="1:8">
      <c r="A82" s="14"/>
      <c r="B82" s="14"/>
      <c r="C82" s="14"/>
      <c r="D82" s="14"/>
      <c r="E82" s="14"/>
      <c r="F82" s="14"/>
      <c r="G82" s="14"/>
      <c r="H82" s="14"/>
    </row>
    <row r="83" spans="1:8">
      <c r="A83" s="14"/>
      <c r="B83" s="14"/>
      <c r="C83" s="14"/>
      <c r="D83" s="14"/>
      <c r="E83" s="14"/>
      <c r="F83" s="14"/>
      <c r="G83" s="14"/>
      <c r="H83" s="14"/>
    </row>
    <row r="84" spans="1:8">
      <c r="A84" s="14"/>
      <c r="B84" s="14"/>
      <c r="C84" s="14"/>
      <c r="D84" s="14"/>
      <c r="E84" s="14"/>
      <c r="F84" s="14"/>
      <c r="G84" s="14"/>
      <c r="H84" s="14"/>
    </row>
    <row r="85" spans="1:8">
      <c r="A85" s="14"/>
      <c r="B85" s="14"/>
      <c r="C85" s="14"/>
      <c r="D85" s="14"/>
      <c r="E85" s="14"/>
      <c r="F85" s="14"/>
      <c r="G85" s="14"/>
      <c r="H85" s="14"/>
    </row>
    <row r="86" spans="1:8">
      <c r="A86" s="14"/>
      <c r="B86" s="14"/>
      <c r="C86" s="14"/>
      <c r="D86" s="14"/>
      <c r="E86" s="14"/>
      <c r="F86" s="14"/>
      <c r="G86" s="14"/>
      <c r="H86" s="14"/>
    </row>
    <row r="87" spans="1:8">
      <c r="A87" s="14"/>
      <c r="B87" s="14"/>
      <c r="C87" s="14"/>
      <c r="D87" s="14"/>
      <c r="E87" s="14"/>
      <c r="F87" s="14"/>
      <c r="G87" s="14"/>
      <c r="H87" s="14"/>
    </row>
    <row r="88" spans="1:8">
      <c r="A88" s="14"/>
      <c r="B88" s="14"/>
      <c r="C88" s="14"/>
      <c r="D88" s="14"/>
      <c r="E88" s="14"/>
      <c r="F88" s="14"/>
      <c r="G88" s="14"/>
      <c r="H88" s="14"/>
    </row>
    <row r="89" spans="1:8">
      <c r="A89" s="14"/>
      <c r="B89" s="14"/>
      <c r="C89" s="14"/>
      <c r="D89" s="14"/>
      <c r="E89" s="14"/>
      <c r="F89" s="14"/>
      <c r="G89" s="14"/>
      <c r="H89" s="14"/>
    </row>
    <row r="90" spans="1:8">
      <c r="A90" s="14"/>
      <c r="B90" s="14"/>
      <c r="C90" s="14"/>
      <c r="D90" s="14"/>
      <c r="E90" s="14"/>
      <c r="F90" s="14"/>
      <c r="G90" s="14"/>
      <c r="H90" s="14"/>
    </row>
    <row r="91" spans="1:8">
      <c r="A91" s="14"/>
      <c r="B91" s="14"/>
      <c r="C91" s="14"/>
      <c r="D91" s="14"/>
      <c r="E91" s="14"/>
      <c r="F91" s="14"/>
      <c r="G91" s="14"/>
      <c r="H91" s="14"/>
    </row>
    <row r="92" spans="1:8">
      <c r="A92" s="14"/>
      <c r="B92" s="14"/>
      <c r="C92" s="14"/>
      <c r="D92" s="14"/>
      <c r="E92" s="14"/>
      <c r="F92" s="14"/>
      <c r="G92" s="14"/>
      <c r="H92" s="14"/>
    </row>
    <row r="93" spans="1:8">
      <c r="A93" s="14"/>
      <c r="B93" s="14"/>
      <c r="C93" s="14"/>
      <c r="D93" s="14"/>
      <c r="E93" s="14"/>
      <c r="F93" s="14"/>
      <c r="G93" s="14"/>
      <c r="H93" s="14"/>
    </row>
    <row r="94" spans="1:8">
      <c r="A94" s="14"/>
      <c r="B94" s="14"/>
      <c r="C94" s="14"/>
      <c r="D94" s="14"/>
      <c r="E94" s="14"/>
      <c r="F94" s="14"/>
      <c r="G94" s="14"/>
      <c r="H94" s="14"/>
    </row>
    <row r="95" spans="1:8">
      <c r="A95" s="14"/>
      <c r="B95" s="14"/>
      <c r="C95" s="14"/>
      <c r="D95" s="14"/>
      <c r="E95" s="14"/>
      <c r="F95" s="14"/>
      <c r="G95" s="14"/>
      <c r="H95" s="14"/>
    </row>
    <row r="96" spans="1:8">
      <c r="A96" s="14"/>
      <c r="B96" s="14"/>
      <c r="C96" s="14"/>
      <c r="D96" s="14"/>
      <c r="E96" s="14"/>
      <c r="F96" s="14"/>
      <c r="G96" s="14"/>
      <c r="H96" s="14"/>
    </row>
    <row r="97" spans="1:8">
      <c r="A97" s="14"/>
      <c r="B97" s="14"/>
      <c r="C97" s="14"/>
      <c r="D97" s="14"/>
      <c r="E97" s="14"/>
      <c r="F97" s="14"/>
      <c r="G97" s="14"/>
      <c r="H97" s="14"/>
    </row>
    <row r="98" spans="1:8">
      <c r="A98" s="14"/>
      <c r="B98" s="14"/>
      <c r="C98" s="14"/>
      <c r="D98" s="14"/>
      <c r="E98" s="14"/>
      <c r="F98" s="14"/>
      <c r="G98" s="14"/>
      <c r="H98" s="14"/>
    </row>
    <row r="99" spans="1:8">
      <c r="A99" s="14"/>
      <c r="B99" s="14"/>
      <c r="C99" s="14"/>
      <c r="D99" s="14"/>
      <c r="E99" s="14"/>
      <c r="F99" s="14"/>
      <c r="G99" s="14"/>
      <c r="H99" s="14"/>
    </row>
    <row r="100" spans="1:8">
      <c r="A100" s="14"/>
      <c r="B100" s="14"/>
      <c r="C100" s="14"/>
      <c r="D100" s="14"/>
      <c r="E100" s="14"/>
      <c r="F100" s="14"/>
      <c r="G100" s="14"/>
      <c r="H100" s="14"/>
    </row>
    <row r="101" spans="1:8">
      <c r="A101" s="14"/>
      <c r="B101" s="14"/>
      <c r="C101" s="14"/>
      <c r="D101" s="14"/>
      <c r="E101" s="14"/>
      <c r="F101" s="14"/>
      <c r="G101" s="14"/>
      <c r="H101" s="14"/>
    </row>
    <row r="102" spans="1:8">
      <c r="A102" s="14"/>
      <c r="B102" s="14"/>
      <c r="C102" s="14"/>
      <c r="D102" s="14"/>
      <c r="E102" s="14"/>
      <c r="F102" s="14"/>
      <c r="G102" s="14"/>
      <c r="H102" s="14"/>
    </row>
    <row r="103" spans="1:8">
      <c r="A103" s="14"/>
      <c r="B103" s="14"/>
      <c r="C103" s="14"/>
      <c r="D103" s="14"/>
      <c r="E103" s="14"/>
      <c r="F103" s="14"/>
      <c r="G103" s="14"/>
      <c r="H103" s="14"/>
    </row>
    <row r="104" spans="1:8">
      <c r="A104" s="14"/>
      <c r="B104" s="14"/>
      <c r="C104" s="14"/>
      <c r="D104" s="14"/>
      <c r="E104" s="14"/>
      <c r="F104" s="14"/>
      <c r="G104" s="14"/>
      <c r="H104" s="14"/>
    </row>
    <row r="105" spans="1:8">
      <c r="A105" s="14"/>
      <c r="B105" s="14"/>
      <c r="C105" s="14"/>
      <c r="D105" s="14"/>
      <c r="E105" s="14"/>
      <c r="F105" s="14"/>
      <c r="G105" s="14"/>
      <c r="H105" s="14"/>
    </row>
    <row r="106" spans="1:8">
      <c r="A106" s="14"/>
      <c r="B106" s="14"/>
      <c r="C106" s="14"/>
      <c r="D106" s="14"/>
      <c r="E106" s="14"/>
      <c r="F106" s="14"/>
      <c r="G106" s="14"/>
      <c r="H106" s="14"/>
    </row>
    <row r="107" spans="1:8">
      <c r="A107" s="14"/>
      <c r="B107" s="14"/>
      <c r="C107" s="14"/>
      <c r="D107" s="14"/>
      <c r="E107" s="14"/>
      <c r="F107" s="14"/>
      <c r="G107" s="14"/>
      <c r="H107" s="14"/>
    </row>
    <row r="108" spans="1:8">
      <c r="A108" s="14"/>
      <c r="B108" s="14"/>
      <c r="C108" s="14"/>
      <c r="D108" s="14"/>
      <c r="E108" s="14"/>
      <c r="F108" s="14"/>
      <c r="G108" s="14"/>
      <c r="H108" s="14"/>
    </row>
    <row r="109" spans="1:8">
      <c r="A109" s="14"/>
      <c r="B109" s="14"/>
      <c r="C109" s="14"/>
      <c r="D109" s="14"/>
      <c r="E109" s="14"/>
      <c r="F109" s="14"/>
      <c r="G109" s="14"/>
      <c r="H109" s="14"/>
    </row>
    <row r="110" spans="1:8">
      <c r="A110" s="14"/>
      <c r="B110" s="14"/>
      <c r="C110" s="14"/>
      <c r="D110" s="14"/>
      <c r="E110" s="14"/>
      <c r="F110" s="14"/>
      <c r="G110" s="14"/>
      <c r="H110" s="14"/>
    </row>
    <row r="111" spans="1:8">
      <c r="A111" s="14"/>
      <c r="B111" s="14"/>
      <c r="C111" s="14"/>
      <c r="D111" s="14"/>
      <c r="E111" s="14"/>
      <c r="F111" s="14"/>
      <c r="G111" s="14"/>
      <c r="H111" s="14"/>
    </row>
    <row r="112" spans="1:8">
      <c r="A112" s="14"/>
      <c r="B112" s="14"/>
      <c r="C112" s="14"/>
      <c r="D112" s="14"/>
      <c r="E112" s="14"/>
      <c r="F112" s="14"/>
      <c r="G112" s="14"/>
      <c r="H112" s="14"/>
    </row>
    <row r="113" spans="1:8">
      <c r="A113" s="14"/>
      <c r="B113" s="14"/>
      <c r="C113" s="14"/>
      <c r="D113" s="14"/>
      <c r="E113" s="14"/>
      <c r="F113" s="14"/>
      <c r="G113" s="14"/>
      <c r="H113" s="14"/>
    </row>
    <row r="114" spans="1:8">
      <c r="A114" s="14"/>
      <c r="B114" s="14"/>
      <c r="C114" s="14"/>
      <c r="D114" s="14"/>
      <c r="E114" s="14"/>
      <c r="F114" s="14"/>
      <c r="G114" s="14"/>
      <c r="H114" s="14"/>
    </row>
    <row r="115" spans="1:8">
      <c r="A115" s="14"/>
      <c r="B115" s="14"/>
      <c r="C115" s="14"/>
      <c r="D115" s="14"/>
      <c r="E115" s="14"/>
      <c r="F115" s="14"/>
      <c r="G115" s="14"/>
      <c r="H115" s="14"/>
    </row>
    <row r="116" spans="1:8">
      <c r="A116" s="14"/>
      <c r="B116" s="14"/>
      <c r="C116" s="14"/>
      <c r="D116" s="14"/>
      <c r="E116" s="14"/>
      <c r="F116" s="14"/>
      <c r="G116" s="14"/>
      <c r="H116" s="14"/>
    </row>
    <row r="117" spans="1:8">
      <c r="A117" s="14"/>
      <c r="B117" s="14"/>
      <c r="C117" s="14"/>
      <c r="D117" s="14"/>
      <c r="E117" s="14"/>
      <c r="F117" s="14"/>
      <c r="G117" s="14"/>
      <c r="H117" s="14"/>
    </row>
    <row r="118" spans="1:8">
      <c r="A118" s="14"/>
      <c r="B118" s="14"/>
      <c r="C118" s="14"/>
      <c r="D118" s="14"/>
      <c r="E118" s="14"/>
      <c r="F118" s="14"/>
      <c r="G118" s="14"/>
      <c r="H118" s="14"/>
    </row>
    <row r="119" spans="1:8">
      <c r="A119" s="14"/>
      <c r="B119" s="14"/>
      <c r="C119" s="14"/>
      <c r="D119" s="14"/>
      <c r="E119" s="14"/>
      <c r="F119" s="14"/>
      <c r="G119" s="14"/>
      <c r="H119" s="14"/>
    </row>
    <row r="120" spans="1:8">
      <c r="A120" s="14"/>
      <c r="B120" s="14"/>
      <c r="C120" s="14"/>
      <c r="D120" s="14"/>
      <c r="E120" s="14"/>
      <c r="F120" s="14"/>
      <c r="G120" s="14"/>
      <c r="H120" s="14"/>
    </row>
    <row r="121" spans="1:8">
      <c r="A121" s="14"/>
      <c r="B121" s="14"/>
      <c r="C121" s="14"/>
      <c r="D121" s="14"/>
      <c r="E121" s="14"/>
      <c r="F121" s="14"/>
      <c r="G121" s="14"/>
      <c r="H121" s="14"/>
    </row>
    <row r="122" spans="1:8">
      <c r="A122" s="14"/>
      <c r="B122" s="14"/>
      <c r="C122" s="14"/>
      <c r="D122" s="14"/>
      <c r="E122" s="14"/>
      <c r="F122" s="14"/>
      <c r="G122" s="14"/>
      <c r="H122" s="14"/>
    </row>
    <row r="123" spans="1:8">
      <c r="A123" s="14"/>
      <c r="B123" s="14"/>
      <c r="C123" s="14"/>
      <c r="D123" s="14"/>
      <c r="E123" s="14"/>
      <c r="F123" s="14"/>
      <c r="G123" s="14"/>
      <c r="H123" s="14"/>
    </row>
    <row r="124" spans="1:8">
      <c r="A124" s="14"/>
      <c r="B124" s="14"/>
      <c r="C124" s="14"/>
      <c r="D124" s="14"/>
      <c r="E124" s="14"/>
      <c r="F124" s="14"/>
      <c r="G124" s="14"/>
      <c r="H124" s="14"/>
    </row>
    <row r="125" spans="1:8">
      <c r="A125" s="14"/>
      <c r="B125" s="14"/>
      <c r="C125" s="14"/>
      <c r="D125" s="14"/>
      <c r="E125" s="14"/>
      <c r="F125" s="14"/>
      <c r="G125" s="14"/>
      <c r="H125" s="14"/>
    </row>
    <row r="126" spans="1:8">
      <c r="A126" s="14"/>
      <c r="B126" s="14"/>
      <c r="C126" s="14"/>
      <c r="D126" s="14"/>
      <c r="E126" s="14"/>
      <c r="F126" s="14"/>
      <c r="G126" s="14"/>
      <c r="H126" s="14"/>
    </row>
    <row r="127" spans="1:8">
      <c r="A127" s="14"/>
      <c r="B127" s="14"/>
      <c r="C127" s="14"/>
      <c r="D127" s="14"/>
      <c r="E127" s="14"/>
      <c r="F127" s="14"/>
      <c r="G127" s="14"/>
      <c r="H127" s="14"/>
    </row>
    <row r="128" spans="1:8">
      <c r="A128" s="14"/>
      <c r="B128" s="14"/>
      <c r="C128" s="14"/>
      <c r="D128" s="14"/>
      <c r="E128" s="14"/>
      <c r="F128" s="14"/>
      <c r="G128" s="14"/>
      <c r="H128" s="14"/>
    </row>
    <row r="129" spans="1:8">
      <c r="A129" s="14"/>
      <c r="B129" s="14"/>
      <c r="C129" s="14"/>
      <c r="D129" s="14"/>
      <c r="E129" s="14"/>
      <c r="F129" s="14"/>
      <c r="G129" s="14"/>
      <c r="H129" s="14"/>
    </row>
    <row r="130" spans="1:8">
      <c r="A130" s="14"/>
      <c r="B130" s="14"/>
      <c r="C130" s="14"/>
      <c r="D130" s="14"/>
      <c r="E130" s="14"/>
      <c r="F130" s="14"/>
      <c r="G130" s="14"/>
      <c r="H130" s="14"/>
    </row>
    <row r="131" spans="1:8">
      <c r="A131" s="14"/>
      <c r="B131" s="14"/>
      <c r="C131" s="14"/>
      <c r="D131" s="14"/>
      <c r="E131" s="14"/>
      <c r="F131" s="14"/>
      <c r="G131" s="14"/>
      <c r="H131" s="14"/>
    </row>
    <row r="132" spans="1:8">
      <c r="A132" s="14"/>
      <c r="B132" s="14"/>
      <c r="C132" s="14"/>
      <c r="D132" s="14"/>
      <c r="E132" s="14"/>
      <c r="F132" s="14"/>
      <c r="G132" s="14"/>
      <c r="H132" s="14"/>
    </row>
    <row r="133" spans="1:8">
      <c r="A133" s="14"/>
      <c r="B133" s="14"/>
      <c r="C133" s="14"/>
      <c r="D133" s="14"/>
      <c r="E133" s="14"/>
      <c r="F133" s="14"/>
      <c r="G133" s="14"/>
      <c r="H133" s="14"/>
    </row>
    <row r="134" spans="1:8">
      <c r="A134" s="14"/>
      <c r="B134" s="14"/>
      <c r="C134" s="14"/>
      <c r="D134" s="14"/>
      <c r="E134" s="14"/>
      <c r="F134" s="14"/>
      <c r="G134" s="14"/>
      <c r="H134" s="14"/>
    </row>
    <row r="135" spans="1:8">
      <c r="A135" s="14"/>
      <c r="B135" s="14"/>
      <c r="C135" s="14"/>
      <c r="D135" s="14"/>
      <c r="E135" s="14"/>
      <c r="F135" s="14"/>
      <c r="G135" s="14"/>
      <c r="H135" s="14"/>
    </row>
    <row r="136" spans="1:8">
      <c r="A136" s="14"/>
      <c r="B136" s="14"/>
      <c r="C136" s="14"/>
      <c r="D136" s="14"/>
      <c r="E136" s="14"/>
      <c r="F136" s="14"/>
      <c r="G136" s="14"/>
      <c r="H136" s="14"/>
    </row>
    <row r="137" spans="1:8">
      <c r="A137" s="14"/>
      <c r="B137" s="14"/>
      <c r="C137" s="14"/>
      <c r="D137" s="14"/>
      <c r="E137" s="14"/>
      <c r="F137" s="14"/>
      <c r="G137" s="14"/>
      <c r="H137" s="14"/>
    </row>
    <row r="138" spans="1:8">
      <c r="A138" s="14"/>
      <c r="B138" s="14"/>
      <c r="C138" s="14"/>
      <c r="D138" s="14"/>
      <c r="E138" s="14"/>
      <c r="F138" s="14"/>
      <c r="G138" s="14"/>
      <c r="H138" s="14"/>
    </row>
    <row r="139" spans="1:8">
      <c r="A139" s="14"/>
      <c r="B139" s="14"/>
      <c r="C139" s="14"/>
      <c r="D139" s="14"/>
      <c r="E139" s="14"/>
      <c r="F139" s="14"/>
      <c r="G139" s="14"/>
      <c r="H139" s="14"/>
    </row>
    <row r="140" spans="1:8">
      <c r="A140" s="14"/>
      <c r="B140" s="14"/>
      <c r="C140" s="14"/>
      <c r="D140" s="14"/>
      <c r="E140" s="14"/>
      <c r="F140" s="14"/>
      <c r="G140" s="14"/>
      <c r="H140" s="14"/>
    </row>
    <row r="141" spans="1:8">
      <c r="A141" s="14"/>
      <c r="B141" s="14"/>
      <c r="C141" s="14"/>
      <c r="D141" s="14"/>
      <c r="E141" s="14"/>
      <c r="F141" s="14"/>
      <c r="G141" s="14"/>
      <c r="H141" s="14"/>
    </row>
    <row r="142" spans="1:8">
      <c r="A142" s="14"/>
      <c r="B142" s="14"/>
      <c r="C142" s="14"/>
      <c r="D142" s="14"/>
      <c r="E142" s="14"/>
      <c r="F142" s="14"/>
      <c r="G142" s="14"/>
      <c r="H142" s="14"/>
    </row>
    <row r="143" spans="1:8">
      <c r="A143" s="14"/>
      <c r="B143" s="14"/>
      <c r="C143" s="14"/>
      <c r="D143" s="14"/>
      <c r="E143" s="14"/>
      <c r="F143" s="14"/>
      <c r="G143" s="14"/>
      <c r="H143" s="14"/>
    </row>
    <row r="144" spans="1:8">
      <c r="A144" s="14"/>
      <c r="B144" s="14"/>
      <c r="C144" s="14"/>
      <c r="D144" s="14"/>
      <c r="E144" s="14"/>
      <c r="F144" s="14"/>
      <c r="G144" s="14"/>
      <c r="H144" s="14"/>
    </row>
    <row r="145" spans="1:8">
      <c r="A145" s="14"/>
      <c r="B145" s="14"/>
      <c r="C145" s="14"/>
      <c r="D145" s="14"/>
      <c r="E145" s="14"/>
      <c r="F145" s="14"/>
      <c r="G145" s="14"/>
      <c r="H145" s="14"/>
    </row>
    <row r="146" spans="1:8">
      <c r="A146" s="14"/>
      <c r="B146" s="14"/>
      <c r="C146" s="14"/>
      <c r="D146" s="14"/>
      <c r="E146" s="14"/>
      <c r="F146" s="14"/>
      <c r="G146" s="14"/>
      <c r="H146" s="14"/>
    </row>
    <row r="147" spans="1:8">
      <c r="A147" s="14"/>
      <c r="B147" s="14"/>
      <c r="C147" s="14"/>
      <c r="D147" s="14"/>
      <c r="E147" s="14"/>
      <c r="F147" s="14"/>
      <c r="G147" s="14"/>
      <c r="H147" s="14"/>
    </row>
    <row r="148" spans="1:8">
      <c r="A148" s="14"/>
      <c r="B148" s="14"/>
      <c r="C148" s="14"/>
      <c r="D148" s="14"/>
      <c r="E148" s="14"/>
      <c r="F148" s="14"/>
      <c r="G148" s="14"/>
      <c r="H148" s="14"/>
    </row>
    <row r="149" spans="1:8">
      <c r="A149" s="14"/>
      <c r="B149" s="14"/>
      <c r="C149" s="14"/>
      <c r="D149" s="14"/>
      <c r="E149" s="14"/>
      <c r="F149" s="14"/>
      <c r="G149" s="14"/>
      <c r="H149" s="14"/>
    </row>
    <row r="150" spans="1:8">
      <c r="A150" s="14"/>
      <c r="B150" s="14"/>
      <c r="C150" s="14"/>
      <c r="D150" s="14"/>
      <c r="E150" s="14"/>
      <c r="F150" s="14"/>
      <c r="G150" s="14"/>
      <c r="H150" s="14"/>
    </row>
    <row r="151" spans="1:8">
      <c r="A151" s="14"/>
      <c r="B151" s="14"/>
      <c r="C151" s="14"/>
      <c r="D151" s="14"/>
      <c r="E151" s="14"/>
      <c r="F151" s="14"/>
      <c r="G151" s="14"/>
      <c r="H151" s="14"/>
    </row>
    <row r="152" spans="1:8">
      <c r="A152" s="14"/>
      <c r="B152" s="14"/>
      <c r="C152" s="14"/>
      <c r="D152" s="14"/>
      <c r="E152" s="14"/>
      <c r="F152" s="14"/>
      <c r="G152" s="14"/>
      <c r="H152" s="14"/>
    </row>
    <row r="153" spans="1:8">
      <c r="A153" s="14"/>
      <c r="B153" s="14"/>
      <c r="C153" s="14"/>
      <c r="D153" s="14"/>
      <c r="E153" s="14"/>
      <c r="F153" s="14"/>
      <c r="G153" s="14"/>
      <c r="H153" s="14"/>
    </row>
    <row r="154" spans="1:8">
      <c r="A154" s="14"/>
      <c r="B154" s="14"/>
      <c r="C154" s="14"/>
      <c r="D154" s="14"/>
      <c r="E154" s="14"/>
      <c r="F154" s="14"/>
      <c r="G154" s="14"/>
      <c r="H154" s="14"/>
    </row>
    <row r="155" spans="1:8">
      <c r="A155" s="14"/>
      <c r="B155" s="14"/>
      <c r="C155" s="14"/>
      <c r="D155" s="14"/>
      <c r="E155" s="14"/>
      <c r="F155" s="14"/>
      <c r="G155" s="14"/>
      <c r="H155" s="14"/>
    </row>
    <row r="156" spans="1:8">
      <c r="A156" s="14"/>
      <c r="B156" s="14"/>
      <c r="C156" s="14"/>
      <c r="D156" s="14"/>
      <c r="E156" s="14"/>
      <c r="F156" s="14"/>
      <c r="G156" s="14"/>
      <c r="H156" s="14"/>
    </row>
    <row r="157" spans="1:8">
      <c r="A157" s="14"/>
      <c r="B157" s="14"/>
      <c r="C157" s="14"/>
      <c r="D157" s="14"/>
      <c r="E157" s="14"/>
      <c r="F157" s="14"/>
      <c r="G157" s="14"/>
      <c r="H157" s="14"/>
    </row>
    <row r="158" spans="1:8">
      <c r="A158" s="14"/>
      <c r="B158" s="14"/>
      <c r="C158" s="14"/>
      <c r="D158" s="14"/>
      <c r="E158" s="14"/>
      <c r="F158" s="14"/>
      <c r="G158" s="14"/>
      <c r="H158" s="14"/>
    </row>
    <row r="159" spans="1:8">
      <c r="A159" s="14"/>
      <c r="B159" s="14"/>
      <c r="C159" s="14"/>
      <c r="D159" s="14"/>
      <c r="E159" s="14"/>
      <c r="F159" s="14"/>
      <c r="G159" s="14"/>
      <c r="H159" s="14"/>
    </row>
    <row r="160" spans="1:8">
      <c r="A160" s="14"/>
      <c r="B160" s="14"/>
      <c r="C160" s="14"/>
      <c r="D160" s="14"/>
      <c r="E160" s="14"/>
      <c r="F160" s="14"/>
      <c r="G160" s="14"/>
      <c r="H160" s="14"/>
    </row>
    <row r="161" spans="1:8">
      <c r="A161" s="14"/>
      <c r="B161" s="14"/>
      <c r="C161" s="14"/>
      <c r="D161" s="14"/>
      <c r="E161" s="14"/>
      <c r="F161" s="14"/>
      <c r="G161" s="14"/>
      <c r="H161" s="14"/>
    </row>
    <row r="162" spans="1:8">
      <c r="A162" s="14"/>
      <c r="B162" s="14"/>
      <c r="C162" s="14"/>
      <c r="D162" s="14"/>
      <c r="E162" s="14"/>
      <c r="F162" s="14"/>
      <c r="G162" s="14"/>
      <c r="H162" s="14"/>
    </row>
    <row r="163" spans="1:8">
      <c r="A163" s="14"/>
      <c r="B163" s="14"/>
      <c r="C163" s="14"/>
      <c r="D163" s="14"/>
      <c r="E163" s="14"/>
      <c r="F163" s="14"/>
      <c r="G163" s="14"/>
      <c r="H163" s="14"/>
    </row>
    <row r="164" spans="1:8">
      <c r="A164" s="14"/>
      <c r="B164" s="14"/>
      <c r="C164" s="14"/>
      <c r="D164" s="14"/>
      <c r="E164" s="14"/>
      <c r="F164" s="14"/>
      <c r="G164" s="14"/>
      <c r="H164" s="14"/>
    </row>
    <row r="165" spans="1:8">
      <c r="A165" s="14"/>
      <c r="B165" s="14"/>
      <c r="C165" s="14"/>
      <c r="D165" s="14"/>
      <c r="E165" s="14"/>
      <c r="F165" s="14"/>
      <c r="G165" s="14"/>
      <c r="H165" s="14"/>
    </row>
    <row r="166" spans="1:8">
      <c r="A166" s="14"/>
      <c r="B166" s="14"/>
      <c r="C166" s="14"/>
      <c r="D166" s="14"/>
      <c r="E166" s="14"/>
      <c r="F166" s="14"/>
      <c r="G166" s="14"/>
      <c r="H166" s="14"/>
    </row>
    <row r="167" spans="1:8">
      <c r="A167" s="14"/>
      <c r="B167" s="14"/>
      <c r="C167" s="14"/>
      <c r="D167" s="14"/>
      <c r="E167" s="14"/>
      <c r="F167" s="14"/>
      <c r="G167" s="14"/>
      <c r="H167" s="14"/>
    </row>
    <row r="168" spans="1:8">
      <c r="A168" s="14"/>
      <c r="B168" s="14"/>
      <c r="C168" s="14"/>
      <c r="D168" s="14"/>
      <c r="E168" s="14"/>
      <c r="F168" s="14"/>
      <c r="G168" s="14"/>
      <c r="H168" s="14"/>
    </row>
    <row r="169" spans="1:8">
      <c r="A169" s="14"/>
      <c r="B169" s="14"/>
      <c r="C169" s="14"/>
      <c r="D169" s="14"/>
      <c r="E169" s="14"/>
      <c r="F169" s="14"/>
      <c r="G169" s="14"/>
      <c r="H169" s="14"/>
    </row>
    <row r="170" spans="1:8">
      <c r="A170" s="14"/>
      <c r="B170" s="14"/>
      <c r="C170" s="14"/>
      <c r="D170" s="14"/>
      <c r="E170" s="14"/>
      <c r="F170" s="14"/>
      <c r="G170" s="14"/>
      <c r="H170" s="14"/>
    </row>
    <row r="171" spans="1:8">
      <c r="A171" s="14"/>
      <c r="B171" s="14"/>
      <c r="C171" s="14"/>
      <c r="D171" s="14"/>
      <c r="E171" s="14"/>
      <c r="F171" s="14"/>
      <c r="G171" s="14"/>
      <c r="H171" s="14"/>
    </row>
    <row r="172" spans="1:8">
      <c r="A172" s="14"/>
      <c r="B172" s="14"/>
      <c r="C172" s="14"/>
      <c r="D172" s="14"/>
      <c r="E172" s="14"/>
      <c r="F172" s="14"/>
      <c r="G172" s="14"/>
      <c r="H172" s="14"/>
    </row>
    <row r="173" spans="1:8">
      <c r="A173" s="14"/>
      <c r="B173" s="14"/>
      <c r="C173" s="14"/>
      <c r="D173" s="14"/>
      <c r="E173" s="14"/>
      <c r="F173" s="14"/>
      <c r="G173" s="14"/>
      <c r="H173" s="14"/>
    </row>
    <row r="174" spans="1:8">
      <c r="A174" s="14"/>
      <c r="B174" s="14"/>
      <c r="C174" s="14"/>
      <c r="D174" s="14"/>
      <c r="E174" s="14"/>
      <c r="F174" s="14"/>
      <c r="G174" s="14"/>
      <c r="H174" s="14"/>
    </row>
    <row r="175" spans="1:8">
      <c r="A175" s="14"/>
      <c r="B175" s="14"/>
      <c r="C175" s="14"/>
      <c r="D175" s="14"/>
      <c r="E175" s="14"/>
      <c r="F175" s="14"/>
      <c r="G175" s="14"/>
      <c r="H175" s="14"/>
    </row>
    <row r="176" spans="1:8">
      <c r="A176" s="14"/>
      <c r="B176" s="14"/>
      <c r="C176" s="14"/>
      <c r="D176" s="14"/>
      <c r="E176" s="14"/>
      <c r="F176" s="14"/>
      <c r="G176" s="14"/>
      <c r="H176" s="14"/>
    </row>
    <row r="177" spans="1:8">
      <c r="A177" s="14"/>
      <c r="B177" s="14"/>
      <c r="C177" s="14"/>
      <c r="D177" s="14"/>
      <c r="E177" s="14"/>
      <c r="F177" s="14"/>
      <c r="G177" s="14"/>
      <c r="H177" s="14"/>
    </row>
    <row r="178" spans="1:8">
      <c r="A178" s="14"/>
      <c r="B178" s="14"/>
      <c r="C178" s="14"/>
      <c r="D178" s="14"/>
      <c r="E178" s="14"/>
      <c r="F178" s="14"/>
      <c r="G178" s="14"/>
      <c r="H178" s="14"/>
    </row>
    <row r="179" spans="1:8">
      <c r="A179" s="14"/>
      <c r="B179" s="14"/>
      <c r="C179" s="14"/>
      <c r="D179" s="14"/>
      <c r="E179" s="14"/>
      <c r="F179" s="14"/>
      <c r="G179" s="14"/>
      <c r="H179" s="14"/>
    </row>
    <row r="180" spans="1:8">
      <c r="A180" s="14"/>
      <c r="B180" s="14"/>
      <c r="C180" s="14"/>
      <c r="D180" s="14"/>
      <c r="E180" s="14"/>
      <c r="F180" s="14"/>
      <c r="G180" s="14"/>
      <c r="H180" s="14"/>
    </row>
    <row r="181" spans="1:8">
      <c r="A181" s="14"/>
      <c r="B181" s="14"/>
      <c r="C181" s="14"/>
      <c r="D181" s="14"/>
      <c r="E181" s="14"/>
      <c r="F181" s="14"/>
      <c r="G181" s="14"/>
      <c r="H181" s="14"/>
    </row>
    <row r="182" spans="1:8">
      <c r="A182" s="14"/>
      <c r="B182" s="14"/>
      <c r="C182" s="14"/>
      <c r="D182" s="14"/>
      <c r="E182" s="14"/>
      <c r="F182" s="14"/>
      <c r="G182" s="14"/>
      <c r="H182" s="14"/>
    </row>
    <row r="183" spans="1:8">
      <c r="A183" s="14"/>
      <c r="B183" s="14"/>
      <c r="C183" s="14"/>
      <c r="D183" s="14"/>
      <c r="E183" s="14"/>
      <c r="F183" s="14"/>
      <c r="G183" s="14"/>
      <c r="H183" s="14"/>
    </row>
    <row r="184" spans="1:8">
      <c r="A184" s="14"/>
      <c r="B184" s="14"/>
      <c r="C184" s="14"/>
      <c r="D184" s="14"/>
      <c r="E184" s="14"/>
      <c r="F184" s="14"/>
      <c r="G184" s="14"/>
      <c r="H184" s="14"/>
    </row>
    <row r="185" spans="1:8">
      <c r="A185" s="14"/>
      <c r="B185" s="14"/>
      <c r="C185" s="14"/>
      <c r="D185" s="14"/>
      <c r="E185" s="14"/>
      <c r="F185" s="14"/>
      <c r="G185" s="14"/>
      <c r="H185" s="14"/>
    </row>
    <row r="186" spans="1:8">
      <c r="A186" s="14"/>
      <c r="B186" s="14"/>
      <c r="C186" s="14"/>
      <c r="D186" s="14"/>
      <c r="E186" s="14"/>
      <c r="F186" s="14"/>
      <c r="G186" s="14"/>
      <c r="H186" s="14"/>
    </row>
    <row r="187" spans="1:8">
      <c r="A187" s="14"/>
      <c r="B187" s="14"/>
      <c r="C187" s="14"/>
      <c r="D187" s="14"/>
      <c r="E187" s="14"/>
      <c r="F187" s="14"/>
      <c r="G187" s="14"/>
      <c r="H187" s="14"/>
    </row>
    <row r="188" spans="1:8">
      <c r="A188" s="14"/>
      <c r="B188" s="14"/>
      <c r="C188" s="14"/>
      <c r="D188" s="14"/>
      <c r="E188" s="14"/>
      <c r="F188" s="14"/>
      <c r="G188" s="14"/>
      <c r="H188" s="14"/>
    </row>
    <row r="189" spans="1:8">
      <c r="A189" s="14"/>
      <c r="B189" s="14"/>
      <c r="C189" s="14"/>
      <c r="D189" s="14"/>
      <c r="E189" s="14"/>
      <c r="F189" s="14"/>
      <c r="G189" s="14"/>
      <c r="H189" s="14"/>
    </row>
    <row r="190" spans="1:8">
      <c r="A190" s="14"/>
      <c r="B190" s="14"/>
      <c r="C190" s="14"/>
      <c r="D190" s="14"/>
      <c r="E190" s="14"/>
      <c r="F190" s="14"/>
      <c r="G190" s="14"/>
      <c r="H190" s="14"/>
    </row>
    <row r="191" spans="1:8">
      <c r="A191" s="14"/>
      <c r="B191" s="14"/>
      <c r="C191" s="14"/>
      <c r="D191" s="14"/>
      <c r="E191" s="14"/>
      <c r="F191" s="14"/>
      <c r="G191" s="14"/>
      <c r="H191" s="14"/>
    </row>
    <row r="192" spans="1:8">
      <c r="A192" s="14"/>
      <c r="B192" s="14"/>
      <c r="C192" s="14"/>
      <c r="D192" s="14"/>
      <c r="E192" s="14"/>
      <c r="F192" s="14"/>
      <c r="G192" s="14"/>
      <c r="H192" s="14"/>
    </row>
    <row r="193" spans="1:8">
      <c r="A193" s="14"/>
      <c r="B193" s="14"/>
      <c r="C193" s="14"/>
      <c r="D193" s="14"/>
      <c r="E193" s="14"/>
      <c r="F193" s="14"/>
      <c r="G193" s="14"/>
      <c r="H193" s="14"/>
    </row>
    <row r="194" spans="1:8">
      <c r="A194" s="14"/>
      <c r="B194" s="14"/>
      <c r="C194" s="14"/>
      <c r="D194" s="14"/>
      <c r="E194" s="14"/>
      <c r="F194" s="14"/>
      <c r="G194" s="14"/>
      <c r="H194" s="14"/>
    </row>
    <row r="195" spans="1:8">
      <c r="A195" s="14"/>
      <c r="B195" s="14"/>
      <c r="C195" s="14"/>
      <c r="D195" s="14"/>
      <c r="E195" s="14"/>
      <c r="F195" s="14"/>
      <c r="G195" s="14"/>
      <c r="H195" s="14"/>
    </row>
    <row r="196" spans="1:8">
      <c r="A196" s="14"/>
      <c r="B196" s="14"/>
      <c r="C196" s="14"/>
      <c r="D196" s="14"/>
      <c r="E196" s="14"/>
      <c r="F196" s="14"/>
      <c r="G196" s="14"/>
      <c r="H196" s="14"/>
    </row>
    <row r="197" spans="1:8">
      <c r="A197" s="14"/>
      <c r="B197" s="14"/>
      <c r="C197" s="14"/>
      <c r="D197" s="14"/>
      <c r="E197" s="14"/>
      <c r="F197" s="14"/>
      <c r="G197" s="14"/>
      <c r="H197" s="14"/>
    </row>
    <row r="198" spans="1:8">
      <c r="A198" s="14"/>
      <c r="B198" s="14"/>
      <c r="C198" s="14"/>
      <c r="D198" s="14"/>
      <c r="E198" s="14"/>
      <c r="F198" s="14"/>
      <c r="G198" s="14"/>
      <c r="H198" s="14"/>
    </row>
    <row r="199" spans="1:8">
      <c r="A199" s="14"/>
      <c r="B199" s="14"/>
      <c r="C199" s="14"/>
      <c r="D199" s="14"/>
      <c r="E199" s="14"/>
      <c r="F199" s="14"/>
      <c r="G199" s="14"/>
      <c r="H199" s="14"/>
    </row>
    <row r="200" spans="1:8">
      <c r="A200" s="14"/>
      <c r="B200" s="14"/>
      <c r="C200" s="14"/>
      <c r="D200" s="14"/>
      <c r="E200" s="14"/>
      <c r="F200" s="14"/>
      <c r="G200" s="14"/>
      <c r="H200" s="14"/>
    </row>
    <row r="201" spans="1:8">
      <c r="A201" s="14"/>
      <c r="B201" s="14"/>
      <c r="C201" s="14"/>
      <c r="D201" s="14"/>
      <c r="E201" s="14"/>
      <c r="F201" s="14"/>
      <c r="G201" s="14"/>
      <c r="H201" s="14"/>
    </row>
    <row r="202" spans="1:8">
      <c r="A202" s="14"/>
      <c r="B202" s="14"/>
      <c r="C202" s="14"/>
      <c r="D202" s="14"/>
      <c r="E202" s="14"/>
      <c r="F202" s="14"/>
      <c r="G202" s="14"/>
      <c r="H202" s="14"/>
    </row>
    <row r="203" spans="1:8">
      <c r="A203" s="14"/>
      <c r="B203" s="14"/>
      <c r="C203" s="14"/>
      <c r="D203" s="14"/>
      <c r="E203" s="14"/>
      <c r="F203" s="14"/>
      <c r="G203" s="14"/>
      <c r="H203" s="14"/>
    </row>
    <row r="204" spans="1:8">
      <c r="A204" s="14"/>
      <c r="B204" s="14"/>
      <c r="C204" s="14"/>
      <c r="D204" s="14"/>
      <c r="E204" s="14"/>
      <c r="F204" s="14"/>
      <c r="G204" s="14"/>
      <c r="H204" s="14"/>
    </row>
    <row r="205" spans="1:8">
      <c r="A205" s="14"/>
      <c r="B205" s="14"/>
      <c r="C205" s="14"/>
      <c r="D205" s="14"/>
      <c r="E205" s="14"/>
      <c r="F205" s="14"/>
      <c r="G205" s="14"/>
      <c r="H205" s="14"/>
    </row>
    <row r="206" spans="1:8">
      <c r="A206" s="14"/>
      <c r="B206" s="14"/>
      <c r="C206" s="14"/>
      <c r="D206" s="14"/>
      <c r="E206" s="14"/>
      <c r="F206" s="14"/>
      <c r="G206" s="14"/>
      <c r="H206" s="14"/>
    </row>
    <row r="207" spans="1:8">
      <c r="A207" s="14"/>
      <c r="B207" s="14"/>
      <c r="C207" s="14"/>
      <c r="D207" s="14"/>
      <c r="E207" s="14"/>
      <c r="F207" s="14"/>
      <c r="G207" s="14"/>
      <c r="H207" s="14"/>
    </row>
    <row r="208" spans="1:8">
      <c r="A208" s="14"/>
      <c r="B208" s="14"/>
      <c r="C208" s="14"/>
      <c r="D208" s="14"/>
      <c r="E208" s="14"/>
      <c r="F208" s="14"/>
      <c r="G208" s="14"/>
      <c r="H208" s="14"/>
    </row>
    <row r="209" spans="1:8">
      <c r="A209" s="14"/>
      <c r="B209" s="14"/>
      <c r="C209" s="14"/>
      <c r="D209" s="14"/>
      <c r="E209" s="14"/>
      <c r="F209" s="14"/>
      <c r="G209" s="14"/>
      <c r="H209" s="14"/>
    </row>
    <row r="210" spans="1:8">
      <c r="A210" s="14"/>
      <c r="B210" s="14"/>
      <c r="C210" s="14"/>
      <c r="D210" s="14"/>
      <c r="E210" s="14"/>
      <c r="F210" s="14"/>
      <c r="G210" s="14"/>
      <c r="H210" s="14"/>
    </row>
    <row r="211" spans="1:8">
      <c r="A211" s="14"/>
      <c r="B211" s="14"/>
      <c r="C211" s="14"/>
      <c r="D211" s="14"/>
      <c r="E211" s="14"/>
      <c r="F211" s="14"/>
      <c r="G211" s="14"/>
      <c r="H211" s="14"/>
    </row>
    <row r="212" spans="1:8">
      <c r="A212" s="14"/>
      <c r="B212" s="14"/>
      <c r="C212" s="14"/>
      <c r="D212" s="14"/>
      <c r="E212" s="14"/>
      <c r="F212" s="14"/>
      <c r="G212" s="14"/>
      <c r="H212" s="14"/>
    </row>
    <row r="213" spans="1:8">
      <c r="A213" s="14"/>
      <c r="B213" s="14"/>
      <c r="C213" s="14"/>
      <c r="D213" s="14"/>
      <c r="E213" s="14"/>
      <c r="F213" s="14"/>
      <c r="G213" s="14"/>
      <c r="H213" s="14"/>
    </row>
    <row r="214" spans="1:8">
      <c r="A214" s="14"/>
      <c r="B214" s="14"/>
      <c r="C214" s="14"/>
      <c r="D214" s="14"/>
      <c r="E214" s="14"/>
      <c r="F214" s="14"/>
      <c r="G214" s="14"/>
      <c r="H214" s="14"/>
    </row>
    <row r="215" spans="1:8">
      <c r="A215" s="14"/>
      <c r="B215" s="14"/>
      <c r="C215" s="14"/>
      <c r="D215" s="14"/>
      <c r="E215" s="14"/>
      <c r="F215" s="14"/>
      <c r="G215" s="14"/>
      <c r="H215" s="14"/>
    </row>
    <row r="216" spans="1:8">
      <c r="A216" s="14"/>
      <c r="B216" s="14"/>
      <c r="C216" s="14"/>
      <c r="D216" s="14"/>
      <c r="E216" s="14"/>
      <c r="F216" s="14"/>
      <c r="G216" s="14"/>
      <c r="H216" s="14"/>
    </row>
    <row r="217" spans="1:8">
      <c r="A217" s="14"/>
      <c r="B217" s="14"/>
      <c r="C217" s="14"/>
      <c r="D217" s="14"/>
      <c r="E217" s="14"/>
      <c r="F217" s="14"/>
      <c r="G217" s="14"/>
      <c r="H217" s="14"/>
    </row>
    <row r="218" spans="1:8">
      <c r="A218" s="14"/>
      <c r="B218" s="14"/>
      <c r="C218" s="14"/>
      <c r="D218" s="14"/>
      <c r="E218" s="14"/>
      <c r="F218" s="14"/>
      <c r="G218" s="14"/>
      <c r="H218" s="14"/>
    </row>
    <row r="219" spans="1:8">
      <c r="A219" s="14"/>
      <c r="B219" s="14"/>
      <c r="C219" s="14"/>
      <c r="D219" s="14"/>
      <c r="E219" s="14"/>
      <c r="F219" s="14"/>
      <c r="G219" s="14"/>
      <c r="H219" s="14"/>
    </row>
    <row r="220" spans="1:8">
      <c r="A220" s="14"/>
      <c r="B220" s="14"/>
      <c r="C220" s="14"/>
      <c r="D220" s="14"/>
      <c r="E220" s="14"/>
      <c r="F220" s="14"/>
      <c r="G220" s="14"/>
      <c r="H220" s="14"/>
    </row>
    <row r="221" spans="1:8">
      <c r="A221" s="14"/>
      <c r="B221" s="14"/>
      <c r="C221" s="14"/>
      <c r="D221" s="14"/>
      <c r="E221" s="14"/>
      <c r="F221" s="14"/>
      <c r="G221" s="14"/>
      <c r="H221" s="14"/>
    </row>
    <row r="222" spans="1:8">
      <c r="A222" s="14"/>
      <c r="B222" s="14"/>
      <c r="C222" s="14"/>
      <c r="D222" s="14"/>
      <c r="E222" s="14"/>
      <c r="F222" s="14"/>
      <c r="G222" s="14"/>
      <c r="H222" s="14"/>
    </row>
    <row r="223" spans="1:8">
      <c r="A223" s="14"/>
      <c r="B223" s="14"/>
      <c r="C223" s="14"/>
      <c r="D223" s="14"/>
      <c r="E223" s="14"/>
      <c r="F223" s="14"/>
      <c r="G223" s="14"/>
      <c r="H223" s="14"/>
    </row>
    <row r="224" spans="1:8">
      <c r="A224" s="14"/>
      <c r="B224" s="14"/>
      <c r="C224" s="14"/>
      <c r="D224" s="14"/>
      <c r="E224" s="14"/>
      <c r="F224" s="14"/>
      <c r="G224" s="14"/>
      <c r="H224" s="14"/>
    </row>
    <row r="225" spans="1:8">
      <c r="A225" s="14"/>
      <c r="B225" s="14"/>
      <c r="C225" s="14"/>
      <c r="D225" s="14"/>
      <c r="E225" s="14"/>
      <c r="F225" s="14"/>
      <c r="G225" s="14"/>
      <c r="H225" s="14"/>
    </row>
    <row r="226" spans="1:8">
      <c r="A226" s="14"/>
      <c r="B226" s="14"/>
      <c r="C226" s="14"/>
      <c r="D226" s="14"/>
      <c r="E226" s="14"/>
      <c r="F226" s="14"/>
      <c r="G226" s="14"/>
      <c r="H226" s="14"/>
    </row>
    <row r="227" spans="1:8">
      <c r="A227" s="14"/>
      <c r="B227" s="14"/>
      <c r="C227" s="14"/>
      <c r="D227" s="14"/>
      <c r="E227" s="14"/>
      <c r="F227" s="14"/>
      <c r="G227" s="14"/>
      <c r="H227" s="14"/>
    </row>
    <row r="228" spans="1:8">
      <c r="A228" s="14"/>
      <c r="B228" s="14"/>
      <c r="C228" s="14"/>
      <c r="D228" s="14"/>
      <c r="E228" s="14"/>
      <c r="F228" s="14"/>
      <c r="G228" s="14"/>
      <c r="H228" s="14"/>
    </row>
    <row r="229" spans="1:8">
      <c r="A229" s="14"/>
      <c r="B229" s="14"/>
      <c r="C229" s="14"/>
      <c r="D229" s="14"/>
      <c r="E229" s="14"/>
      <c r="F229" s="14"/>
      <c r="G229" s="14"/>
      <c r="H229" s="14"/>
    </row>
    <row r="230" spans="1:8">
      <c r="A230" s="14"/>
      <c r="B230" s="14"/>
      <c r="C230" s="14"/>
      <c r="D230" s="14"/>
      <c r="E230" s="14"/>
      <c r="F230" s="14"/>
      <c r="G230" s="14"/>
      <c r="H230" s="14"/>
    </row>
    <row r="231" spans="1:8">
      <c r="A231" s="14"/>
      <c r="B231" s="14"/>
      <c r="C231" s="14"/>
      <c r="D231" s="14"/>
      <c r="E231" s="14"/>
      <c r="F231" s="14"/>
      <c r="G231" s="14"/>
      <c r="H231" s="14"/>
    </row>
  </sheetData>
  <mergeCells count="18">
    <mergeCell ref="C8:H8"/>
    <mergeCell ref="A1:H1"/>
    <mergeCell ref="A3:H3"/>
    <mergeCell ref="A4:H4"/>
    <mergeCell ref="C6:H6"/>
    <mergeCell ref="C7:H7"/>
    <mergeCell ref="B28:C28"/>
    <mergeCell ref="C9:H9"/>
    <mergeCell ref="B15:B16"/>
    <mergeCell ref="C15:C16"/>
    <mergeCell ref="E15:E16"/>
    <mergeCell ref="F15:F16"/>
    <mergeCell ref="A24:G24"/>
    <mergeCell ref="A15:A16"/>
    <mergeCell ref="A13:E13"/>
    <mergeCell ref="G15:G16"/>
    <mergeCell ref="H15:H16"/>
    <mergeCell ref="D15:D16"/>
  </mergeCells>
  <printOptions horizontalCentered="1"/>
  <pageMargins left="1.1811023622047245" right="0.59055118110236227" top="0.78740157480314965" bottom="0.78740157480314965" header="0.31496062992125984" footer="0.39370078740157483"/>
  <pageSetup paperSize="9" scale="57" fitToHeight="0" orientation="portrait" blackAndWhite="1" r:id="rId1"/>
  <headerFooter>
    <oddFooter>&amp;R&amp;"Times New Roman,Regular"&amp;10&amp;P. lpp. no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pageSetUpPr fitToPage="1"/>
  </sheetPr>
  <dimension ref="A1:D224"/>
  <sheetViews>
    <sheetView showZeros="0" topLeftCell="A18" zoomScaleNormal="100" workbookViewId="0">
      <selection activeCell="I36" sqref="I36"/>
    </sheetView>
  </sheetViews>
  <sheetFormatPr defaultColWidth="9.140625" defaultRowHeight="15" outlineLevelRow="1"/>
  <cols>
    <col min="1" max="1" width="16" style="44" customWidth="1"/>
    <col min="2" max="2" width="47.7109375" style="44" customWidth="1"/>
    <col min="3" max="3" width="7.7109375" style="44" hidden="1" customWidth="1"/>
    <col min="4" max="4" width="20.7109375" style="44" customWidth="1"/>
    <col min="5" max="16384" width="9.140625" style="44"/>
  </cols>
  <sheetData>
    <row r="1" spans="1:4">
      <c r="D1" s="140" t="s">
        <v>18</v>
      </c>
    </row>
    <row r="2" spans="1:4">
      <c r="D2" s="140"/>
    </row>
    <row r="3" spans="1:4">
      <c r="D3" s="141" t="s">
        <v>77</v>
      </c>
    </row>
    <row r="4" spans="1:4">
      <c r="D4" s="142" t="s">
        <v>19</v>
      </c>
    </row>
    <row r="5" spans="1:4">
      <c r="D5" s="637"/>
    </row>
    <row r="6" spans="1:4">
      <c r="D6" s="140" t="s">
        <v>20</v>
      </c>
    </row>
    <row r="7" spans="1:4">
      <c r="D7" s="140"/>
    </row>
    <row r="8" spans="1:4">
      <c r="D8" s="140" t="s">
        <v>235</v>
      </c>
    </row>
    <row r="9" spans="1:4">
      <c r="D9" s="140"/>
    </row>
    <row r="10" spans="1:4">
      <c r="D10" s="140"/>
    </row>
    <row r="11" spans="1:4" ht="20.25">
      <c r="A11" s="985" t="s">
        <v>1932</v>
      </c>
      <c r="B11" s="985"/>
      <c r="C11" s="985"/>
      <c r="D11" s="985"/>
    </row>
    <row r="12" spans="1:4">
      <c r="A12" s="14"/>
      <c r="B12" s="14"/>
      <c r="C12" s="14"/>
      <c r="D12" s="14"/>
    </row>
    <row r="13" spans="1:4">
      <c r="A13" s="14"/>
      <c r="B13" s="14"/>
      <c r="C13" s="14"/>
      <c r="D13" s="14"/>
    </row>
    <row r="14" spans="1:4">
      <c r="A14" s="14" t="s">
        <v>1</v>
      </c>
      <c r="B14" s="995" t="str">
        <f>KOPS1!C6</f>
        <v>Jauna skolas ēka Ādažos I.kārta</v>
      </c>
      <c r="C14" s="995"/>
      <c r="D14" s="995"/>
    </row>
    <row r="15" spans="1:4">
      <c r="A15" s="14" t="s">
        <v>1933</v>
      </c>
      <c r="B15" s="995" t="str">
        <f>KOPS1!C8</f>
        <v>Attekas iela 16, Ādaži, Ādažu novads</v>
      </c>
      <c r="C15" s="995"/>
      <c r="D15" s="995"/>
    </row>
    <row r="16" spans="1:4">
      <c r="A16" s="14" t="s">
        <v>4</v>
      </c>
      <c r="B16" s="995" t="str">
        <f>KOPS1!C9</f>
        <v>16-26</v>
      </c>
      <c r="C16" s="995"/>
      <c r="D16" s="995"/>
    </row>
    <row r="17" spans="1:4">
      <c r="A17" s="14"/>
      <c r="B17" s="14"/>
      <c r="C17" s="14"/>
      <c r="D17" s="14"/>
    </row>
    <row r="18" spans="1:4">
      <c r="A18" s="14"/>
      <c r="B18" s="14"/>
      <c r="C18" s="14"/>
      <c r="D18" s="14"/>
    </row>
    <row r="19" spans="1:4">
      <c r="A19" s="14"/>
      <c r="B19" s="14"/>
      <c r="C19" s="14"/>
      <c r="D19" s="146" t="str">
        <f>KOPS1!F14</f>
        <v>Tāme sastādīta 2017.gada 29. septembrī</v>
      </c>
    </row>
    <row r="21" spans="1:4" ht="25.5">
      <c r="A21" s="634" t="s">
        <v>5</v>
      </c>
      <c r="B21" s="634" t="s">
        <v>21</v>
      </c>
      <c r="C21" s="589"/>
      <c r="D21" s="589" t="s">
        <v>22</v>
      </c>
    </row>
    <row r="22" spans="1:4" ht="15.75" thickBot="1">
      <c r="A22" s="128"/>
      <c r="B22" s="129"/>
      <c r="C22" s="129"/>
      <c r="D22" s="131"/>
    </row>
    <row r="23" spans="1:4" ht="25.5" customHeight="1" thickTop="1">
      <c r="A23" s="35">
        <f>1</f>
        <v>1</v>
      </c>
      <c r="B23" s="114" t="str">
        <f>'KOPT 1'!B25</f>
        <v>Jauna skolas ēka Ādažos</v>
      </c>
      <c r="C23" s="52" t="str">
        <f>'KOPT 1'!C25</f>
        <v>KOPS1</v>
      </c>
      <c r="D23" s="34">
        <f>'KOPT 1'!D25</f>
        <v>0</v>
      </c>
    </row>
    <row r="24" spans="1:4" ht="15.75" thickBot="1">
      <c r="A24" s="35"/>
      <c r="B24" s="114"/>
      <c r="C24" s="52"/>
      <c r="D24" s="34"/>
    </row>
    <row r="25" spans="1:4" hidden="1">
      <c r="A25" s="35">
        <f>A24+1</f>
        <v>1</v>
      </c>
      <c r="B25" s="114">
        <f>'KOPT 1'!B27</f>
        <v>0</v>
      </c>
      <c r="C25" s="52"/>
      <c r="D25" s="34">
        <f>'KOPT 1'!D27</f>
        <v>0</v>
      </c>
    </row>
    <row r="26" spans="1:4" ht="15.75" hidden="1" thickBot="1">
      <c r="A26" s="35">
        <f>A25+1</f>
        <v>2</v>
      </c>
      <c r="B26" s="114">
        <f>'KOPT 1'!B28</f>
        <v>0</v>
      </c>
      <c r="C26" s="52"/>
      <c r="D26" s="34">
        <f>'KOPT 1'!D28</f>
        <v>0</v>
      </c>
    </row>
    <row r="27" spans="1:4" ht="15.75" thickTop="1">
      <c r="A27" s="77"/>
      <c r="B27" s="135"/>
      <c r="C27" s="135"/>
      <c r="D27" s="82"/>
    </row>
    <row r="28" spans="1:4">
      <c r="A28" s="996" t="s">
        <v>78</v>
      </c>
      <c r="B28" s="997"/>
      <c r="C28" s="631"/>
      <c r="D28" s="59">
        <f>SUM(D23:D27)</f>
        <v>0</v>
      </c>
    </row>
    <row r="29" spans="1:4">
      <c r="A29" s="14"/>
      <c r="B29" s="14"/>
      <c r="C29" s="14"/>
      <c r="D29" s="14"/>
    </row>
    <row r="30" spans="1:4">
      <c r="A30" s="998" t="s">
        <v>2027</v>
      </c>
      <c r="B30" s="999"/>
      <c r="C30" s="144">
        <v>0.03</v>
      </c>
      <c r="D30" s="34">
        <f>ROUND(D28*C30,2)</f>
        <v>0</v>
      </c>
    </row>
    <row r="31" spans="1:4" hidden="1" outlineLevel="1">
      <c r="A31" s="996" t="s">
        <v>75</v>
      </c>
      <c r="B31" s="997"/>
      <c r="C31" s="631"/>
      <c r="D31" s="59">
        <f>D28+D30</f>
        <v>0</v>
      </c>
    </row>
    <row r="32" spans="1:4" collapsed="1">
      <c r="A32" s="998" t="s">
        <v>2026</v>
      </c>
      <c r="B32" s="999"/>
      <c r="C32" s="144">
        <f>'KOPT 1'!C32</f>
        <v>0.21</v>
      </c>
      <c r="D32" s="34">
        <f>ROUND(D31*C32,2)</f>
        <v>0</v>
      </c>
    </row>
    <row r="33" spans="1:4">
      <c r="A33" s="996" t="s">
        <v>25</v>
      </c>
      <c r="B33" s="997"/>
      <c r="C33" s="631"/>
      <c r="D33" s="59">
        <f>D28+D30+D32</f>
        <v>0</v>
      </c>
    </row>
    <row r="34" spans="1:4" outlineLevel="1">
      <c r="A34" s="1000" t="s">
        <v>26</v>
      </c>
      <c r="B34" s="1001"/>
      <c r="C34" s="633"/>
      <c r="D34" s="34"/>
    </row>
    <row r="35" spans="1:4" outlineLevel="1">
      <c r="A35" s="987" t="s">
        <v>2028</v>
      </c>
      <c r="B35" s="988"/>
      <c r="C35" s="523">
        <v>2.5000000000000001E-2</v>
      </c>
      <c r="D35" s="411">
        <f>ROUND(D28*C35,2)</f>
        <v>0</v>
      </c>
    </row>
    <row r="36" spans="1:4" outlineLevel="1">
      <c r="A36" s="987" t="s">
        <v>2029</v>
      </c>
      <c r="B36" s="988"/>
      <c r="C36" s="523">
        <v>1.4999999999999999E-2</v>
      </c>
      <c r="D36" s="411">
        <f>ROUND(D28*C36,2)</f>
        <v>0</v>
      </c>
    </row>
    <row r="37" spans="1:4" outlineLevel="1">
      <c r="A37" s="987" t="s">
        <v>27</v>
      </c>
      <c r="B37" s="988"/>
      <c r="C37" s="630"/>
      <c r="D37" s="34">
        <v>0</v>
      </c>
    </row>
    <row r="38" spans="1:4" outlineLevel="1">
      <c r="A38" s="987" t="s">
        <v>28</v>
      </c>
      <c r="B38" s="988"/>
      <c r="C38" s="630"/>
      <c r="D38" s="34">
        <v>0</v>
      </c>
    </row>
    <row r="39" spans="1:4" outlineLevel="1">
      <c r="A39" s="996" t="s">
        <v>9</v>
      </c>
      <c r="B39" s="997"/>
      <c r="C39" s="631"/>
      <c r="D39" s="59">
        <f>D35+D36+D37+D38</f>
        <v>0</v>
      </c>
    </row>
    <row r="40" spans="1:4">
      <c r="A40" s="147"/>
      <c r="B40" s="147"/>
      <c r="C40" s="147"/>
      <c r="D40" s="132"/>
    </row>
    <row r="41" spans="1:4">
      <c r="A41" s="14"/>
      <c r="B41" s="14"/>
      <c r="C41" s="14"/>
      <c r="D41" s="14"/>
    </row>
    <row r="42" spans="1:4">
      <c r="A42" s="14" t="s">
        <v>10</v>
      </c>
      <c r="B42" s="639" t="str">
        <f>KOPS1!$B$71</f>
        <v>_________________ Olga  Jasāne /29.09.2017./</v>
      </c>
      <c r="C42" s="639"/>
    </row>
    <row r="43" spans="1:4">
      <c r="A43" s="14"/>
      <c r="B43" s="640" t="s">
        <v>13</v>
      </c>
      <c r="C43" s="640"/>
      <c r="D43" s="14"/>
    </row>
    <row r="44" spans="1:4">
      <c r="A44" s="14"/>
      <c r="B44" s="637"/>
      <c r="C44" s="637"/>
      <c r="D44" s="14"/>
    </row>
    <row r="45" spans="1:4">
      <c r="A45" s="14" t="s">
        <v>12</v>
      </c>
      <c r="B45" s="639" t="str">
        <f>KOPS1!$B$73</f>
        <v>20-5021</v>
      </c>
      <c r="C45" s="639"/>
      <c r="D45" s="14"/>
    </row>
    <row r="46" spans="1:4">
      <c r="A46" s="14"/>
      <c r="B46" s="14"/>
      <c r="C46" s="14"/>
      <c r="D46" s="14"/>
    </row>
    <row r="47" spans="1:4">
      <c r="A47" s="14"/>
      <c r="B47" s="14"/>
      <c r="C47" s="14"/>
      <c r="D47" s="14"/>
    </row>
    <row r="48" spans="1:4">
      <c r="A48" s="14" t="s">
        <v>11</v>
      </c>
      <c r="B48" s="639" t="str">
        <f>KOPS1!$F$71</f>
        <v>_________________ Aleksejs Providenko /29.09.2017./</v>
      </c>
      <c r="C48" s="639"/>
      <c r="D48" s="14"/>
    </row>
    <row r="49" spans="1:4">
      <c r="A49" s="14"/>
      <c r="B49" s="640" t="s">
        <v>13</v>
      </c>
      <c r="C49" s="640"/>
      <c r="D49" s="14"/>
    </row>
    <row r="50" spans="1:4">
      <c r="A50" s="14"/>
      <c r="B50" s="637"/>
      <c r="C50" s="637"/>
      <c r="D50" s="14"/>
    </row>
    <row r="51" spans="1:4">
      <c r="A51" s="14" t="s">
        <v>12</v>
      </c>
      <c r="B51" s="639" t="str">
        <f>KOPS1!$F$73</f>
        <v>5-00770</v>
      </c>
      <c r="C51" s="639"/>
      <c r="D51" s="14"/>
    </row>
    <row r="52" spans="1:4">
      <c r="A52" s="14"/>
      <c r="B52" s="14"/>
      <c r="C52" s="14"/>
      <c r="D52" s="14"/>
    </row>
    <row r="53" spans="1:4" hidden="1">
      <c r="A53" s="14"/>
      <c r="B53" s="14"/>
      <c r="C53" s="14"/>
      <c r="D53" s="14"/>
    </row>
    <row r="54" spans="1:4" hidden="1">
      <c r="A54" s="14" t="s">
        <v>29</v>
      </c>
      <c r="B54" s="148"/>
      <c r="C54" s="149"/>
      <c r="D54" s="14"/>
    </row>
    <row r="55" spans="1:4" hidden="1">
      <c r="A55" s="14"/>
      <c r="B55" s="640" t="s">
        <v>13</v>
      </c>
      <c r="C55" s="640"/>
      <c r="D55" s="14"/>
    </row>
    <row r="56" spans="1:4" hidden="1">
      <c r="A56" s="14"/>
      <c r="B56" s="14"/>
      <c r="C56" s="14"/>
      <c r="D56" s="14"/>
    </row>
    <row r="57" spans="1:4">
      <c r="A57" s="14"/>
      <c r="B57" s="14"/>
      <c r="C57" s="14"/>
      <c r="D57" s="14"/>
    </row>
    <row r="58" spans="1:4">
      <c r="A58" s="14"/>
      <c r="B58" s="14"/>
      <c r="C58" s="14"/>
      <c r="D58" s="14"/>
    </row>
    <row r="59" spans="1:4">
      <c r="A59" s="14"/>
      <c r="B59" s="14"/>
      <c r="C59" s="14"/>
      <c r="D59" s="14"/>
    </row>
    <row r="60" spans="1:4">
      <c r="A60" s="14"/>
      <c r="B60" s="14"/>
      <c r="C60" s="14"/>
      <c r="D60" s="14"/>
    </row>
    <row r="61" spans="1:4">
      <c r="A61" s="14"/>
      <c r="B61" s="14"/>
      <c r="C61" s="14"/>
      <c r="D61" s="14"/>
    </row>
    <row r="62" spans="1:4">
      <c r="A62" s="14"/>
      <c r="B62" s="14"/>
      <c r="C62" s="14"/>
      <c r="D62" s="14"/>
    </row>
    <row r="63" spans="1:4">
      <c r="A63" s="14"/>
      <c r="B63" s="14"/>
      <c r="C63" s="14"/>
      <c r="D63" s="14"/>
    </row>
    <row r="64" spans="1:4">
      <c r="A64" s="14"/>
      <c r="B64" s="14"/>
      <c r="C64" s="14"/>
      <c r="D64" s="14"/>
    </row>
    <row r="65" spans="1:4">
      <c r="A65" s="14"/>
      <c r="B65" s="14"/>
      <c r="C65" s="14"/>
      <c r="D65" s="14"/>
    </row>
    <row r="66" spans="1:4">
      <c r="A66" s="14"/>
      <c r="B66" s="14"/>
      <c r="C66" s="14"/>
      <c r="D66" s="14"/>
    </row>
    <row r="67" spans="1:4">
      <c r="A67" s="14"/>
      <c r="B67" s="14"/>
      <c r="C67" s="14"/>
      <c r="D67" s="14"/>
    </row>
    <row r="68" spans="1:4">
      <c r="A68" s="14"/>
      <c r="B68" s="14"/>
      <c r="C68" s="14"/>
      <c r="D68" s="14"/>
    </row>
    <row r="69" spans="1:4">
      <c r="A69" s="14"/>
      <c r="B69" s="14"/>
      <c r="C69" s="14"/>
      <c r="D69" s="14"/>
    </row>
    <row r="70" spans="1:4">
      <c r="A70" s="14"/>
      <c r="B70" s="14"/>
      <c r="C70" s="14"/>
      <c r="D70" s="14"/>
    </row>
    <row r="71" spans="1:4">
      <c r="A71" s="14"/>
      <c r="B71" s="14"/>
      <c r="C71" s="14"/>
      <c r="D71" s="14"/>
    </row>
    <row r="72" spans="1:4">
      <c r="A72" s="14"/>
      <c r="B72" s="14"/>
      <c r="C72" s="14"/>
      <c r="D72" s="14"/>
    </row>
    <row r="73" spans="1:4">
      <c r="A73" s="14"/>
      <c r="B73" s="14"/>
      <c r="C73" s="14"/>
      <c r="D73" s="14"/>
    </row>
    <row r="74" spans="1:4">
      <c r="A74" s="14"/>
      <c r="B74" s="14"/>
      <c r="C74" s="14"/>
      <c r="D74" s="14"/>
    </row>
    <row r="75" spans="1:4">
      <c r="A75" s="14"/>
      <c r="B75" s="14"/>
      <c r="C75" s="14"/>
      <c r="D75" s="14"/>
    </row>
    <row r="76" spans="1:4">
      <c r="A76" s="14"/>
      <c r="B76" s="14"/>
      <c r="C76" s="14"/>
      <c r="D76" s="14"/>
    </row>
    <row r="77" spans="1:4">
      <c r="A77" s="14"/>
      <c r="B77" s="14"/>
      <c r="C77" s="14"/>
      <c r="D77" s="14"/>
    </row>
    <row r="78" spans="1:4">
      <c r="A78" s="14"/>
      <c r="B78" s="14"/>
      <c r="C78" s="14"/>
      <c r="D78" s="14"/>
    </row>
    <row r="79" spans="1:4">
      <c r="A79" s="14"/>
      <c r="B79" s="14"/>
      <c r="C79" s="14"/>
      <c r="D79" s="14"/>
    </row>
    <row r="80" spans="1:4">
      <c r="A80" s="14"/>
      <c r="B80" s="14"/>
      <c r="C80" s="14"/>
      <c r="D80" s="14"/>
    </row>
    <row r="81" spans="1:4">
      <c r="A81" s="14"/>
      <c r="B81" s="14"/>
      <c r="C81" s="14"/>
      <c r="D81" s="14"/>
    </row>
    <row r="82" spans="1:4">
      <c r="A82" s="14"/>
      <c r="B82" s="14"/>
      <c r="C82" s="14"/>
      <c r="D82" s="14"/>
    </row>
    <row r="83" spans="1:4">
      <c r="A83" s="14"/>
      <c r="B83" s="14"/>
      <c r="C83" s="14"/>
      <c r="D83" s="14"/>
    </row>
    <row r="84" spans="1:4">
      <c r="A84" s="14"/>
      <c r="B84" s="14"/>
      <c r="C84" s="14"/>
      <c r="D84" s="14"/>
    </row>
    <row r="85" spans="1:4">
      <c r="A85" s="14"/>
      <c r="B85" s="14"/>
      <c r="C85" s="14"/>
      <c r="D85" s="14"/>
    </row>
    <row r="86" spans="1:4">
      <c r="A86" s="14"/>
      <c r="B86" s="14"/>
      <c r="C86" s="14"/>
      <c r="D86" s="14"/>
    </row>
    <row r="87" spans="1:4">
      <c r="A87" s="14"/>
      <c r="B87" s="14"/>
      <c r="C87" s="14"/>
      <c r="D87" s="14"/>
    </row>
    <row r="88" spans="1:4">
      <c r="A88" s="14"/>
      <c r="B88" s="14"/>
      <c r="C88" s="14"/>
      <c r="D88" s="14"/>
    </row>
    <row r="89" spans="1:4">
      <c r="A89" s="14"/>
      <c r="B89" s="14"/>
      <c r="C89" s="14"/>
      <c r="D89" s="14"/>
    </row>
    <row r="90" spans="1:4">
      <c r="A90" s="14"/>
      <c r="B90" s="14"/>
      <c r="C90" s="14"/>
      <c r="D90" s="14"/>
    </row>
    <row r="91" spans="1:4">
      <c r="A91" s="14"/>
      <c r="B91" s="14"/>
      <c r="C91" s="14"/>
      <c r="D91" s="14"/>
    </row>
    <row r="92" spans="1:4">
      <c r="A92" s="14"/>
      <c r="B92" s="14"/>
      <c r="C92" s="14"/>
      <c r="D92" s="14"/>
    </row>
    <row r="93" spans="1:4">
      <c r="A93" s="14"/>
      <c r="B93" s="14"/>
      <c r="C93" s="14"/>
      <c r="D93" s="14"/>
    </row>
    <row r="94" spans="1:4">
      <c r="A94" s="14"/>
      <c r="B94" s="14"/>
      <c r="C94" s="14"/>
      <c r="D94" s="14"/>
    </row>
    <row r="95" spans="1:4">
      <c r="A95" s="14"/>
      <c r="B95" s="14"/>
      <c r="C95" s="14"/>
      <c r="D95" s="14"/>
    </row>
    <row r="96" spans="1:4">
      <c r="A96" s="14"/>
      <c r="B96" s="14"/>
      <c r="C96" s="14"/>
      <c r="D96" s="14"/>
    </row>
    <row r="97" spans="1:4">
      <c r="A97" s="14"/>
      <c r="B97" s="14"/>
      <c r="C97" s="14"/>
      <c r="D97" s="14"/>
    </row>
    <row r="98" spans="1:4">
      <c r="A98" s="14"/>
      <c r="B98" s="14"/>
      <c r="C98" s="14"/>
      <c r="D98" s="14"/>
    </row>
    <row r="99" spans="1:4">
      <c r="A99" s="14"/>
      <c r="B99" s="14"/>
      <c r="C99" s="14"/>
      <c r="D99" s="14"/>
    </row>
    <row r="100" spans="1:4">
      <c r="A100" s="14"/>
      <c r="B100" s="14"/>
      <c r="C100" s="14"/>
      <c r="D100" s="14"/>
    </row>
    <row r="101" spans="1:4">
      <c r="A101" s="14"/>
      <c r="B101" s="14"/>
      <c r="C101" s="14"/>
      <c r="D101" s="14"/>
    </row>
    <row r="102" spans="1:4">
      <c r="A102" s="14"/>
      <c r="B102" s="14"/>
      <c r="C102" s="14"/>
      <c r="D102" s="14"/>
    </row>
    <row r="103" spans="1:4">
      <c r="A103" s="14"/>
      <c r="B103" s="14"/>
      <c r="C103" s="14"/>
      <c r="D103" s="14"/>
    </row>
    <row r="104" spans="1:4">
      <c r="A104" s="14"/>
      <c r="B104" s="14"/>
      <c r="C104" s="14"/>
      <c r="D104" s="14"/>
    </row>
    <row r="105" spans="1:4">
      <c r="A105" s="14"/>
      <c r="B105" s="14"/>
      <c r="C105" s="14"/>
      <c r="D105" s="14"/>
    </row>
    <row r="106" spans="1:4">
      <c r="A106" s="14"/>
      <c r="B106" s="14"/>
      <c r="C106" s="14"/>
      <c r="D106" s="14"/>
    </row>
    <row r="107" spans="1:4">
      <c r="A107" s="14"/>
      <c r="B107" s="14"/>
      <c r="C107" s="14"/>
      <c r="D107" s="14"/>
    </row>
    <row r="108" spans="1:4">
      <c r="A108" s="14"/>
      <c r="B108" s="14"/>
      <c r="C108" s="14"/>
      <c r="D108" s="14"/>
    </row>
    <row r="109" spans="1:4">
      <c r="A109" s="14"/>
      <c r="B109" s="14"/>
      <c r="C109" s="14"/>
      <c r="D109" s="14"/>
    </row>
    <row r="110" spans="1:4">
      <c r="A110" s="14"/>
      <c r="B110" s="14"/>
      <c r="C110" s="14"/>
      <c r="D110" s="14"/>
    </row>
    <row r="111" spans="1:4">
      <c r="A111" s="14"/>
      <c r="B111" s="14"/>
      <c r="C111" s="14"/>
      <c r="D111" s="14"/>
    </row>
    <row r="112" spans="1:4">
      <c r="A112" s="14"/>
      <c r="B112" s="14"/>
      <c r="C112" s="14"/>
      <c r="D112" s="14"/>
    </row>
    <row r="113" spans="1:4">
      <c r="A113" s="14"/>
      <c r="B113" s="14"/>
      <c r="C113" s="14"/>
      <c r="D113" s="14"/>
    </row>
    <row r="114" spans="1:4">
      <c r="A114" s="14"/>
      <c r="B114" s="14"/>
      <c r="C114" s="14"/>
      <c r="D114" s="14"/>
    </row>
    <row r="115" spans="1:4">
      <c r="A115" s="14"/>
      <c r="B115" s="14"/>
      <c r="C115" s="14"/>
      <c r="D115" s="14"/>
    </row>
    <row r="116" spans="1:4">
      <c r="A116" s="14"/>
      <c r="B116" s="14"/>
      <c r="C116" s="14"/>
      <c r="D116" s="14"/>
    </row>
    <row r="117" spans="1:4">
      <c r="A117" s="14"/>
      <c r="B117" s="14"/>
      <c r="C117" s="14"/>
      <c r="D117" s="14"/>
    </row>
    <row r="118" spans="1:4">
      <c r="A118" s="14"/>
      <c r="B118" s="14"/>
      <c r="C118" s="14"/>
      <c r="D118" s="14"/>
    </row>
    <row r="119" spans="1:4">
      <c r="A119" s="14"/>
      <c r="B119" s="14"/>
      <c r="C119" s="14"/>
      <c r="D119" s="14"/>
    </row>
    <row r="120" spans="1:4">
      <c r="A120" s="14"/>
      <c r="B120" s="14"/>
      <c r="C120" s="14"/>
      <c r="D120" s="14"/>
    </row>
    <row r="121" spans="1:4">
      <c r="A121" s="14"/>
      <c r="B121" s="14"/>
      <c r="C121" s="14"/>
      <c r="D121" s="14"/>
    </row>
    <row r="122" spans="1:4">
      <c r="A122" s="14"/>
      <c r="B122" s="14"/>
      <c r="C122" s="14"/>
      <c r="D122" s="14"/>
    </row>
    <row r="123" spans="1:4">
      <c r="A123" s="14"/>
      <c r="B123" s="14"/>
      <c r="C123" s="14"/>
      <c r="D123" s="14"/>
    </row>
    <row r="124" spans="1:4">
      <c r="A124" s="14"/>
      <c r="B124" s="14"/>
      <c r="C124" s="14"/>
      <c r="D124" s="14"/>
    </row>
    <row r="125" spans="1:4">
      <c r="A125" s="14"/>
      <c r="B125" s="14"/>
      <c r="C125" s="14"/>
      <c r="D125" s="14"/>
    </row>
    <row r="126" spans="1:4">
      <c r="A126" s="14"/>
      <c r="B126" s="14"/>
      <c r="C126" s="14"/>
      <c r="D126" s="14"/>
    </row>
    <row r="127" spans="1:4">
      <c r="A127" s="14"/>
      <c r="B127" s="14"/>
      <c r="C127" s="14"/>
      <c r="D127" s="14"/>
    </row>
    <row r="128" spans="1:4">
      <c r="A128" s="14"/>
      <c r="B128" s="14"/>
      <c r="C128" s="14"/>
      <c r="D128" s="14"/>
    </row>
    <row r="129" spans="1:4">
      <c r="A129" s="14"/>
      <c r="B129" s="14"/>
      <c r="C129" s="14"/>
      <c r="D129" s="14"/>
    </row>
    <row r="130" spans="1:4">
      <c r="A130" s="14"/>
      <c r="B130" s="14"/>
      <c r="C130" s="14"/>
      <c r="D130" s="14"/>
    </row>
    <row r="131" spans="1:4">
      <c r="A131" s="14"/>
      <c r="B131" s="14"/>
      <c r="C131" s="14"/>
      <c r="D131" s="14"/>
    </row>
    <row r="132" spans="1:4">
      <c r="A132" s="14"/>
      <c r="B132" s="14"/>
      <c r="C132" s="14"/>
      <c r="D132" s="14"/>
    </row>
    <row r="133" spans="1:4">
      <c r="A133" s="14"/>
      <c r="B133" s="14"/>
      <c r="C133" s="14"/>
      <c r="D133" s="14"/>
    </row>
    <row r="134" spans="1:4">
      <c r="A134" s="14"/>
      <c r="B134" s="14"/>
      <c r="C134" s="14"/>
      <c r="D134" s="14"/>
    </row>
    <row r="135" spans="1:4">
      <c r="A135" s="14"/>
      <c r="B135" s="14"/>
      <c r="C135" s="14"/>
      <c r="D135" s="14"/>
    </row>
    <row r="136" spans="1:4">
      <c r="A136" s="14"/>
      <c r="B136" s="14"/>
      <c r="C136" s="14"/>
      <c r="D136" s="14"/>
    </row>
    <row r="137" spans="1:4">
      <c r="A137" s="14"/>
      <c r="B137" s="14"/>
      <c r="C137" s="14"/>
      <c r="D137" s="14"/>
    </row>
    <row r="138" spans="1:4">
      <c r="A138" s="14"/>
      <c r="B138" s="14"/>
      <c r="C138" s="14"/>
      <c r="D138" s="14"/>
    </row>
    <row r="139" spans="1:4">
      <c r="A139" s="14"/>
      <c r="B139" s="14"/>
      <c r="C139" s="14"/>
      <c r="D139" s="14"/>
    </row>
    <row r="140" spans="1:4">
      <c r="A140" s="14"/>
      <c r="B140" s="14"/>
      <c r="C140" s="14"/>
      <c r="D140" s="14"/>
    </row>
    <row r="141" spans="1:4">
      <c r="A141" s="14"/>
      <c r="B141" s="14"/>
      <c r="C141" s="14"/>
      <c r="D141" s="14"/>
    </row>
    <row r="142" spans="1:4">
      <c r="A142" s="14"/>
      <c r="B142" s="14"/>
      <c r="C142" s="14"/>
      <c r="D142" s="14"/>
    </row>
    <row r="143" spans="1:4">
      <c r="A143" s="14"/>
      <c r="B143" s="14"/>
      <c r="C143" s="14"/>
      <c r="D143" s="14"/>
    </row>
    <row r="144" spans="1:4">
      <c r="A144" s="14"/>
      <c r="B144" s="14"/>
      <c r="C144" s="14"/>
      <c r="D144" s="14"/>
    </row>
    <row r="145" spans="1:4">
      <c r="A145" s="14"/>
      <c r="B145" s="14"/>
      <c r="C145" s="14"/>
      <c r="D145" s="14"/>
    </row>
    <row r="146" spans="1:4">
      <c r="A146" s="14"/>
      <c r="B146" s="14"/>
      <c r="C146" s="14"/>
      <c r="D146" s="14"/>
    </row>
    <row r="147" spans="1:4">
      <c r="A147" s="14"/>
      <c r="B147" s="14"/>
      <c r="C147" s="14"/>
      <c r="D147" s="14"/>
    </row>
    <row r="148" spans="1:4">
      <c r="A148" s="14"/>
      <c r="B148" s="14"/>
      <c r="C148" s="14"/>
      <c r="D148" s="14"/>
    </row>
    <row r="149" spans="1:4">
      <c r="A149" s="14"/>
      <c r="B149" s="14"/>
      <c r="C149" s="14"/>
      <c r="D149" s="14"/>
    </row>
    <row r="150" spans="1:4">
      <c r="A150" s="14"/>
      <c r="B150" s="14"/>
      <c r="C150" s="14"/>
      <c r="D150" s="14"/>
    </row>
    <row r="151" spans="1:4">
      <c r="A151" s="14"/>
      <c r="B151" s="14"/>
      <c r="C151" s="14"/>
      <c r="D151" s="14"/>
    </row>
    <row r="152" spans="1:4">
      <c r="A152" s="14"/>
      <c r="B152" s="14"/>
      <c r="C152" s="14"/>
      <c r="D152" s="14"/>
    </row>
    <row r="153" spans="1:4">
      <c r="A153" s="14"/>
      <c r="B153" s="14"/>
      <c r="C153" s="14"/>
      <c r="D153" s="14"/>
    </row>
    <row r="154" spans="1:4">
      <c r="A154" s="14"/>
      <c r="B154" s="14"/>
      <c r="C154" s="14"/>
      <c r="D154" s="14"/>
    </row>
    <row r="155" spans="1:4">
      <c r="A155" s="14"/>
      <c r="B155" s="14"/>
      <c r="C155" s="14"/>
      <c r="D155" s="14"/>
    </row>
    <row r="156" spans="1:4">
      <c r="A156" s="14"/>
      <c r="B156" s="14"/>
      <c r="C156" s="14"/>
      <c r="D156" s="14"/>
    </row>
    <row r="157" spans="1:4">
      <c r="A157" s="14"/>
      <c r="B157" s="14"/>
      <c r="C157" s="14"/>
      <c r="D157" s="14"/>
    </row>
    <row r="158" spans="1:4">
      <c r="A158" s="14"/>
      <c r="B158" s="14"/>
      <c r="C158" s="14"/>
      <c r="D158" s="14"/>
    </row>
    <row r="159" spans="1:4">
      <c r="A159" s="14"/>
      <c r="B159" s="14"/>
      <c r="C159" s="14"/>
      <c r="D159" s="14"/>
    </row>
    <row r="160" spans="1:4">
      <c r="A160" s="14"/>
      <c r="B160" s="14"/>
      <c r="C160" s="14"/>
      <c r="D160" s="14"/>
    </row>
    <row r="161" spans="1:4">
      <c r="A161" s="14"/>
      <c r="B161" s="14"/>
      <c r="C161" s="14"/>
      <c r="D161" s="14"/>
    </row>
    <row r="162" spans="1:4">
      <c r="A162" s="14"/>
      <c r="B162" s="14"/>
      <c r="C162" s="14"/>
      <c r="D162" s="14"/>
    </row>
    <row r="163" spans="1:4">
      <c r="A163" s="14"/>
      <c r="B163" s="14"/>
      <c r="C163" s="14"/>
      <c r="D163" s="14"/>
    </row>
    <row r="164" spans="1:4">
      <c r="A164" s="14"/>
      <c r="B164" s="14"/>
      <c r="C164" s="14"/>
      <c r="D164" s="14"/>
    </row>
    <row r="165" spans="1:4">
      <c r="A165" s="14"/>
      <c r="B165" s="14"/>
      <c r="C165" s="14"/>
      <c r="D165" s="14"/>
    </row>
    <row r="166" spans="1:4">
      <c r="A166" s="14"/>
      <c r="B166" s="14"/>
      <c r="C166" s="14"/>
      <c r="D166" s="14"/>
    </row>
    <row r="167" spans="1:4">
      <c r="A167" s="14"/>
      <c r="B167" s="14"/>
      <c r="C167" s="14"/>
      <c r="D167" s="14"/>
    </row>
    <row r="168" spans="1:4">
      <c r="A168" s="14"/>
      <c r="B168" s="14"/>
      <c r="C168" s="14"/>
      <c r="D168" s="14"/>
    </row>
    <row r="169" spans="1:4">
      <c r="A169" s="14"/>
      <c r="B169" s="14"/>
      <c r="C169" s="14"/>
      <c r="D169" s="14"/>
    </row>
    <row r="170" spans="1:4">
      <c r="A170" s="14"/>
      <c r="B170" s="14"/>
      <c r="C170" s="14"/>
      <c r="D170" s="14"/>
    </row>
    <row r="171" spans="1:4">
      <c r="A171" s="14"/>
      <c r="B171" s="14"/>
      <c r="C171" s="14"/>
      <c r="D171" s="14"/>
    </row>
    <row r="172" spans="1:4">
      <c r="A172" s="14"/>
      <c r="B172" s="14"/>
      <c r="C172" s="14"/>
      <c r="D172" s="14"/>
    </row>
    <row r="173" spans="1:4">
      <c r="A173" s="14"/>
      <c r="B173" s="14"/>
      <c r="C173" s="14"/>
      <c r="D173" s="14"/>
    </row>
    <row r="174" spans="1:4">
      <c r="A174" s="14"/>
      <c r="B174" s="14"/>
      <c r="C174" s="14"/>
      <c r="D174" s="14"/>
    </row>
    <row r="175" spans="1:4">
      <c r="A175" s="14"/>
      <c r="B175" s="14"/>
      <c r="C175" s="14"/>
      <c r="D175" s="14"/>
    </row>
    <row r="176" spans="1:4">
      <c r="A176" s="14"/>
      <c r="B176" s="14"/>
      <c r="C176" s="14"/>
      <c r="D176" s="14"/>
    </row>
    <row r="177" spans="1:4">
      <c r="A177" s="14"/>
      <c r="B177" s="14"/>
      <c r="C177" s="14"/>
      <c r="D177" s="14"/>
    </row>
    <row r="178" spans="1:4">
      <c r="A178" s="14"/>
      <c r="B178" s="14"/>
      <c r="C178" s="14"/>
      <c r="D178" s="14"/>
    </row>
    <row r="179" spans="1:4">
      <c r="A179" s="14"/>
      <c r="B179" s="14"/>
      <c r="C179" s="14"/>
      <c r="D179" s="14"/>
    </row>
    <row r="180" spans="1:4">
      <c r="A180" s="14"/>
      <c r="B180" s="14"/>
      <c r="C180" s="14"/>
      <c r="D180" s="14"/>
    </row>
    <row r="181" spans="1:4">
      <c r="A181" s="14"/>
      <c r="B181" s="14"/>
      <c r="C181" s="14"/>
      <c r="D181" s="14"/>
    </row>
    <row r="182" spans="1:4">
      <c r="A182" s="14"/>
      <c r="B182" s="14"/>
      <c r="C182" s="14"/>
      <c r="D182" s="14"/>
    </row>
    <row r="183" spans="1:4">
      <c r="A183" s="14"/>
      <c r="B183" s="14"/>
      <c r="C183" s="14"/>
      <c r="D183" s="14"/>
    </row>
    <row r="184" spans="1:4">
      <c r="A184" s="14"/>
      <c r="B184" s="14"/>
      <c r="C184" s="14"/>
      <c r="D184" s="14"/>
    </row>
    <row r="185" spans="1:4">
      <c r="A185" s="14"/>
      <c r="B185" s="14"/>
      <c r="C185" s="14"/>
      <c r="D185" s="14"/>
    </row>
    <row r="186" spans="1:4">
      <c r="A186" s="14"/>
      <c r="B186" s="14"/>
      <c r="C186" s="14"/>
      <c r="D186" s="14"/>
    </row>
    <row r="187" spans="1:4">
      <c r="A187" s="14"/>
      <c r="B187" s="14"/>
      <c r="C187" s="14"/>
      <c r="D187" s="14"/>
    </row>
    <row r="188" spans="1:4">
      <c r="A188" s="14"/>
      <c r="B188" s="14"/>
      <c r="C188" s="14"/>
      <c r="D188" s="14"/>
    </row>
    <row r="189" spans="1:4">
      <c r="A189" s="14"/>
      <c r="B189" s="14"/>
      <c r="C189" s="14"/>
      <c r="D189" s="14"/>
    </row>
    <row r="190" spans="1:4">
      <c r="A190" s="14"/>
      <c r="B190" s="14"/>
      <c r="C190" s="14"/>
      <c r="D190" s="14"/>
    </row>
    <row r="191" spans="1:4">
      <c r="A191" s="14"/>
      <c r="B191" s="14"/>
      <c r="C191" s="14"/>
      <c r="D191" s="14"/>
    </row>
    <row r="192" spans="1:4">
      <c r="A192" s="14"/>
      <c r="B192" s="14"/>
      <c r="C192" s="14"/>
      <c r="D192" s="14"/>
    </row>
    <row r="193" spans="1:4">
      <c r="A193" s="14"/>
      <c r="B193" s="14"/>
      <c r="C193" s="14"/>
      <c r="D193" s="14"/>
    </row>
    <row r="194" spans="1:4">
      <c r="A194" s="14"/>
      <c r="B194" s="14"/>
      <c r="C194" s="14"/>
      <c r="D194" s="14"/>
    </row>
    <row r="195" spans="1:4">
      <c r="A195" s="14"/>
      <c r="B195" s="14"/>
      <c r="C195" s="14"/>
      <c r="D195" s="14"/>
    </row>
    <row r="196" spans="1:4">
      <c r="A196" s="14"/>
      <c r="B196" s="14"/>
      <c r="C196" s="14"/>
      <c r="D196" s="14"/>
    </row>
    <row r="197" spans="1:4">
      <c r="A197" s="14"/>
      <c r="B197" s="14"/>
      <c r="C197" s="14"/>
      <c r="D197" s="14"/>
    </row>
    <row r="198" spans="1:4">
      <c r="A198" s="14"/>
      <c r="B198" s="14"/>
      <c r="C198" s="14"/>
      <c r="D198" s="14"/>
    </row>
    <row r="199" spans="1:4">
      <c r="A199" s="14"/>
      <c r="B199" s="14"/>
      <c r="C199" s="14"/>
      <c r="D199" s="14"/>
    </row>
    <row r="200" spans="1:4">
      <c r="A200" s="14"/>
      <c r="B200" s="14"/>
      <c r="C200" s="14"/>
      <c r="D200" s="14"/>
    </row>
    <row r="201" spans="1:4">
      <c r="A201" s="14"/>
      <c r="B201" s="14"/>
      <c r="C201" s="14"/>
      <c r="D201" s="14"/>
    </row>
    <row r="202" spans="1:4">
      <c r="A202" s="14"/>
      <c r="B202" s="14"/>
      <c r="C202" s="14"/>
      <c r="D202" s="14"/>
    </row>
    <row r="203" spans="1:4">
      <c r="A203" s="14"/>
      <c r="B203" s="14"/>
      <c r="C203" s="14"/>
      <c r="D203" s="14"/>
    </row>
    <row r="204" spans="1:4">
      <c r="A204" s="14"/>
      <c r="B204" s="14"/>
      <c r="C204" s="14"/>
      <c r="D204" s="14"/>
    </row>
    <row r="205" spans="1:4">
      <c r="A205" s="14"/>
      <c r="B205" s="14"/>
      <c r="C205" s="14"/>
      <c r="D205" s="14"/>
    </row>
    <row r="206" spans="1:4">
      <c r="A206" s="14"/>
      <c r="B206" s="14"/>
      <c r="C206" s="14"/>
      <c r="D206" s="14"/>
    </row>
    <row r="207" spans="1:4">
      <c r="A207" s="14"/>
      <c r="B207" s="14"/>
      <c r="C207" s="14"/>
      <c r="D207" s="14"/>
    </row>
    <row r="208" spans="1:4">
      <c r="A208" s="14"/>
      <c r="B208" s="14"/>
      <c r="C208" s="14"/>
      <c r="D208" s="14"/>
    </row>
    <row r="209" spans="1:4">
      <c r="A209" s="14"/>
      <c r="B209" s="14"/>
      <c r="C209" s="14"/>
      <c r="D209" s="14"/>
    </row>
    <row r="210" spans="1:4">
      <c r="A210" s="14"/>
      <c r="B210" s="14"/>
      <c r="C210" s="14"/>
      <c r="D210" s="14"/>
    </row>
    <row r="211" spans="1:4">
      <c r="A211" s="14"/>
      <c r="B211" s="14"/>
      <c r="C211" s="14"/>
      <c r="D211" s="14"/>
    </row>
    <row r="212" spans="1:4">
      <c r="A212" s="14"/>
      <c r="B212" s="14"/>
      <c r="C212" s="14"/>
      <c r="D212" s="14"/>
    </row>
    <row r="213" spans="1:4">
      <c r="A213" s="14"/>
      <c r="B213" s="14"/>
      <c r="C213" s="14"/>
      <c r="D213" s="14"/>
    </row>
    <row r="214" spans="1:4">
      <c r="A214" s="14"/>
      <c r="B214" s="14"/>
      <c r="C214" s="14"/>
      <c r="D214" s="14"/>
    </row>
    <row r="215" spans="1:4">
      <c r="A215" s="14"/>
      <c r="B215" s="14"/>
      <c r="C215" s="14"/>
      <c r="D215" s="14"/>
    </row>
    <row r="216" spans="1:4">
      <c r="A216" s="14"/>
      <c r="B216" s="14"/>
      <c r="C216" s="14"/>
      <c r="D216" s="14"/>
    </row>
    <row r="217" spans="1:4">
      <c r="A217" s="14"/>
      <c r="B217" s="14"/>
      <c r="C217" s="14"/>
      <c r="D217" s="14"/>
    </row>
    <row r="218" spans="1:4">
      <c r="A218" s="14"/>
      <c r="B218" s="14"/>
      <c r="C218" s="14"/>
      <c r="D218" s="14"/>
    </row>
    <row r="219" spans="1:4">
      <c r="A219" s="14"/>
      <c r="B219" s="14"/>
      <c r="C219" s="14"/>
      <c r="D219" s="14"/>
    </row>
    <row r="220" spans="1:4">
      <c r="A220" s="14"/>
      <c r="B220" s="14"/>
      <c r="C220" s="14"/>
      <c r="D220" s="14"/>
    </row>
    <row r="221" spans="1:4">
      <c r="A221" s="14"/>
      <c r="B221" s="14"/>
      <c r="C221" s="14"/>
      <c r="D221" s="14"/>
    </row>
    <row r="222" spans="1:4">
      <c r="A222" s="14"/>
      <c r="B222" s="14"/>
      <c r="C222" s="14"/>
      <c r="D222" s="14"/>
    </row>
    <row r="223" spans="1:4">
      <c r="A223" s="14"/>
      <c r="B223" s="14"/>
      <c r="C223" s="14"/>
      <c r="D223" s="14"/>
    </row>
    <row r="224" spans="1:4">
      <c r="A224" s="14"/>
      <c r="B224" s="14"/>
      <c r="C224" s="14"/>
      <c r="D224" s="14"/>
    </row>
  </sheetData>
  <mergeCells count="15">
    <mergeCell ref="A37:B37"/>
    <mergeCell ref="A38:B38"/>
    <mergeCell ref="A39:B39"/>
    <mergeCell ref="A28:B28"/>
    <mergeCell ref="A32:B32"/>
    <mergeCell ref="A30:B30"/>
    <mergeCell ref="A33:B33"/>
    <mergeCell ref="A34:B34"/>
    <mergeCell ref="A35:B35"/>
    <mergeCell ref="A31:B31"/>
    <mergeCell ref="A11:D11"/>
    <mergeCell ref="B15:D15"/>
    <mergeCell ref="B16:D16"/>
    <mergeCell ref="A36:B36"/>
    <mergeCell ref="B14:D14"/>
  </mergeCells>
  <pageMargins left="1.1811023622047245" right="0.59055118110236227" top="0.78740157480314965" bottom="0.78740157480314965" header="0.31496062992125984" footer="0.39370078740157483"/>
  <pageSetup paperSize="9" scale="97" fitToHeight="0" orientation="portrait" blackAndWhite="1" r:id="rId1"/>
  <headerFooter>
    <oddFooter>&amp;R&amp;"Times New Roman,Regular"&amp;10&amp;P. lpp. no &amp;N</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H337"/>
  <sheetViews>
    <sheetView showZeros="0" topLeftCell="A104" zoomScale="90" zoomScaleNormal="90" workbookViewId="0">
      <selection activeCell="D125" sqref="D125"/>
    </sheetView>
  </sheetViews>
  <sheetFormatPr defaultColWidth="9.140625" defaultRowHeight="15" outlineLevelRow="1"/>
  <cols>
    <col min="1" max="2" width="8.7109375" style="44" customWidth="1"/>
    <col min="3" max="3" width="45.7109375" style="161" customWidth="1"/>
    <col min="4" max="4" width="24.5703125" style="161" customWidth="1"/>
    <col min="5" max="5" width="10.42578125" style="44" customWidth="1"/>
    <col min="6" max="6" width="9.7109375" style="44" customWidth="1"/>
    <col min="7" max="7" width="17.28515625" style="44" customWidth="1"/>
    <col min="8" max="8" width="19.42578125" style="44" customWidth="1"/>
    <col min="9" max="16384" width="9.140625" style="44"/>
  </cols>
  <sheetData>
    <row r="1" spans="1:8" ht="20.25">
      <c r="A1" s="985" t="str">
        <f>"Lokālā tāme Nr. "&amp;KOPS1!B48</f>
        <v>Lokālā tāme Nr. 3-1</v>
      </c>
      <c r="B1" s="985"/>
      <c r="C1" s="985"/>
      <c r="D1" s="985"/>
      <c r="E1" s="985"/>
      <c r="F1" s="985"/>
      <c r="G1" s="985"/>
      <c r="H1" s="985"/>
    </row>
    <row r="3" spans="1:8" ht="20.25">
      <c r="A3" s="1026" t="str">
        <f>KOPS1!C48</f>
        <v>Gāzes apgāde, ārējie tīkli</v>
      </c>
      <c r="B3" s="1026"/>
      <c r="C3" s="1026"/>
      <c r="D3" s="1027"/>
      <c r="E3" s="1026"/>
      <c r="F3" s="1026"/>
      <c r="G3" s="1026"/>
      <c r="H3" s="1026"/>
    </row>
    <row r="4" spans="1:8">
      <c r="A4" s="1017" t="s">
        <v>0</v>
      </c>
      <c r="B4" s="1017"/>
      <c r="C4" s="1017"/>
      <c r="D4" s="1017"/>
      <c r="E4" s="1017"/>
      <c r="F4" s="1017"/>
      <c r="G4" s="1017"/>
      <c r="H4" s="1017"/>
    </row>
    <row r="5" spans="1:8">
      <c r="A5" s="14" t="s">
        <v>1</v>
      </c>
      <c r="B5" s="14"/>
      <c r="C5" s="995" t="str">
        <f>KOPS1!C6</f>
        <v>Jauna skolas ēka Ādažos I.kārta</v>
      </c>
      <c r="D5" s="986"/>
      <c r="E5" s="995"/>
      <c r="F5" s="995"/>
      <c r="G5" s="995"/>
      <c r="H5" s="995"/>
    </row>
    <row r="6" spans="1:8">
      <c r="A6" s="14" t="s">
        <v>2</v>
      </c>
      <c r="B6" s="14"/>
      <c r="C6" s="995" t="str">
        <f>KOPS1!C7</f>
        <v>Jauna skolas ēka Ādažos</v>
      </c>
      <c r="D6" s="986"/>
      <c r="E6" s="995"/>
      <c r="F6" s="995"/>
      <c r="G6" s="995"/>
      <c r="H6" s="995"/>
    </row>
    <row r="7" spans="1:8">
      <c r="A7" s="14" t="s">
        <v>3</v>
      </c>
      <c r="B7" s="14"/>
      <c r="C7" s="995" t="str">
        <f>KOPS1!C8</f>
        <v>Attekas iela 16, Ādaži, Ādažu novads</v>
      </c>
      <c r="D7" s="986"/>
      <c r="E7" s="995"/>
      <c r="F7" s="995"/>
      <c r="G7" s="995"/>
      <c r="H7" s="995"/>
    </row>
    <row r="8" spans="1:8">
      <c r="A8" s="14" t="s">
        <v>4</v>
      </c>
      <c r="B8" s="14"/>
      <c r="C8" s="995" t="str">
        <f>KOPS1!C9</f>
        <v>16-26</v>
      </c>
      <c r="D8" s="986"/>
      <c r="E8" s="995"/>
      <c r="F8" s="995"/>
      <c r="G8" s="995"/>
      <c r="H8" s="995"/>
    </row>
    <row r="9" spans="1:8">
      <c r="A9" s="14"/>
      <c r="B9" s="14"/>
      <c r="C9" s="110"/>
      <c r="D9" s="110"/>
      <c r="E9" s="14"/>
      <c r="F9" s="14"/>
      <c r="G9" s="14"/>
    </row>
    <row r="10" spans="1:8">
      <c r="A10" s="14" t="s">
        <v>1040</v>
      </c>
      <c r="B10" s="14"/>
      <c r="C10" s="110"/>
      <c r="D10" s="110"/>
      <c r="E10" s="14"/>
      <c r="F10" s="14"/>
      <c r="G10" s="14"/>
    </row>
    <row r="11" spans="1:8">
      <c r="A11" s="14" t="s">
        <v>2039</v>
      </c>
      <c r="B11" s="14"/>
      <c r="C11" s="14"/>
      <c r="D11" s="14"/>
      <c r="E11" s="14"/>
      <c r="F11" s="14"/>
      <c r="G11" s="14"/>
    </row>
    <row r="12" spans="1:8">
      <c r="A12" s="1019" t="str">
        <f>KOPS1!F14</f>
        <v>Tāme sastādīta 2017.gada 29. septembrī</v>
      </c>
      <c r="B12" s="1019"/>
      <c r="C12" s="1019"/>
      <c r="D12" s="1019"/>
      <c r="E12" s="1019"/>
      <c r="F12" s="14"/>
      <c r="G12" s="14"/>
    </row>
    <row r="13" spans="1:8">
      <c r="A13" s="14"/>
      <c r="B13" s="14"/>
      <c r="C13" s="110"/>
      <c r="D13" s="110"/>
      <c r="E13" s="14"/>
      <c r="F13" s="14"/>
      <c r="G13" s="14"/>
    </row>
    <row r="14" spans="1:8" ht="15" customHeight="1">
      <c r="A14" s="1036" t="s">
        <v>5</v>
      </c>
      <c r="B14" s="1036" t="s">
        <v>6</v>
      </c>
      <c r="C14" s="1031" t="s">
        <v>1931</v>
      </c>
      <c r="D14" s="1032" t="s">
        <v>1628</v>
      </c>
      <c r="E14" s="1013" t="s">
        <v>7</v>
      </c>
      <c r="F14" s="1013" t="s">
        <v>8</v>
      </c>
      <c r="G14" s="1024" t="s">
        <v>2040</v>
      </c>
      <c r="H14" s="1024" t="s">
        <v>2041</v>
      </c>
    </row>
    <row r="15" spans="1:8" ht="25.5" customHeight="1">
      <c r="A15" s="1036"/>
      <c r="B15" s="1036"/>
      <c r="C15" s="1031"/>
      <c r="D15" s="1025"/>
      <c r="E15" s="1013"/>
      <c r="F15" s="1013"/>
      <c r="G15" s="1025"/>
      <c r="H15" s="1025"/>
    </row>
    <row r="16" spans="1:8" ht="15.75" thickBot="1">
      <c r="A16" s="188">
        <v>1</v>
      </c>
      <c r="B16" s="188">
        <v>2</v>
      </c>
      <c r="C16" s="603" t="s">
        <v>80</v>
      </c>
      <c r="D16" s="603"/>
      <c r="E16" s="188" t="s">
        <v>81</v>
      </c>
      <c r="F16" s="190">
        <v>5</v>
      </c>
      <c r="G16" s="739">
        <v>6</v>
      </c>
      <c r="H16" s="739">
        <v>7</v>
      </c>
    </row>
    <row r="17" spans="1:8" ht="15.75" thickTop="1">
      <c r="A17" s="215"/>
      <c r="B17" s="216"/>
      <c r="C17" s="235" t="s">
        <v>1499</v>
      </c>
      <c r="D17" s="682"/>
      <c r="E17" s="236"/>
      <c r="F17" s="236"/>
      <c r="G17" s="670"/>
      <c r="H17" s="670"/>
    </row>
    <row r="18" spans="1:8" ht="25.5">
      <c r="A18" s="215">
        <v>1</v>
      </c>
      <c r="B18" s="599" t="s">
        <v>1953</v>
      </c>
      <c r="C18" s="192" t="s">
        <v>1999</v>
      </c>
      <c r="D18" s="722" t="s">
        <v>2048</v>
      </c>
      <c r="E18" s="193" t="s">
        <v>95</v>
      </c>
      <c r="F18" s="195">
        <v>5.3</v>
      </c>
      <c r="G18" s="194"/>
      <c r="H18" s="252"/>
    </row>
    <row r="19" spans="1:8" ht="25.5">
      <c r="A19" s="168">
        <f>A18+1</f>
        <v>2</v>
      </c>
      <c r="B19" s="599" t="s">
        <v>1953</v>
      </c>
      <c r="C19" s="192" t="s">
        <v>2000</v>
      </c>
      <c r="D19" s="722" t="s">
        <v>2048</v>
      </c>
      <c r="E19" s="193" t="s">
        <v>92</v>
      </c>
      <c r="F19" s="611">
        <v>2</v>
      </c>
      <c r="G19" s="194"/>
      <c r="H19" s="252"/>
    </row>
    <row r="20" spans="1:8" ht="28.5" customHeight="1">
      <c r="A20" s="168">
        <f>A19+1</f>
        <v>3</v>
      </c>
      <c r="B20" s="599" t="s">
        <v>1953</v>
      </c>
      <c r="C20" s="192" t="s">
        <v>2001</v>
      </c>
      <c r="D20" s="722" t="s">
        <v>2048</v>
      </c>
      <c r="E20" s="193" t="s">
        <v>92</v>
      </c>
      <c r="F20" s="611">
        <v>2</v>
      </c>
      <c r="G20" s="194"/>
      <c r="H20" s="252"/>
    </row>
    <row r="21" spans="1:8" ht="21" customHeight="1">
      <c r="A21" s="168">
        <f t="shared" ref="A21:A83" si="0">A20+1</f>
        <v>4</v>
      </c>
      <c r="B21" s="599" t="s">
        <v>1953</v>
      </c>
      <c r="C21" s="192" t="s">
        <v>2002</v>
      </c>
      <c r="D21" s="722" t="s">
        <v>2048</v>
      </c>
      <c r="E21" s="193" t="s">
        <v>92</v>
      </c>
      <c r="F21" s="611">
        <v>1</v>
      </c>
      <c r="G21" s="194"/>
      <c r="H21" s="252"/>
    </row>
    <row r="22" spans="1:8" ht="24.75" customHeight="1">
      <c r="A22" s="168">
        <f t="shared" si="0"/>
        <v>5</v>
      </c>
      <c r="B22" s="599" t="s">
        <v>1953</v>
      </c>
      <c r="C22" s="192" t="s">
        <v>2003</v>
      </c>
      <c r="D22" s="722" t="s">
        <v>2048</v>
      </c>
      <c r="E22" s="193" t="s">
        <v>92</v>
      </c>
      <c r="F22" s="611">
        <v>2</v>
      </c>
      <c r="G22" s="194"/>
      <c r="H22" s="252"/>
    </row>
    <row r="23" spans="1:8" ht="25.5">
      <c r="A23" s="168">
        <f t="shared" si="0"/>
        <v>6</v>
      </c>
      <c r="B23" s="599" t="s">
        <v>1953</v>
      </c>
      <c r="C23" s="192" t="s">
        <v>2004</v>
      </c>
      <c r="D23" s="722" t="s">
        <v>2048</v>
      </c>
      <c r="E23" s="193" t="s">
        <v>92</v>
      </c>
      <c r="F23" s="611">
        <v>1</v>
      </c>
      <c r="G23" s="194"/>
      <c r="H23" s="252"/>
    </row>
    <row r="24" spans="1:8">
      <c r="A24" s="168">
        <f t="shared" si="0"/>
        <v>7</v>
      </c>
      <c r="B24" s="599" t="s">
        <v>1953</v>
      </c>
      <c r="C24" s="192" t="s">
        <v>2005</v>
      </c>
      <c r="D24" s="722" t="s">
        <v>2048</v>
      </c>
      <c r="E24" s="193" t="s">
        <v>92</v>
      </c>
      <c r="F24" s="611">
        <v>1</v>
      </c>
      <c r="G24" s="194"/>
      <c r="H24" s="252"/>
    </row>
    <row r="25" spans="1:8">
      <c r="A25" s="168">
        <f t="shared" si="0"/>
        <v>8</v>
      </c>
      <c r="B25" s="599" t="s">
        <v>1953</v>
      </c>
      <c r="C25" s="192" t="s">
        <v>1462</v>
      </c>
      <c r="D25" s="722" t="s">
        <v>2048</v>
      </c>
      <c r="E25" s="193" t="s">
        <v>92</v>
      </c>
      <c r="F25" s="611">
        <v>1</v>
      </c>
      <c r="G25" s="194"/>
      <c r="H25" s="252"/>
    </row>
    <row r="26" spans="1:8">
      <c r="A26" s="168">
        <f t="shared" si="0"/>
        <v>9</v>
      </c>
      <c r="B26" s="599" t="s">
        <v>1953</v>
      </c>
      <c r="C26" s="192" t="s">
        <v>1463</v>
      </c>
      <c r="D26" s="722" t="s">
        <v>2048</v>
      </c>
      <c r="E26" s="193" t="s">
        <v>92</v>
      </c>
      <c r="F26" s="611">
        <v>1</v>
      </c>
      <c r="G26" s="194"/>
      <c r="H26" s="252"/>
    </row>
    <row r="27" spans="1:8">
      <c r="A27" s="168">
        <f t="shared" si="0"/>
        <v>10</v>
      </c>
      <c r="B27" s="599" t="s">
        <v>1953</v>
      </c>
      <c r="C27" s="192" t="s">
        <v>1464</v>
      </c>
      <c r="D27" s="722" t="s">
        <v>2048</v>
      </c>
      <c r="E27" s="193" t="s">
        <v>95</v>
      </c>
      <c r="F27" s="195">
        <v>7</v>
      </c>
      <c r="G27" s="194"/>
      <c r="H27" s="252"/>
    </row>
    <row r="28" spans="1:8">
      <c r="A28" s="168">
        <f t="shared" si="0"/>
        <v>11</v>
      </c>
      <c r="B28" s="599" t="s">
        <v>1953</v>
      </c>
      <c r="C28" s="192" t="s">
        <v>1465</v>
      </c>
      <c r="D28" s="722" t="s">
        <v>2048</v>
      </c>
      <c r="E28" s="193" t="s">
        <v>95</v>
      </c>
      <c r="F28" s="195">
        <v>5</v>
      </c>
      <c r="G28" s="194"/>
      <c r="H28" s="252"/>
    </row>
    <row r="29" spans="1:8">
      <c r="A29" s="168">
        <f t="shared" si="0"/>
        <v>12</v>
      </c>
      <c r="B29" s="599" t="s">
        <v>1953</v>
      </c>
      <c r="C29" s="192" t="s">
        <v>2006</v>
      </c>
      <c r="D29" s="722" t="s">
        <v>2048</v>
      </c>
      <c r="E29" s="193" t="s">
        <v>92</v>
      </c>
      <c r="F29" s="611">
        <v>1</v>
      </c>
      <c r="G29" s="194"/>
      <c r="H29" s="252"/>
    </row>
    <row r="30" spans="1:8" ht="25.5">
      <c r="A30" s="168">
        <f t="shared" si="0"/>
        <v>13</v>
      </c>
      <c r="B30" s="599" t="s">
        <v>1953</v>
      </c>
      <c r="C30" s="192" t="s">
        <v>2007</v>
      </c>
      <c r="D30" s="722" t="s">
        <v>2048</v>
      </c>
      <c r="E30" s="193" t="s">
        <v>95</v>
      </c>
      <c r="F30" s="195">
        <v>6</v>
      </c>
      <c r="G30" s="194"/>
      <c r="H30" s="252"/>
    </row>
    <row r="31" spans="1:8" ht="25.5">
      <c r="A31" s="168">
        <f t="shared" si="0"/>
        <v>14</v>
      </c>
      <c r="B31" s="599" t="s">
        <v>1953</v>
      </c>
      <c r="C31" s="192" t="s">
        <v>2008</v>
      </c>
      <c r="D31" s="722" t="s">
        <v>2048</v>
      </c>
      <c r="E31" s="193" t="s">
        <v>95</v>
      </c>
      <c r="F31" s="195">
        <v>5</v>
      </c>
      <c r="G31" s="194"/>
      <c r="H31" s="252"/>
    </row>
    <row r="32" spans="1:8">
      <c r="A32" s="168">
        <f t="shared" si="0"/>
        <v>15</v>
      </c>
      <c r="B32" s="599" t="s">
        <v>1953</v>
      </c>
      <c r="C32" s="192" t="s">
        <v>1466</v>
      </c>
      <c r="D32" s="722" t="s">
        <v>2048</v>
      </c>
      <c r="E32" s="193" t="s">
        <v>92</v>
      </c>
      <c r="F32" s="611">
        <v>1</v>
      </c>
      <c r="G32" s="194"/>
      <c r="H32" s="252"/>
    </row>
    <row r="33" spans="1:8" ht="25.5">
      <c r="A33" s="168">
        <f t="shared" si="0"/>
        <v>16</v>
      </c>
      <c r="B33" s="599" t="s">
        <v>1953</v>
      </c>
      <c r="C33" s="192" t="s">
        <v>2009</v>
      </c>
      <c r="D33" s="722" t="s">
        <v>2048</v>
      </c>
      <c r="E33" s="193" t="s">
        <v>95</v>
      </c>
      <c r="F33" s="195">
        <v>50</v>
      </c>
      <c r="G33" s="194"/>
      <c r="H33" s="252"/>
    </row>
    <row r="34" spans="1:8">
      <c r="A34" s="168">
        <f t="shared" si="0"/>
        <v>17</v>
      </c>
      <c r="B34" s="599" t="s">
        <v>1953</v>
      </c>
      <c r="C34" s="197" t="s">
        <v>1467</v>
      </c>
      <c r="D34" s="722"/>
      <c r="E34" s="193" t="s">
        <v>92</v>
      </c>
      <c r="F34" s="195">
        <v>3</v>
      </c>
      <c r="G34" s="194"/>
      <c r="H34" s="252"/>
    </row>
    <row r="35" spans="1:8">
      <c r="A35" s="168">
        <f t="shared" si="0"/>
        <v>18</v>
      </c>
      <c r="B35" s="599" t="s">
        <v>1953</v>
      </c>
      <c r="C35" s="192" t="s">
        <v>107</v>
      </c>
      <c r="D35" s="722"/>
      <c r="E35" s="193" t="s">
        <v>110</v>
      </c>
      <c r="F35" s="195">
        <v>8</v>
      </c>
      <c r="G35" s="194"/>
      <c r="H35" s="252"/>
    </row>
    <row r="36" spans="1:8">
      <c r="A36" s="168">
        <f t="shared" si="0"/>
        <v>19</v>
      </c>
      <c r="B36" s="599" t="s">
        <v>1953</v>
      </c>
      <c r="C36" s="192" t="s">
        <v>1468</v>
      </c>
      <c r="D36" s="722"/>
      <c r="E36" s="193" t="s">
        <v>1478</v>
      </c>
      <c r="F36" s="611">
        <v>1</v>
      </c>
      <c r="G36" s="194"/>
      <c r="H36" s="252"/>
    </row>
    <row r="37" spans="1:8">
      <c r="A37" s="168">
        <f t="shared" si="0"/>
        <v>20</v>
      </c>
      <c r="B37" s="599" t="s">
        <v>1953</v>
      </c>
      <c r="C37" s="192" t="s">
        <v>1469</v>
      </c>
      <c r="D37" s="722"/>
      <c r="E37" s="193" t="s">
        <v>1478</v>
      </c>
      <c r="F37" s="611">
        <v>3</v>
      </c>
      <c r="G37" s="194"/>
      <c r="H37" s="252"/>
    </row>
    <row r="38" spans="1:8">
      <c r="A38" s="168">
        <f t="shared" si="0"/>
        <v>21</v>
      </c>
      <c r="B38" s="599" t="s">
        <v>1953</v>
      </c>
      <c r="C38" s="192" t="s">
        <v>1470</v>
      </c>
      <c r="D38" s="722"/>
      <c r="E38" s="193" t="s">
        <v>95</v>
      </c>
      <c r="F38" s="195">
        <v>29</v>
      </c>
      <c r="G38" s="194"/>
      <c r="H38" s="252"/>
    </row>
    <row r="39" spans="1:8">
      <c r="A39" s="168">
        <f t="shared" si="0"/>
        <v>22</v>
      </c>
      <c r="B39" s="599" t="s">
        <v>1953</v>
      </c>
      <c r="C39" s="192" t="s">
        <v>1471</v>
      </c>
      <c r="D39" s="722"/>
      <c r="E39" s="193" t="s">
        <v>92</v>
      </c>
      <c r="F39" s="611">
        <v>1</v>
      </c>
      <c r="G39" s="194"/>
      <c r="H39" s="252"/>
    </row>
    <row r="40" spans="1:8" ht="25.5">
      <c r="A40" s="168">
        <f t="shared" si="0"/>
        <v>23</v>
      </c>
      <c r="B40" s="599" t="s">
        <v>1953</v>
      </c>
      <c r="C40" s="192" t="s">
        <v>1472</v>
      </c>
      <c r="D40" s="722"/>
      <c r="E40" s="193" t="s">
        <v>1478</v>
      </c>
      <c r="F40" s="611">
        <v>1</v>
      </c>
      <c r="G40" s="194"/>
      <c r="H40" s="252"/>
    </row>
    <row r="41" spans="1:8">
      <c r="A41" s="168">
        <f t="shared" si="0"/>
        <v>24</v>
      </c>
      <c r="B41" s="599" t="s">
        <v>1953</v>
      </c>
      <c r="C41" s="192" t="s">
        <v>1473</v>
      </c>
      <c r="D41" s="722"/>
      <c r="E41" s="193" t="s">
        <v>95</v>
      </c>
      <c r="F41" s="195">
        <v>10</v>
      </c>
      <c r="G41" s="194"/>
      <c r="H41" s="252"/>
    </row>
    <row r="42" spans="1:8">
      <c r="A42" s="168">
        <f t="shared" si="0"/>
        <v>25</v>
      </c>
      <c r="B42" s="599" t="s">
        <v>1953</v>
      </c>
      <c r="C42" s="192" t="s">
        <v>1474</v>
      </c>
      <c r="D42" s="722"/>
      <c r="E42" s="193" t="s">
        <v>108</v>
      </c>
      <c r="F42" s="195">
        <v>25</v>
      </c>
      <c r="G42" s="194"/>
      <c r="H42" s="252"/>
    </row>
    <row r="43" spans="1:8">
      <c r="A43" s="168">
        <f t="shared" si="0"/>
        <v>26</v>
      </c>
      <c r="B43" s="599" t="s">
        <v>1953</v>
      </c>
      <c r="C43" s="192" t="s">
        <v>1475</v>
      </c>
      <c r="D43" s="722"/>
      <c r="E43" s="193" t="s">
        <v>108</v>
      </c>
      <c r="F43" s="195">
        <v>8</v>
      </c>
      <c r="G43" s="194"/>
      <c r="H43" s="252"/>
    </row>
    <row r="44" spans="1:8">
      <c r="A44" s="168">
        <f t="shared" si="0"/>
        <v>27</v>
      </c>
      <c r="B44" s="599" t="s">
        <v>1953</v>
      </c>
      <c r="C44" s="192" t="s">
        <v>1476</v>
      </c>
      <c r="D44" s="722"/>
      <c r="E44" s="193" t="s">
        <v>108</v>
      </c>
      <c r="F44" s="195">
        <v>3</v>
      </c>
      <c r="G44" s="194"/>
      <c r="H44" s="252"/>
    </row>
    <row r="45" spans="1:8">
      <c r="A45" s="168">
        <f t="shared" si="0"/>
        <v>28</v>
      </c>
      <c r="B45" s="599" t="s">
        <v>1953</v>
      </c>
      <c r="C45" s="192" t="s">
        <v>1477</v>
      </c>
      <c r="D45" s="722"/>
      <c r="E45" s="193" t="s">
        <v>92</v>
      </c>
      <c r="F45" s="611">
        <v>1</v>
      </c>
      <c r="G45" s="194"/>
      <c r="H45" s="252"/>
    </row>
    <row r="46" spans="1:8">
      <c r="A46" s="168"/>
      <c r="B46" s="599" t="s">
        <v>1953</v>
      </c>
      <c r="C46" s="191" t="s">
        <v>1500</v>
      </c>
      <c r="D46" s="682"/>
      <c r="E46" s="193"/>
      <c r="F46" s="195"/>
      <c r="G46" s="194"/>
      <c r="H46" s="252"/>
    </row>
    <row r="47" spans="1:8" ht="24.75" customHeight="1">
      <c r="A47" s="168">
        <f>A45+1</f>
        <v>29</v>
      </c>
      <c r="B47" s="599" t="s">
        <v>1953</v>
      </c>
      <c r="C47" s="201" t="s">
        <v>2010</v>
      </c>
      <c r="D47" s="722" t="s">
        <v>2048</v>
      </c>
      <c r="E47" s="193" t="s">
        <v>95</v>
      </c>
      <c r="F47" s="195">
        <v>3</v>
      </c>
      <c r="G47" s="194"/>
      <c r="H47" s="252"/>
    </row>
    <row r="48" spans="1:8">
      <c r="A48" s="168">
        <f t="shared" si="0"/>
        <v>30</v>
      </c>
      <c r="B48" s="599" t="s">
        <v>1953</v>
      </c>
      <c r="C48" s="197" t="s">
        <v>1479</v>
      </c>
      <c r="D48" s="722" t="s">
        <v>2048</v>
      </c>
      <c r="E48" s="193" t="s">
        <v>92</v>
      </c>
      <c r="F48" s="611">
        <v>1</v>
      </c>
      <c r="G48" s="194"/>
      <c r="H48" s="252"/>
    </row>
    <row r="49" spans="1:8">
      <c r="A49" s="168">
        <f t="shared" si="0"/>
        <v>31</v>
      </c>
      <c r="B49" s="599" t="s">
        <v>1953</v>
      </c>
      <c r="C49" s="197" t="s">
        <v>1480</v>
      </c>
      <c r="D49" s="722" t="s">
        <v>2048</v>
      </c>
      <c r="E49" s="193" t="s">
        <v>92</v>
      </c>
      <c r="F49" s="611">
        <v>1</v>
      </c>
      <c r="G49" s="194"/>
      <c r="H49" s="252"/>
    </row>
    <row r="50" spans="1:8">
      <c r="A50" s="168">
        <f t="shared" si="0"/>
        <v>32</v>
      </c>
      <c r="B50" s="599" t="s">
        <v>1953</v>
      </c>
      <c r="C50" s="192" t="s">
        <v>1463</v>
      </c>
      <c r="D50" s="722" t="s">
        <v>2048</v>
      </c>
      <c r="E50" s="193" t="s">
        <v>92</v>
      </c>
      <c r="F50" s="611">
        <v>1</v>
      </c>
      <c r="G50" s="194"/>
      <c r="H50" s="252"/>
    </row>
    <row r="51" spans="1:8">
      <c r="A51" s="168">
        <f t="shared" si="0"/>
        <v>33</v>
      </c>
      <c r="B51" s="599" t="s">
        <v>1953</v>
      </c>
      <c r="C51" s="192" t="s">
        <v>1481</v>
      </c>
      <c r="D51" s="722" t="s">
        <v>2048</v>
      </c>
      <c r="E51" s="193" t="s">
        <v>92</v>
      </c>
      <c r="F51" s="611">
        <v>1</v>
      </c>
      <c r="G51" s="194"/>
      <c r="H51" s="252"/>
    </row>
    <row r="52" spans="1:8">
      <c r="A52" s="168">
        <f t="shared" si="0"/>
        <v>34</v>
      </c>
      <c r="B52" s="599" t="s">
        <v>1953</v>
      </c>
      <c r="C52" s="192" t="s">
        <v>1482</v>
      </c>
      <c r="D52" s="722" t="s">
        <v>2048</v>
      </c>
      <c r="E52" s="193" t="s">
        <v>92</v>
      </c>
      <c r="F52" s="611">
        <v>1</v>
      </c>
      <c r="G52" s="194"/>
      <c r="H52" s="252"/>
    </row>
    <row r="53" spans="1:8" ht="25.5">
      <c r="A53" s="168">
        <f t="shared" si="0"/>
        <v>35</v>
      </c>
      <c r="B53" s="599" t="s">
        <v>1953</v>
      </c>
      <c r="C53" s="192" t="s">
        <v>2009</v>
      </c>
      <c r="D53" s="722" t="s">
        <v>2048</v>
      </c>
      <c r="E53" s="193" t="s">
        <v>95</v>
      </c>
      <c r="F53" s="195">
        <v>30</v>
      </c>
      <c r="G53" s="194"/>
      <c r="H53" s="252"/>
    </row>
    <row r="54" spans="1:8" ht="25.5">
      <c r="A54" s="168">
        <f t="shared" si="0"/>
        <v>36</v>
      </c>
      <c r="B54" s="599" t="s">
        <v>1953</v>
      </c>
      <c r="C54" s="192" t="s">
        <v>2011</v>
      </c>
      <c r="D54" s="722" t="s">
        <v>2048</v>
      </c>
      <c r="E54" s="193" t="s">
        <v>95</v>
      </c>
      <c r="F54" s="195">
        <v>24</v>
      </c>
      <c r="G54" s="194"/>
      <c r="H54" s="252"/>
    </row>
    <row r="55" spans="1:8">
      <c r="A55" s="168">
        <f t="shared" si="0"/>
        <v>37</v>
      </c>
      <c r="B55" s="599" t="s">
        <v>1953</v>
      </c>
      <c r="C55" s="192" t="s">
        <v>2012</v>
      </c>
      <c r="D55" s="722" t="s">
        <v>2048</v>
      </c>
      <c r="E55" s="193" t="s">
        <v>92</v>
      </c>
      <c r="F55" s="611">
        <v>1</v>
      </c>
      <c r="G55" s="194"/>
      <c r="H55" s="252"/>
    </row>
    <row r="56" spans="1:8">
      <c r="A56" s="168">
        <f t="shared" si="0"/>
        <v>38</v>
      </c>
      <c r="B56" s="599" t="s">
        <v>1953</v>
      </c>
      <c r="C56" s="192" t="s">
        <v>2013</v>
      </c>
      <c r="D56" s="722" t="s">
        <v>2048</v>
      </c>
      <c r="E56" s="193" t="s">
        <v>92</v>
      </c>
      <c r="F56" s="611">
        <v>2</v>
      </c>
      <c r="G56" s="194"/>
      <c r="H56" s="252"/>
    </row>
    <row r="57" spans="1:8">
      <c r="A57" s="168">
        <f t="shared" si="0"/>
        <v>39</v>
      </c>
      <c r="B57" s="599" t="s">
        <v>1953</v>
      </c>
      <c r="C57" s="192" t="s">
        <v>2013</v>
      </c>
      <c r="D57" s="722" t="s">
        <v>2048</v>
      </c>
      <c r="E57" s="193" t="s">
        <v>92</v>
      </c>
      <c r="F57" s="611">
        <v>2</v>
      </c>
      <c r="G57" s="194"/>
      <c r="H57" s="252"/>
    </row>
    <row r="58" spans="1:8">
      <c r="A58" s="168">
        <f t="shared" si="0"/>
        <v>40</v>
      </c>
      <c r="B58" s="599" t="s">
        <v>1953</v>
      </c>
      <c r="C58" s="192" t="s">
        <v>2014</v>
      </c>
      <c r="D58" s="722" t="s">
        <v>2048</v>
      </c>
      <c r="E58" s="193" t="s">
        <v>92</v>
      </c>
      <c r="F58" s="611">
        <v>2</v>
      </c>
      <c r="G58" s="194"/>
      <c r="H58" s="252"/>
    </row>
    <row r="59" spans="1:8">
      <c r="A59" s="168">
        <f t="shared" si="0"/>
        <v>41</v>
      </c>
      <c r="B59" s="599" t="s">
        <v>1953</v>
      </c>
      <c r="C59" s="192" t="s">
        <v>1464</v>
      </c>
      <c r="D59" s="722" t="s">
        <v>2048</v>
      </c>
      <c r="E59" s="193" t="s">
        <v>95</v>
      </c>
      <c r="F59" s="195">
        <v>28</v>
      </c>
      <c r="G59" s="194"/>
      <c r="H59" s="252"/>
    </row>
    <row r="60" spans="1:8">
      <c r="A60" s="168">
        <f t="shared" si="0"/>
        <v>42</v>
      </c>
      <c r="B60" s="599" t="s">
        <v>1953</v>
      </c>
      <c r="C60" s="192" t="s">
        <v>1483</v>
      </c>
      <c r="D60" s="722" t="s">
        <v>2048</v>
      </c>
      <c r="E60" s="193" t="s">
        <v>95</v>
      </c>
      <c r="F60" s="195">
        <v>27</v>
      </c>
      <c r="G60" s="194"/>
      <c r="H60" s="252"/>
    </row>
    <row r="61" spans="1:8">
      <c r="A61" s="168">
        <f t="shared" si="0"/>
        <v>43</v>
      </c>
      <c r="B61" s="599" t="s">
        <v>1953</v>
      </c>
      <c r="C61" s="192" t="s">
        <v>1484</v>
      </c>
      <c r="D61" s="722" t="s">
        <v>2048</v>
      </c>
      <c r="E61" s="193" t="s">
        <v>95</v>
      </c>
      <c r="F61" s="195">
        <v>5</v>
      </c>
      <c r="G61" s="194"/>
      <c r="H61" s="252"/>
    </row>
    <row r="62" spans="1:8">
      <c r="A62" s="168">
        <f t="shared" si="0"/>
        <v>44</v>
      </c>
      <c r="B62" s="599" t="s">
        <v>1953</v>
      </c>
      <c r="C62" s="192" t="s">
        <v>1485</v>
      </c>
      <c r="D62" s="722" t="s">
        <v>2048</v>
      </c>
      <c r="E62" s="193" t="s">
        <v>95</v>
      </c>
      <c r="F62" s="195">
        <v>28</v>
      </c>
      <c r="G62" s="194"/>
      <c r="H62" s="252"/>
    </row>
    <row r="63" spans="1:8">
      <c r="A63" s="168">
        <f t="shared" si="0"/>
        <v>45</v>
      </c>
      <c r="B63" s="599" t="s">
        <v>1953</v>
      </c>
      <c r="C63" s="192" t="s">
        <v>1486</v>
      </c>
      <c r="D63" s="722" t="s">
        <v>2048</v>
      </c>
      <c r="E63" s="193" t="s">
        <v>94</v>
      </c>
      <c r="F63" s="611">
        <v>1</v>
      </c>
      <c r="G63" s="194"/>
      <c r="H63" s="252"/>
    </row>
    <row r="64" spans="1:8">
      <c r="A64" s="168">
        <f t="shared" si="0"/>
        <v>46</v>
      </c>
      <c r="B64" s="599" t="s">
        <v>1953</v>
      </c>
      <c r="C64" s="192" t="s">
        <v>1487</v>
      </c>
      <c r="D64" s="722" t="s">
        <v>2048</v>
      </c>
      <c r="E64" s="193" t="s">
        <v>92</v>
      </c>
      <c r="F64" s="611">
        <v>3</v>
      </c>
      <c r="G64" s="194"/>
      <c r="H64" s="252"/>
    </row>
    <row r="65" spans="1:8">
      <c r="A65" s="168">
        <f t="shared" si="0"/>
        <v>47</v>
      </c>
      <c r="B65" s="599" t="s">
        <v>1953</v>
      </c>
      <c r="C65" s="192" t="s">
        <v>1488</v>
      </c>
      <c r="D65" s="722" t="s">
        <v>2048</v>
      </c>
      <c r="E65" s="193" t="s">
        <v>92</v>
      </c>
      <c r="F65" s="611">
        <v>8</v>
      </c>
      <c r="G65" s="194"/>
      <c r="H65" s="252"/>
    </row>
    <row r="66" spans="1:8">
      <c r="A66" s="168">
        <f t="shared" si="0"/>
        <v>48</v>
      </c>
      <c r="B66" s="599" t="s">
        <v>1953</v>
      </c>
      <c r="C66" s="192" t="s">
        <v>1489</v>
      </c>
      <c r="D66" s="722" t="s">
        <v>2048</v>
      </c>
      <c r="E66" s="193" t="s">
        <v>94</v>
      </c>
      <c r="F66" s="611">
        <v>1</v>
      </c>
      <c r="G66" s="194"/>
      <c r="H66" s="252"/>
    </row>
    <row r="67" spans="1:8">
      <c r="A67" s="168">
        <f t="shared" si="0"/>
        <v>49</v>
      </c>
      <c r="B67" s="599" t="s">
        <v>1953</v>
      </c>
      <c r="C67" s="192" t="s">
        <v>1490</v>
      </c>
      <c r="D67" s="722" t="s">
        <v>2048</v>
      </c>
      <c r="E67" s="193" t="s">
        <v>94</v>
      </c>
      <c r="F67" s="611">
        <v>1</v>
      </c>
      <c r="G67" s="194"/>
      <c r="H67" s="252"/>
    </row>
    <row r="68" spans="1:8">
      <c r="A68" s="168">
        <f t="shared" si="0"/>
        <v>50</v>
      </c>
      <c r="B68" s="599" t="s">
        <v>1953</v>
      </c>
      <c r="C68" s="192" t="s">
        <v>1491</v>
      </c>
      <c r="D68" s="722" t="s">
        <v>2048</v>
      </c>
      <c r="E68" s="193" t="s">
        <v>92</v>
      </c>
      <c r="F68" s="611">
        <v>1</v>
      </c>
      <c r="G68" s="194"/>
      <c r="H68" s="252"/>
    </row>
    <row r="69" spans="1:8">
      <c r="A69" s="168">
        <f t="shared" si="0"/>
        <v>51</v>
      </c>
      <c r="B69" s="599" t="s">
        <v>1953</v>
      </c>
      <c r="C69" s="192" t="s">
        <v>1492</v>
      </c>
      <c r="D69" s="722" t="s">
        <v>2048</v>
      </c>
      <c r="E69" s="193" t="s">
        <v>92</v>
      </c>
      <c r="F69" s="611">
        <v>4</v>
      </c>
      <c r="G69" s="194"/>
      <c r="H69" s="252"/>
    </row>
    <row r="70" spans="1:8">
      <c r="A70" s="168">
        <f t="shared" si="0"/>
        <v>52</v>
      </c>
      <c r="B70" s="599" t="s">
        <v>1953</v>
      </c>
      <c r="C70" s="192" t="s">
        <v>1493</v>
      </c>
      <c r="D70" s="722"/>
      <c r="E70" s="193" t="s">
        <v>92</v>
      </c>
      <c r="F70" s="611">
        <v>1</v>
      </c>
      <c r="G70" s="194"/>
      <c r="H70" s="252"/>
    </row>
    <row r="71" spans="1:8">
      <c r="A71" s="168">
        <f t="shared" si="0"/>
        <v>53</v>
      </c>
      <c r="B71" s="599" t="s">
        <v>1953</v>
      </c>
      <c r="C71" s="192" t="s">
        <v>1467</v>
      </c>
      <c r="D71" s="722"/>
      <c r="E71" s="193" t="s">
        <v>92</v>
      </c>
      <c r="F71" s="611">
        <v>13</v>
      </c>
      <c r="G71" s="194"/>
      <c r="H71" s="252"/>
    </row>
    <row r="72" spans="1:8">
      <c r="A72" s="168">
        <f t="shared" si="0"/>
        <v>54</v>
      </c>
      <c r="B72" s="599" t="s">
        <v>1953</v>
      </c>
      <c r="C72" s="192" t="s">
        <v>107</v>
      </c>
      <c r="D72" s="722"/>
      <c r="E72" s="193" t="s">
        <v>110</v>
      </c>
      <c r="F72" s="195">
        <v>15</v>
      </c>
      <c r="G72" s="194"/>
      <c r="H72" s="252"/>
    </row>
    <row r="73" spans="1:8">
      <c r="A73" s="168">
        <f t="shared" si="0"/>
        <v>55</v>
      </c>
      <c r="B73" s="599" t="s">
        <v>1953</v>
      </c>
      <c r="C73" s="192" t="s">
        <v>1468</v>
      </c>
      <c r="D73" s="722"/>
      <c r="E73" s="193" t="s">
        <v>1478</v>
      </c>
      <c r="F73" s="611">
        <v>1</v>
      </c>
      <c r="G73" s="194"/>
      <c r="H73" s="252"/>
    </row>
    <row r="74" spans="1:8">
      <c r="A74" s="168">
        <f t="shared" si="0"/>
        <v>56</v>
      </c>
      <c r="B74" s="599" t="s">
        <v>1953</v>
      </c>
      <c r="C74" s="192" t="s">
        <v>1469</v>
      </c>
      <c r="D74" s="722"/>
      <c r="E74" s="193" t="s">
        <v>1478</v>
      </c>
      <c r="F74" s="611">
        <v>3</v>
      </c>
      <c r="G74" s="194"/>
      <c r="H74" s="252"/>
    </row>
    <row r="75" spans="1:8">
      <c r="A75" s="168">
        <f t="shared" si="0"/>
        <v>57</v>
      </c>
      <c r="B75" s="599" t="s">
        <v>1953</v>
      </c>
      <c r="C75" s="192" t="s">
        <v>1494</v>
      </c>
      <c r="D75" s="722"/>
      <c r="E75" s="193" t="s">
        <v>1478</v>
      </c>
      <c r="F75" s="611">
        <v>1</v>
      </c>
      <c r="G75" s="194"/>
      <c r="H75" s="252"/>
    </row>
    <row r="76" spans="1:8" ht="25.5">
      <c r="A76" s="168">
        <f t="shared" si="0"/>
        <v>58</v>
      </c>
      <c r="B76" s="599" t="s">
        <v>1953</v>
      </c>
      <c r="C76" s="192" t="s">
        <v>1495</v>
      </c>
      <c r="D76" s="722"/>
      <c r="E76" s="193" t="s">
        <v>1478</v>
      </c>
      <c r="F76" s="611">
        <v>1</v>
      </c>
      <c r="G76" s="194"/>
      <c r="H76" s="252"/>
    </row>
    <row r="77" spans="1:8" ht="25.5">
      <c r="A77" s="168">
        <f t="shared" si="0"/>
        <v>59</v>
      </c>
      <c r="B77" s="599" t="s">
        <v>1953</v>
      </c>
      <c r="C77" s="192" t="s">
        <v>1496</v>
      </c>
      <c r="D77" s="722"/>
      <c r="E77" s="193" t="s">
        <v>1478</v>
      </c>
      <c r="F77" s="611">
        <v>1</v>
      </c>
      <c r="G77" s="194"/>
      <c r="H77" s="252"/>
    </row>
    <row r="78" spans="1:8">
      <c r="A78" s="168">
        <f t="shared" si="0"/>
        <v>60</v>
      </c>
      <c r="B78" s="599" t="s">
        <v>1953</v>
      </c>
      <c r="C78" s="192" t="s">
        <v>1497</v>
      </c>
      <c r="D78" s="722"/>
      <c r="E78" s="193" t="s">
        <v>95</v>
      </c>
      <c r="F78" s="195">
        <v>28</v>
      </c>
      <c r="G78" s="194"/>
      <c r="H78" s="252"/>
    </row>
    <row r="79" spans="1:8">
      <c r="A79" s="168">
        <f t="shared" si="0"/>
        <v>61</v>
      </c>
      <c r="B79" s="599" t="s">
        <v>1953</v>
      </c>
      <c r="C79" s="192" t="s">
        <v>1470</v>
      </c>
      <c r="D79" s="722"/>
      <c r="E79" s="193" t="s">
        <v>95</v>
      </c>
      <c r="F79" s="195">
        <v>29</v>
      </c>
      <c r="G79" s="194"/>
      <c r="H79" s="252"/>
    </row>
    <row r="80" spans="1:8">
      <c r="A80" s="168">
        <f t="shared" si="0"/>
        <v>62</v>
      </c>
      <c r="B80" s="599" t="s">
        <v>1953</v>
      </c>
      <c r="C80" s="192" t="s">
        <v>1471</v>
      </c>
      <c r="D80" s="722"/>
      <c r="E80" s="193" t="s">
        <v>92</v>
      </c>
      <c r="F80" s="611">
        <v>1</v>
      </c>
      <c r="G80" s="194"/>
      <c r="H80" s="252"/>
    </row>
    <row r="81" spans="1:8">
      <c r="A81" s="168">
        <f t="shared" si="0"/>
        <v>63</v>
      </c>
      <c r="B81" s="599" t="s">
        <v>1953</v>
      </c>
      <c r="C81" s="192" t="s">
        <v>1474</v>
      </c>
      <c r="D81" s="722"/>
      <c r="E81" s="193" t="s">
        <v>108</v>
      </c>
      <c r="F81" s="195">
        <v>36</v>
      </c>
      <c r="G81" s="194"/>
      <c r="H81" s="252"/>
    </row>
    <row r="82" spans="1:8">
      <c r="A82" s="168">
        <f t="shared" si="0"/>
        <v>64</v>
      </c>
      <c r="B82" s="599" t="s">
        <v>1953</v>
      </c>
      <c r="C82" s="192" t="s">
        <v>1498</v>
      </c>
      <c r="D82" s="722"/>
      <c r="E82" s="193" t="s">
        <v>108</v>
      </c>
      <c r="F82" s="195">
        <v>10</v>
      </c>
      <c r="G82" s="194"/>
      <c r="H82" s="252"/>
    </row>
    <row r="83" spans="1:8">
      <c r="A83" s="168">
        <f t="shared" si="0"/>
        <v>65</v>
      </c>
      <c r="B83" s="599" t="s">
        <v>1953</v>
      </c>
      <c r="C83" s="192" t="s">
        <v>1477</v>
      </c>
      <c r="D83" s="722"/>
      <c r="E83" s="193" t="s">
        <v>92</v>
      </c>
      <c r="F83" s="611">
        <v>1</v>
      </c>
      <c r="G83" s="194"/>
      <c r="H83" s="252"/>
    </row>
    <row r="84" spans="1:8">
      <c r="A84" s="168"/>
      <c r="B84" s="599" t="s">
        <v>1953</v>
      </c>
      <c r="C84" s="191" t="s">
        <v>1501</v>
      </c>
      <c r="D84" s="682"/>
      <c r="E84" s="193"/>
      <c r="F84" s="195"/>
      <c r="G84" s="194"/>
      <c r="H84" s="252"/>
    </row>
    <row r="85" spans="1:8" ht="25.5">
      <c r="A85" s="168">
        <f>A83+1</f>
        <v>66</v>
      </c>
      <c r="B85" s="599" t="s">
        <v>1953</v>
      </c>
      <c r="C85" s="192" t="s">
        <v>2015</v>
      </c>
      <c r="D85" s="722" t="s">
        <v>2048</v>
      </c>
      <c r="E85" s="193" t="s">
        <v>95</v>
      </c>
      <c r="F85" s="195">
        <v>2</v>
      </c>
      <c r="G85" s="194"/>
      <c r="H85" s="252"/>
    </row>
    <row r="86" spans="1:8" ht="25.5">
      <c r="A86" s="168">
        <f t="shared" ref="A86:A129" si="1">A85+1</f>
        <v>67</v>
      </c>
      <c r="B86" s="599" t="s">
        <v>1953</v>
      </c>
      <c r="C86" s="192" t="s">
        <v>2016</v>
      </c>
      <c r="D86" s="722" t="s">
        <v>2048</v>
      </c>
      <c r="E86" s="193" t="s">
        <v>95</v>
      </c>
      <c r="F86" s="195">
        <v>136</v>
      </c>
      <c r="G86" s="194"/>
      <c r="H86" s="252"/>
    </row>
    <row r="87" spans="1:8">
      <c r="A87" s="168">
        <f>A86+1</f>
        <v>68</v>
      </c>
      <c r="B87" s="599" t="s">
        <v>1953</v>
      </c>
      <c r="C87" s="192" t="s">
        <v>1502</v>
      </c>
      <c r="D87" s="722" t="s">
        <v>2048</v>
      </c>
      <c r="E87" s="193" t="s">
        <v>92</v>
      </c>
      <c r="F87" s="611">
        <v>2</v>
      </c>
      <c r="G87" s="194"/>
      <c r="H87" s="252"/>
    </row>
    <row r="88" spans="1:8">
      <c r="A88" s="168">
        <f t="shared" si="1"/>
        <v>69</v>
      </c>
      <c r="B88" s="599" t="s">
        <v>1953</v>
      </c>
      <c r="C88" s="192" t="s">
        <v>1503</v>
      </c>
      <c r="D88" s="722"/>
      <c r="E88" s="193" t="s">
        <v>92</v>
      </c>
      <c r="F88" s="611">
        <v>2</v>
      </c>
      <c r="G88" s="194"/>
      <c r="H88" s="252"/>
    </row>
    <row r="89" spans="1:8">
      <c r="A89" s="168">
        <f t="shared" si="1"/>
        <v>70</v>
      </c>
      <c r="B89" s="599" t="s">
        <v>1953</v>
      </c>
      <c r="C89" s="192" t="s">
        <v>1504</v>
      </c>
      <c r="D89" s="722" t="s">
        <v>2048</v>
      </c>
      <c r="E89" s="193" t="s">
        <v>92</v>
      </c>
      <c r="F89" s="611">
        <v>1</v>
      </c>
      <c r="G89" s="194"/>
      <c r="H89" s="252"/>
    </row>
    <row r="90" spans="1:8">
      <c r="A90" s="168">
        <f t="shared" si="1"/>
        <v>71</v>
      </c>
      <c r="B90" s="599" t="s">
        <v>1953</v>
      </c>
      <c r="C90" s="192" t="s">
        <v>1463</v>
      </c>
      <c r="D90" s="722" t="s">
        <v>2048</v>
      </c>
      <c r="E90" s="193" t="s">
        <v>92</v>
      </c>
      <c r="F90" s="611">
        <v>3</v>
      </c>
      <c r="G90" s="194"/>
      <c r="H90" s="252"/>
    </row>
    <row r="91" spans="1:8">
      <c r="A91" s="168">
        <f t="shared" si="1"/>
        <v>72</v>
      </c>
      <c r="B91" s="599" t="s">
        <v>1953</v>
      </c>
      <c r="C91" s="192" t="s">
        <v>1505</v>
      </c>
      <c r="D91" s="722" t="s">
        <v>2048</v>
      </c>
      <c r="E91" s="193" t="s">
        <v>92</v>
      </c>
      <c r="F91" s="611">
        <v>2</v>
      </c>
      <c r="G91" s="194"/>
      <c r="H91" s="252"/>
    </row>
    <row r="92" spans="1:8">
      <c r="A92" s="168">
        <f t="shared" si="1"/>
        <v>73</v>
      </c>
      <c r="B92" s="599" t="s">
        <v>1953</v>
      </c>
      <c r="C92" s="192" t="s">
        <v>1506</v>
      </c>
      <c r="D92" s="722" t="s">
        <v>2048</v>
      </c>
      <c r="E92" s="193" t="s">
        <v>92</v>
      </c>
      <c r="F92" s="611">
        <v>2</v>
      </c>
      <c r="G92" s="194"/>
      <c r="H92" s="252"/>
    </row>
    <row r="93" spans="1:8">
      <c r="A93" s="168">
        <f t="shared" si="1"/>
        <v>74</v>
      </c>
      <c r="B93" s="599" t="s">
        <v>1953</v>
      </c>
      <c r="C93" s="192" t="s">
        <v>1507</v>
      </c>
      <c r="D93" s="722" t="s">
        <v>2048</v>
      </c>
      <c r="E93" s="193" t="s">
        <v>92</v>
      </c>
      <c r="F93" s="611">
        <v>2</v>
      </c>
      <c r="G93" s="194"/>
      <c r="H93" s="252"/>
    </row>
    <row r="94" spans="1:8">
      <c r="A94" s="168">
        <f t="shared" si="1"/>
        <v>75</v>
      </c>
      <c r="B94" s="599" t="s">
        <v>1953</v>
      </c>
      <c r="C94" s="192" t="s">
        <v>1508</v>
      </c>
      <c r="D94" s="722" t="s">
        <v>2048</v>
      </c>
      <c r="E94" s="193" t="s">
        <v>92</v>
      </c>
      <c r="F94" s="611">
        <v>4</v>
      </c>
      <c r="G94" s="194"/>
      <c r="H94" s="252"/>
    </row>
    <row r="95" spans="1:8" ht="25.5">
      <c r="A95" s="168">
        <f t="shared" si="1"/>
        <v>76</v>
      </c>
      <c r="B95" s="599" t="s">
        <v>1953</v>
      </c>
      <c r="C95" s="192" t="s">
        <v>1509</v>
      </c>
      <c r="D95" s="722" t="s">
        <v>2048</v>
      </c>
      <c r="E95" s="193" t="s">
        <v>92</v>
      </c>
      <c r="F95" s="611">
        <v>2</v>
      </c>
      <c r="G95" s="194"/>
      <c r="H95" s="252"/>
    </row>
    <row r="96" spans="1:8">
      <c r="A96" s="168">
        <f t="shared" si="1"/>
        <v>77</v>
      </c>
      <c r="B96" s="599" t="s">
        <v>1953</v>
      </c>
      <c r="C96" s="192" t="s">
        <v>1510</v>
      </c>
      <c r="D96" s="722" t="s">
        <v>2048</v>
      </c>
      <c r="E96" s="193" t="s">
        <v>92</v>
      </c>
      <c r="F96" s="611">
        <v>2</v>
      </c>
      <c r="G96" s="194"/>
      <c r="H96" s="252"/>
    </row>
    <row r="97" spans="1:8">
      <c r="A97" s="168">
        <f t="shared" si="1"/>
        <v>78</v>
      </c>
      <c r="B97" s="599" t="s">
        <v>1953</v>
      </c>
      <c r="C97" s="192" t="s">
        <v>1511</v>
      </c>
      <c r="D97" s="722" t="s">
        <v>2048</v>
      </c>
      <c r="E97" s="193" t="s">
        <v>92</v>
      </c>
      <c r="F97" s="611">
        <v>7</v>
      </c>
      <c r="G97" s="194"/>
      <c r="H97" s="252"/>
    </row>
    <row r="98" spans="1:8">
      <c r="A98" s="168">
        <f t="shared" si="1"/>
        <v>79</v>
      </c>
      <c r="B98" s="599" t="s">
        <v>1953</v>
      </c>
      <c r="C98" s="192" t="s">
        <v>1485</v>
      </c>
      <c r="D98" s="722" t="s">
        <v>2048</v>
      </c>
      <c r="E98" s="193" t="s">
        <v>95</v>
      </c>
      <c r="F98" s="195">
        <v>140</v>
      </c>
      <c r="G98" s="194"/>
      <c r="H98" s="252"/>
    </row>
    <row r="99" spans="1:8">
      <c r="A99" s="168">
        <f t="shared" si="1"/>
        <v>80</v>
      </c>
      <c r="B99" s="599" t="s">
        <v>1953</v>
      </c>
      <c r="C99" s="192" t="s">
        <v>1483</v>
      </c>
      <c r="D99" s="722" t="s">
        <v>2048</v>
      </c>
      <c r="E99" s="193" t="s">
        <v>95</v>
      </c>
      <c r="F99" s="195">
        <v>142</v>
      </c>
      <c r="G99" s="194"/>
      <c r="H99" s="252"/>
    </row>
    <row r="100" spans="1:8">
      <c r="A100" s="168">
        <f t="shared" si="1"/>
        <v>81</v>
      </c>
      <c r="B100" s="599" t="s">
        <v>1953</v>
      </c>
      <c r="C100" s="192" t="s">
        <v>1484</v>
      </c>
      <c r="D100" s="722" t="s">
        <v>2048</v>
      </c>
      <c r="E100" s="193" t="s">
        <v>95</v>
      </c>
      <c r="F100" s="195">
        <v>10</v>
      </c>
      <c r="G100" s="194"/>
      <c r="H100" s="252"/>
    </row>
    <row r="101" spans="1:8">
      <c r="A101" s="168">
        <f t="shared" si="1"/>
        <v>82</v>
      </c>
      <c r="B101" s="599" t="s">
        <v>1953</v>
      </c>
      <c r="C101" s="192" t="s">
        <v>1512</v>
      </c>
      <c r="D101" s="722" t="s">
        <v>2048</v>
      </c>
      <c r="E101" s="193" t="s">
        <v>92</v>
      </c>
      <c r="F101" s="611">
        <v>2</v>
      </c>
      <c r="G101" s="194"/>
      <c r="H101" s="252"/>
    </row>
    <row r="102" spans="1:8">
      <c r="A102" s="168">
        <f t="shared" si="1"/>
        <v>83</v>
      </c>
      <c r="B102" s="599" t="s">
        <v>1953</v>
      </c>
      <c r="C102" s="192" t="s">
        <v>1464</v>
      </c>
      <c r="D102" s="722" t="s">
        <v>2048</v>
      </c>
      <c r="E102" s="193" t="s">
        <v>95</v>
      </c>
      <c r="F102" s="195">
        <v>6</v>
      </c>
      <c r="G102" s="194"/>
      <c r="H102" s="252"/>
    </row>
    <row r="103" spans="1:8">
      <c r="A103" s="168">
        <f t="shared" si="1"/>
        <v>84</v>
      </c>
      <c r="B103" s="599" t="s">
        <v>1953</v>
      </c>
      <c r="C103" s="192" t="s">
        <v>1486</v>
      </c>
      <c r="D103" s="722" t="s">
        <v>2048</v>
      </c>
      <c r="E103" s="193" t="s">
        <v>94</v>
      </c>
      <c r="F103" s="611">
        <v>2</v>
      </c>
      <c r="G103" s="194"/>
      <c r="H103" s="252"/>
    </row>
    <row r="104" spans="1:8">
      <c r="A104" s="168">
        <f t="shared" si="1"/>
        <v>85</v>
      </c>
      <c r="B104" s="599" t="s">
        <v>1953</v>
      </c>
      <c r="C104" s="192" t="s">
        <v>1487</v>
      </c>
      <c r="D104" s="722" t="s">
        <v>2048</v>
      </c>
      <c r="E104" s="193" t="s">
        <v>92</v>
      </c>
      <c r="F104" s="611">
        <v>6</v>
      </c>
      <c r="G104" s="194"/>
      <c r="H104" s="252"/>
    </row>
    <row r="105" spans="1:8">
      <c r="A105" s="168">
        <f t="shared" si="1"/>
        <v>86</v>
      </c>
      <c r="B105" s="599" t="s">
        <v>1953</v>
      </c>
      <c r="C105" s="192" t="s">
        <v>1488</v>
      </c>
      <c r="D105" s="722" t="s">
        <v>2048</v>
      </c>
      <c r="E105" s="193" t="s">
        <v>92</v>
      </c>
      <c r="F105" s="611">
        <v>18</v>
      </c>
      <c r="G105" s="194"/>
      <c r="H105" s="252"/>
    </row>
    <row r="106" spans="1:8">
      <c r="A106" s="168">
        <f t="shared" si="1"/>
        <v>87</v>
      </c>
      <c r="B106" s="599" t="s">
        <v>1953</v>
      </c>
      <c r="C106" s="192" t="s">
        <v>1489</v>
      </c>
      <c r="D106" s="722" t="s">
        <v>2048</v>
      </c>
      <c r="E106" s="193" t="s">
        <v>94</v>
      </c>
      <c r="F106" s="611">
        <v>3</v>
      </c>
      <c r="G106" s="194"/>
      <c r="H106" s="252"/>
    </row>
    <row r="107" spans="1:8">
      <c r="A107" s="168">
        <f t="shared" si="1"/>
        <v>88</v>
      </c>
      <c r="B107" s="599" t="s">
        <v>1953</v>
      </c>
      <c r="C107" s="192" t="s">
        <v>1490</v>
      </c>
      <c r="D107" s="722" t="s">
        <v>2048</v>
      </c>
      <c r="E107" s="193" t="s">
        <v>94</v>
      </c>
      <c r="F107" s="611">
        <v>3</v>
      </c>
      <c r="G107" s="194"/>
      <c r="H107" s="252"/>
    </row>
    <row r="108" spans="1:8">
      <c r="A108" s="168">
        <f t="shared" si="1"/>
        <v>89</v>
      </c>
      <c r="B108" s="599" t="s">
        <v>1953</v>
      </c>
      <c r="C108" s="192" t="s">
        <v>1513</v>
      </c>
      <c r="D108" s="722" t="s">
        <v>2048</v>
      </c>
      <c r="E108" s="193" t="s">
        <v>92</v>
      </c>
      <c r="F108" s="611">
        <v>1</v>
      </c>
      <c r="G108" s="194"/>
      <c r="H108" s="252"/>
    </row>
    <row r="109" spans="1:8">
      <c r="A109" s="168">
        <f t="shared" si="1"/>
        <v>90</v>
      </c>
      <c r="B109" s="599" t="s">
        <v>1953</v>
      </c>
      <c r="C109" s="192" t="s">
        <v>1514</v>
      </c>
      <c r="D109" s="722" t="s">
        <v>2048</v>
      </c>
      <c r="E109" s="193" t="s">
        <v>92</v>
      </c>
      <c r="F109" s="611">
        <v>1</v>
      </c>
      <c r="G109" s="194"/>
      <c r="H109" s="252"/>
    </row>
    <row r="110" spans="1:8" ht="38.25">
      <c r="A110" s="168">
        <f t="shared" si="1"/>
        <v>91</v>
      </c>
      <c r="B110" s="599" t="s">
        <v>1953</v>
      </c>
      <c r="C110" s="192" t="s">
        <v>2034</v>
      </c>
      <c r="D110" s="722" t="s">
        <v>2048</v>
      </c>
      <c r="E110" s="193" t="s">
        <v>92</v>
      </c>
      <c r="F110" s="611">
        <v>1</v>
      </c>
      <c r="G110" s="194"/>
      <c r="H110" s="252"/>
    </row>
    <row r="111" spans="1:8" ht="38.25">
      <c r="A111" s="168">
        <f t="shared" si="1"/>
        <v>92</v>
      </c>
      <c r="B111" s="599" t="s">
        <v>1953</v>
      </c>
      <c r="C111" s="192" t="s">
        <v>2035</v>
      </c>
      <c r="D111" s="722" t="s">
        <v>2048</v>
      </c>
      <c r="E111" s="193" t="s">
        <v>92</v>
      </c>
      <c r="F111" s="611">
        <v>1</v>
      </c>
      <c r="G111" s="194"/>
      <c r="H111" s="252"/>
    </row>
    <row r="112" spans="1:8">
      <c r="A112" s="168">
        <f t="shared" si="1"/>
        <v>93</v>
      </c>
      <c r="B112" s="599" t="s">
        <v>1953</v>
      </c>
      <c r="C112" s="192" t="s">
        <v>1515</v>
      </c>
      <c r="D112" s="722" t="s">
        <v>2048</v>
      </c>
      <c r="E112" s="193" t="s">
        <v>95</v>
      </c>
      <c r="F112" s="195">
        <v>50</v>
      </c>
      <c r="G112" s="194"/>
      <c r="H112" s="252"/>
    </row>
    <row r="113" spans="1:8">
      <c r="A113" s="168">
        <f t="shared" si="1"/>
        <v>94</v>
      </c>
      <c r="B113" s="599" t="s">
        <v>1953</v>
      </c>
      <c r="C113" s="192" t="s">
        <v>1516</v>
      </c>
      <c r="D113" s="722" t="s">
        <v>2048</v>
      </c>
      <c r="E113" s="193" t="s">
        <v>94</v>
      </c>
      <c r="F113" s="611">
        <v>2</v>
      </c>
      <c r="G113" s="194"/>
      <c r="H113" s="252"/>
    </row>
    <row r="114" spans="1:8">
      <c r="A114" s="168">
        <f t="shared" si="1"/>
        <v>95</v>
      </c>
      <c r="B114" s="599" t="s">
        <v>1953</v>
      </c>
      <c r="C114" s="192" t="s">
        <v>1517</v>
      </c>
      <c r="D114" s="722" t="s">
        <v>2048</v>
      </c>
      <c r="E114" s="193" t="s">
        <v>92</v>
      </c>
      <c r="F114" s="611">
        <v>3</v>
      </c>
      <c r="G114" s="194"/>
      <c r="H114" s="252"/>
    </row>
    <row r="115" spans="1:8">
      <c r="A115" s="168">
        <f t="shared" si="1"/>
        <v>96</v>
      </c>
      <c r="B115" s="599" t="s">
        <v>1953</v>
      </c>
      <c r="C115" s="192" t="s">
        <v>1518</v>
      </c>
      <c r="D115" s="722" t="s">
        <v>2048</v>
      </c>
      <c r="E115" s="193" t="s">
        <v>92</v>
      </c>
      <c r="F115" s="611">
        <v>2</v>
      </c>
      <c r="G115" s="194"/>
      <c r="H115" s="252"/>
    </row>
    <row r="116" spans="1:8">
      <c r="A116" s="168">
        <f t="shared" si="1"/>
        <v>97</v>
      </c>
      <c r="B116" s="599" t="s">
        <v>1953</v>
      </c>
      <c r="C116" s="192" t="s">
        <v>1467</v>
      </c>
      <c r="D116" s="722"/>
      <c r="E116" s="193" t="s">
        <v>92</v>
      </c>
      <c r="F116" s="611">
        <v>27</v>
      </c>
      <c r="G116" s="194"/>
      <c r="H116" s="252"/>
    </row>
    <row r="117" spans="1:8">
      <c r="A117" s="168">
        <f t="shared" si="1"/>
        <v>98</v>
      </c>
      <c r="B117" s="599" t="s">
        <v>1953</v>
      </c>
      <c r="C117" s="192" t="s">
        <v>107</v>
      </c>
      <c r="D117" s="722"/>
      <c r="E117" s="193" t="s">
        <v>110</v>
      </c>
      <c r="F117" s="195">
        <v>30</v>
      </c>
      <c r="G117" s="194"/>
      <c r="H117" s="252"/>
    </row>
    <row r="118" spans="1:8">
      <c r="A118" s="168">
        <f t="shared" si="1"/>
        <v>99</v>
      </c>
      <c r="B118" s="599" t="s">
        <v>1953</v>
      </c>
      <c r="C118" s="192" t="s">
        <v>1468</v>
      </c>
      <c r="D118" s="722"/>
      <c r="E118" s="193" t="s">
        <v>128</v>
      </c>
      <c r="F118" s="611">
        <v>2</v>
      </c>
      <c r="G118" s="194"/>
      <c r="H118" s="252"/>
    </row>
    <row r="119" spans="1:8">
      <c r="A119" s="168">
        <f t="shared" si="1"/>
        <v>100</v>
      </c>
      <c r="B119" s="599" t="s">
        <v>1953</v>
      </c>
      <c r="C119" s="192" t="s">
        <v>1469</v>
      </c>
      <c r="D119" s="722"/>
      <c r="E119" s="193" t="s">
        <v>128</v>
      </c>
      <c r="F119" s="611">
        <v>3</v>
      </c>
      <c r="G119" s="194"/>
      <c r="H119" s="252"/>
    </row>
    <row r="120" spans="1:8">
      <c r="A120" s="168">
        <f t="shared" si="1"/>
        <v>101</v>
      </c>
      <c r="B120" s="599" t="s">
        <v>1953</v>
      </c>
      <c r="C120" s="192" t="s">
        <v>1519</v>
      </c>
      <c r="D120" s="722"/>
      <c r="E120" s="193" t="s">
        <v>128</v>
      </c>
      <c r="F120" s="611">
        <v>2</v>
      </c>
      <c r="G120" s="194"/>
      <c r="H120" s="252"/>
    </row>
    <row r="121" spans="1:8">
      <c r="A121" s="168">
        <f t="shared" si="1"/>
        <v>102</v>
      </c>
      <c r="B121" s="599" t="s">
        <v>1953</v>
      </c>
      <c r="C121" s="192" t="s">
        <v>1520</v>
      </c>
      <c r="D121" s="722"/>
      <c r="E121" s="193" t="s">
        <v>128</v>
      </c>
      <c r="F121" s="611">
        <v>2</v>
      </c>
      <c r="G121" s="194"/>
      <c r="H121" s="252"/>
    </row>
    <row r="122" spans="1:8">
      <c r="A122" s="168">
        <f t="shared" si="1"/>
        <v>103</v>
      </c>
      <c r="B122" s="599" t="s">
        <v>1953</v>
      </c>
      <c r="C122" s="192" t="s">
        <v>1521</v>
      </c>
      <c r="D122" s="722"/>
      <c r="E122" s="193" t="s">
        <v>1478</v>
      </c>
      <c r="F122" s="611">
        <v>1</v>
      </c>
      <c r="G122" s="194"/>
      <c r="H122" s="252"/>
    </row>
    <row r="123" spans="1:8" ht="25.5">
      <c r="A123" s="168">
        <f t="shared" si="1"/>
        <v>104</v>
      </c>
      <c r="B123" s="599" t="s">
        <v>1953</v>
      </c>
      <c r="C123" s="192" t="s">
        <v>1495</v>
      </c>
      <c r="D123" s="722"/>
      <c r="E123" s="193" t="s">
        <v>128</v>
      </c>
      <c r="F123" s="611">
        <v>3</v>
      </c>
      <c r="G123" s="194"/>
      <c r="H123" s="252"/>
    </row>
    <row r="124" spans="1:8">
      <c r="A124" s="168">
        <f t="shared" si="1"/>
        <v>105</v>
      </c>
      <c r="B124" s="599" t="s">
        <v>1953</v>
      </c>
      <c r="C124" s="192" t="s">
        <v>1494</v>
      </c>
      <c r="D124" s="722"/>
      <c r="E124" s="193" t="s">
        <v>128</v>
      </c>
      <c r="F124" s="611">
        <v>3</v>
      </c>
      <c r="G124" s="194"/>
      <c r="H124" s="252"/>
    </row>
    <row r="125" spans="1:8" ht="25.5">
      <c r="A125" s="168">
        <f t="shared" si="1"/>
        <v>106</v>
      </c>
      <c r="B125" s="599" t="s">
        <v>1953</v>
      </c>
      <c r="C125" s="192" t="s">
        <v>1522</v>
      </c>
      <c r="D125" s="722" t="s">
        <v>2048</v>
      </c>
      <c r="E125" s="193" t="s">
        <v>128</v>
      </c>
      <c r="F125" s="611">
        <v>2</v>
      </c>
      <c r="G125" s="194"/>
      <c r="H125" s="252"/>
    </row>
    <row r="126" spans="1:8">
      <c r="A126" s="168">
        <f t="shared" si="1"/>
        <v>107</v>
      </c>
      <c r="B126" s="599" t="s">
        <v>1953</v>
      </c>
      <c r="C126" s="192" t="s">
        <v>1523</v>
      </c>
      <c r="D126" s="722"/>
      <c r="E126" s="193" t="s">
        <v>95</v>
      </c>
      <c r="F126" s="195">
        <v>143.5</v>
      </c>
      <c r="G126" s="194"/>
      <c r="H126" s="252"/>
    </row>
    <row r="127" spans="1:8">
      <c r="A127" s="168">
        <f t="shared" si="1"/>
        <v>108</v>
      </c>
      <c r="B127" s="599" t="s">
        <v>1953</v>
      </c>
      <c r="C127" s="192" t="s">
        <v>1470</v>
      </c>
      <c r="D127" s="722"/>
      <c r="E127" s="193" t="s">
        <v>95</v>
      </c>
      <c r="F127" s="195">
        <v>101</v>
      </c>
      <c r="G127" s="194"/>
      <c r="H127" s="252"/>
    </row>
    <row r="128" spans="1:8">
      <c r="A128" s="168">
        <f t="shared" si="1"/>
        <v>109</v>
      </c>
      <c r="B128" s="599" t="s">
        <v>1953</v>
      </c>
      <c r="C128" s="192" t="s">
        <v>1474</v>
      </c>
      <c r="D128" s="722"/>
      <c r="E128" s="193" t="s">
        <v>108</v>
      </c>
      <c r="F128" s="195">
        <v>125</v>
      </c>
      <c r="G128" s="194"/>
      <c r="H128" s="252"/>
    </row>
    <row r="129" spans="1:8" ht="15.75" thickBot="1">
      <c r="A129" s="168">
        <f t="shared" si="1"/>
        <v>110</v>
      </c>
      <c r="B129" s="599" t="s">
        <v>1953</v>
      </c>
      <c r="C129" s="192" t="s">
        <v>1477</v>
      </c>
      <c r="D129" s="722"/>
      <c r="E129" s="193" t="s">
        <v>92</v>
      </c>
      <c r="F129" s="611">
        <v>1</v>
      </c>
      <c r="G129" s="194"/>
      <c r="H129" s="252"/>
    </row>
    <row r="130" spans="1:8" ht="15.75" thickTop="1">
      <c r="A130" s="77"/>
      <c r="B130" s="77"/>
      <c r="C130" s="78"/>
      <c r="D130" s="78"/>
      <c r="E130" s="79"/>
      <c r="F130" s="80"/>
      <c r="G130" s="82"/>
      <c r="H130" s="82"/>
    </row>
    <row r="131" spans="1:8">
      <c r="A131" s="1038" t="s">
        <v>1924</v>
      </c>
      <c r="B131" s="1039"/>
      <c r="C131" s="1039"/>
      <c r="D131" s="1030"/>
      <c r="E131" s="1039"/>
      <c r="F131" s="1039"/>
      <c r="G131" s="1039"/>
      <c r="H131" s="59">
        <f>SUM(H18:H130)</f>
        <v>0</v>
      </c>
    </row>
    <row r="132" spans="1:8" outlineLevel="1">
      <c r="E132" s="14"/>
      <c r="F132" s="14"/>
      <c r="H132" s="86"/>
    </row>
    <row r="133" spans="1:8" outlineLevel="1">
      <c r="A133" s="44" t="str">
        <f>"Sastādīja: "&amp;KOPS1!$B$71</f>
        <v>Sastādīja: _________________ Olga  Jasāne /29.09.2017./</v>
      </c>
      <c r="E133" s="87"/>
      <c r="F133" s="88"/>
    </row>
    <row r="134" spans="1:8" outlineLevel="1">
      <c r="B134" s="1021" t="s">
        <v>13</v>
      </c>
      <c r="C134" s="1021"/>
      <c r="D134" s="663"/>
      <c r="E134" s="640"/>
      <c r="F134" s="640"/>
    </row>
    <row r="135" spans="1:8" outlineLevel="1">
      <c r="A135" s="14"/>
      <c r="B135" s="87"/>
      <c r="C135" s="624"/>
      <c r="D135" s="624"/>
      <c r="E135" s="14"/>
    </row>
    <row r="136" spans="1:8">
      <c r="A136" s="638" t="str">
        <f>"Pārbaudīja: "&amp;KOPS1!$F$71</f>
        <v>Pārbaudīja: _________________ Aleksejs Providenko /29.09.2017./</v>
      </c>
      <c r="B136" s="528"/>
      <c r="C136" s="622"/>
      <c r="D136" s="622"/>
      <c r="E136" s="14"/>
      <c r="F136" s="14"/>
      <c r="G136" s="14"/>
      <c r="H136" s="14"/>
    </row>
    <row r="137" spans="1:8">
      <c r="A137" s="14"/>
      <c r="B137" s="637" t="s">
        <v>13</v>
      </c>
      <c r="C137" s="623"/>
      <c r="D137" s="623"/>
      <c r="E137" s="14"/>
      <c r="F137" s="14"/>
      <c r="G137" s="14"/>
      <c r="H137" s="14"/>
    </row>
    <row r="138" spans="1:8">
      <c r="A138" s="14" t="str">
        <f>"Sertifikāta Nr.: "&amp;KOPS1!$F$73</f>
        <v>Sertifikāta Nr.: 5-00770</v>
      </c>
      <c r="B138" s="37"/>
      <c r="E138" s="14"/>
      <c r="F138" s="14"/>
      <c r="G138" s="14"/>
      <c r="H138" s="14"/>
    </row>
    <row r="139" spans="1:8">
      <c r="A139" s="14"/>
      <c r="B139" s="14"/>
      <c r="C139" s="110"/>
      <c r="D139" s="110"/>
      <c r="E139" s="14"/>
      <c r="F139" s="14"/>
      <c r="G139" s="14"/>
      <c r="H139" s="14"/>
    </row>
    <row r="140" spans="1:8">
      <c r="A140" s="14"/>
      <c r="B140" s="14"/>
      <c r="C140" s="110"/>
      <c r="D140" s="110"/>
      <c r="E140" s="14"/>
      <c r="F140" s="14"/>
      <c r="G140" s="14"/>
      <c r="H140" s="14"/>
    </row>
    <row r="141" spans="1:8">
      <c r="A141" s="14"/>
      <c r="B141" s="14"/>
      <c r="C141" s="110"/>
      <c r="D141" s="110"/>
      <c r="E141" s="14"/>
      <c r="F141" s="14"/>
      <c r="G141" s="14"/>
      <c r="H141" s="14"/>
    </row>
    <row r="142" spans="1:8">
      <c r="A142" s="14"/>
      <c r="B142" s="14"/>
      <c r="C142" s="110"/>
      <c r="D142" s="110"/>
      <c r="E142" s="14"/>
      <c r="F142" s="14"/>
      <c r="G142" s="14"/>
      <c r="H142" s="14"/>
    </row>
    <row r="143" spans="1:8">
      <c r="A143" s="14"/>
      <c r="B143" s="14"/>
      <c r="C143" s="110"/>
      <c r="D143" s="110"/>
      <c r="E143" s="14"/>
      <c r="F143" s="14"/>
      <c r="G143" s="14"/>
      <c r="H143" s="14"/>
    </row>
    <row r="144" spans="1:8">
      <c r="A144" s="14"/>
      <c r="B144" s="14"/>
      <c r="C144" s="110"/>
      <c r="D144" s="110"/>
      <c r="E144" s="14"/>
      <c r="F144" s="14"/>
      <c r="G144" s="14"/>
      <c r="H144" s="14"/>
    </row>
    <row r="145" spans="1:8">
      <c r="A145" s="14"/>
      <c r="B145" s="14"/>
      <c r="C145" s="110"/>
      <c r="D145" s="110"/>
      <c r="E145" s="14"/>
      <c r="F145" s="14"/>
      <c r="G145" s="14"/>
      <c r="H145" s="14"/>
    </row>
    <row r="146" spans="1:8">
      <c r="A146" s="14"/>
      <c r="B146" s="14"/>
      <c r="C146" s="110"/>
      <c r="D146" s="110"/>
      <c r="E146" s="14"/>
      <c r="F146" s="14"/>
      <c r="G146" s="14"/>
      <c r="H146" s="14"/>
    </row>
    <row r="147" spans="1:8">
      <c r="A147" s="14"/>
      <c r="B147" s="14"/>
      <c r="C147" s="110"/>
      <c r="D147" s="110"/>
      <c r="E147" s="14"/>
      <c r="F147" s="14"/>
      <c r="G147" s="14"/>
      <c r="H147" s="14"/>
    </row>
    <row r="148" spans="1:8">
      <c r="A148" s="14"/>
      <c r="B148" s="14"/>
      <c r="C148" s="110"/>
      <c r="D148" s="110"/>
      <c r="E148" s="14"/>
      <c r="F148" s="14"/>
      <c r="G148" s="14"/>
      <c r="H148" s="14"/>
    </row>
    <row r="149" spans="1:8">
      <c r="A149" s="14"/>
      <c r="B149" s="14"/>
      <c r="C149" s="110"/>
      <c r="D149" s="110"/>
      <c r="E149" s="14"/>
      <c r="F149" s="14"/>
      <c r="G149" s="14"/>
      <c r="H149" s="14"/>
    </row>
    <row r="150" spans="1:8">
      <c r="A150" s="14"/>
      <c r="B150" s="14"/>
      <c r="C150" s="110"/>
      <c r="D150" s="110"/>
      <c r="E150" s="14"/>
      <c r="F150" s="14"/>
      <c r="G150" s="14"/>
      <c r="H150" s="14"/>
    </row>
    <row r="151" spans="1:8">
      <c r="A151" s="14"/>
      <c r="B151" s="14"/>
      <c r="C151" s="110"/>
      <c r="D151" s="110"/>
      <c r="E151" s="14"/>
      <c r="F151" s="14"/>
      <c r="G151" s="14"/>
      <c r="H151" s="14"/>
    </row>
    <row r="152" spans="1:8">
      <c r="A152" s="14"/>
      <c r="B152" s="14"/>
      <c r="C152" s="110"/>
      <c r="D152" s="110"/>
      <c r="E152" s="14"/>
      <c r="F152" s="14"/>
      <c r="G152" s="14"/>
      <c r="H152" s="14"/>
    </row>
    <row r="153" spans="1:8">
      <c r="A153" s="14"/>
      <c r="B153" s="14"/>
      <c r="C153" s="110"/>
      <c r="D153" s="110"/>
      <c r="E153" s="14"/>
      <c r="F153" s="14"/>
      <c r="G153" s="14"/>
      <c r="H153" s="14"/>
    </row>
    <row r="154" spans="1:8">
      <c r="A154" s="14"/>
      <c r="B154" s="14"/>
      <c r="C154" s="110"/>
      <c r="D154" s="110"/>
      <c r="E154" s="14"/>
      <c r="F154" s="14"/>
      <c r="G154" s="14"/>
      <c r="H154" s="14"/>
    </row>
    <row r="155" spans="1:8">
      <c r="A155" s="14"/>
      <c r="B155" s="14"/>
      <c r="C155" s="110"/>
      <c r="D155" s="110"/>
      <c r="E155" s="14"/>
      <c r="F155" s="14"/>
      <c r="G155" s="14"/>
      <c r="H155" s="14"/>
    </row>
    <row r="156" spans="1:8">
      <c r="A156" s="14"/>
      <c r="B156" s="14"/>
      <c r="C156" s="110"/>
      <c r="D156" s="110"/>
      <c r="E156" s="14"/>
      <c r="F156" s="14"/>
      <c r="G156" s="14"/>
      <c r="H156" s="14"/>
    </row>
    <row r="157" spans="1:8">
      <c r="A157" s="14"/>
      <c r="B157" s="14"/>
      <c r="C157" s="110"/>
      <c r="D157" s="110"/>
      <c r="E157" s="14"/>
      <c r="F157" s="14"/>
      <c r="G157" s="14"/>
      <c r="H157" s="14"/>
    </row>
    <row r="158" spans="1:8">
      <c r="A158" s="14"/>
      <c r="B158" s="14"/>
      <c r="C158" s="110"/>
      <c r="D158" s="110"/>
      <c r="E158" s="14"/>
      <c r="F158" s="14"/>
      <c r="G158" s="14"/>
      <c r="H158" s="14"/>
    </row>
    <row r="159" spans="1:8">
      <c r="A159" s="14"/>
      <c r="B159" s="14"/>
      <c r="C159" s="110"/>
      <c r="D159" s="110"/>
      <c r="E159" s="14"/>
      <c r="F159" s="14"/>
      <c r="G159" s="14"/>
      <c r="H159" s="14"/>
    </row>
    <row r="160" spans="1:8">
      <c r="A160" s="14"/>
      <c r="B160" s="14"/>
      <c r="C160" s="110"/>
      <c r="D160" s="110"/>
      <c r="E160" s="14"/>
      <c r="F160" s="14"/>
      <c r="G160" s="14"/>
      <c r="H160" s="14"/>
    </row>
    <row r="161" spans="1:8">
      <c r="A161" s="14"/>
      <c r="B161" s="14"/>
      <c r="C161" s="110"/>
      <c r="D161" s="110"/>
      <c r="E161" s="14"/>
      <c r="F161" s="14"/>
      <c r="G161" s="14"/>
      <c r="H161" s="14"/>
    </row>
    <row r="162" spans="1:8">
      <c r="A162" s="14"/>
      <c r="B162" s="14"/>
      <c r="C162" s="110"/>
      <c r="D162" s="110"/>
      <c r="E162" s="14"/>
      <c r="F162" s="14"/>
      <c r="G162" s="14"/>
      <c r="H162" s="14"/>
    </row>
    <row r="163" spans="1:8">
      <c r="A163" s="14"/>
      <c r="B163" s="14"/>
      <c r="C163" s="110"/>
      <c r="D163" s="110"/>
      <c r="E163" s="14"/>
      <c r="F163" s="14"/>
      <c r="G163" s="14"/>
      <c r="H163" s="14"/>
    </row>
    <row r="164" spans="1:8">
      <c r="A164" s="14"/>
      <c r="B164" s="14"/>
      <c r="C164" s="110"/>
      <c r="D164" s="110"/>
      <c r="E164" s="14"/>
      <c r="F164" s="14"/>
      <c r="G164" s="14"/>
      <c r="H164" s="14"/>
    </row>
    <row r="165" spans="1:8">
      <c r="A165" s="14"/>
      <c r="B165" s="14"/>
      <c r="C165" s="110"/>
      <c r="D165" s="110"/>
      <c r="E165" s="14"/>
      <c r="F165" s="14"/>
      <c r="G165" s="14"/>
      <c r="H165" s="14"/>
    </row>
    <row r="166" spans="1:8">
      <c r="A166" s="14"/>
      <c r="B166" s="14"/>
      <c r="C166" s="110"/>
      <c r="D166" s="110"/>
      <c r="E166" s="14"/>
      <c r="F166" s="14"/>
      <c r="G166" s="14"/>
      <c r="H166" s="14"/>
    </row>
    <row r="167" spans="1:8">
      <c r="A167" s="14"/>
      <c r="B167" s="14"/>
      <c r="C167" s="110"/>
      <c r="D167" s="110"/>
      <c r="E167" s="14"/>
      <c r="F167" s="14"/>
      <c r="G167" s="14"/>
      <c r="H167" s="14"/>
    </row>
    <row r="168" spans="1:8">
      <c r="A168" s="14"/>
      <c r="B168" s="14"/>
      <c r="C168" s="110"/>
      <c r="D168" s="110"/>
      <c r="E168" s="14"/>
      <c r="F168" s="14"/>
      <c r="G168" s="14"/>
      <c r="H168" s="14"/>
    </row>
    <row r="169" spans="1:8">
      <c r="A169" s="14"/>
      <c r="B169" s="14"/>
      <c r="C169" s="110"/>
      <c r="D169" s="110"/>
      <c r="E169" s="14"/>
      <c r="F169" s="14"/>
      <c r="G169" s="14"/>
      <c r="H169" s="14"/>
    </row>
    <row r="170" spans="1:8">
      <c r="A170" s="14"/>
      <c r="B170" s="14"/>
      <c r="C170" s="110"/>
      <c r="D170" s="110"/>
      <c r="E170" s="14"/>
      <c r="F170" s="14"/>
      <c r="G170" s="14"/>
      <c r="H170" s="14"/>
    </row>
    <row r="171" spans="1:8">
      <c r="A171" s="14"/>
      <c r="B171" s="14"/>
      <c r="C171" s="110"/>
      <c r="D171" s="110"/>
      <c r="E171" s="14"/>
      <c r="F171" s="14"/>
      <c r="G171" s="14"/>
      <c r="H171" s="14"/>
    </row>
    <row r="172" spans="1:8">
      <c r="A172" s="14"/>
      <c r="B172" s="14"/>
      <c r="C172" s="110"/>
      <c r="D172" s="110"/>
      <c r="E172" s="14"/>
      <c r="F172" s="14"/>
      <c r="G172" s="14"/>
      <c r="H172" s="14"/>
    </row>
    <row r="173" spans="1:8">
      <c r="A173" s="14"/>
      <c r="B173" s="14"/>
      <c r="C173" s="110"/>
      <c r="D173" s="110"/>
      <c r="E173" s="14"/>
      <c r="F173" s="14"/>
      <c r="G173" s="14"/>
      <c r="H173" s="14"/>
    </row>
    <row r="174" spans="1:8">
      <c r="A174" s="14"/>
      <c r="B174" s="14"/>
      <c r="C174" s="110"/>
      <c r="D174" s="110"/>
      <c r="E174" s="14"/>
      <c r="F174" s="14"/>
      <c r="G174" s="14"/>
      <c r="H174" s="14"/>
    </row>
    <row r="175" spans="1:8">
      <c r="A175" s="14"/>
      <c r="B175" s="14"/>
      <c r="C175" s="110"/>
      <c r="D175" s="110"/>
      <c r="E175" s="14"/>
      <c r="F175" s="14"/>
      <c r="G175" s="14"/>
      <c r="H175" s="14"/>
    </row>
    <row r="176" spans="1:8">
      <c r="A176" s="14"/>
      <c r="B176" s="14"/>
      <c r="C176" s="110"/>
      <c r="D176" s="110"/>
      <c r="E176" s="14"/>
      <c r="F176" s="14"/>
      <c r="G176" s="14"/>
      <c r="H176" s="14"/>
    </row>
    <row r="177" spans="1:8">
      <c r="A177" s="14"/>
      <c r="B177" s="14"/>
      <c r="C177" s="110"/>
      <c r="D177" s="110"/>
      <c r="E177" s="14"/>
      <c r="F177" s="14"/>
      <c r="G177" s="14"/>
      <c r="H177" s="14"/>
    </row>
    <row r="178" spans="1:8">
      <c r="A178" s="14"/>
      <c r="B178" s="14"/>
      <c r="C178" s="110"/>
      <c r="D178" s="110"/>
      <c r="E178" s="14"/>
      <c r="F178" s="14"/>
      <c r="G178" s="14"/>
      <c r="H178" s="14"/>
    </row>
    <row r="179" spans="1:8">
      <c r="A179" s="14"/>
      <c r="B179" s="14"/>
      <c r="C179" s="110"/>
      <c r="D179" s="110"/>
      <c r="E179" s="14"/>
      <c r="F179" s="14"/>
      <c r="G179" s="14"/>
      <c r="H179" s="14"/>
    </row>
    <row r="180" spans="1:8">
      <c r="A180" s="14"/>
      <c r="B180" s="14"/>
      <c r="C180" s="110"/>
      <c r="D180" s="110"/>
      <c r="E180" s="14"/>
      <c r="F180" s="14"/>
      <c r="G180" s="14"/>
      <c r="H180" s="14"/>
    </row>
    <row r="181" spans="1:8">
      <c r="A181" s="14"/>
      <c r="B181" s="14"/>
      <c r="C181" s="110"/>
      <c r="D181" s="110"/>
      <c r="E181" s="14"/>
      <c r="F181" s="14"/>
      <c r="G181" s="14"/>
      <c r="H181" s="14"/>
    </row>
    <row r="182" spans="1:8">
      <c r="A182" s="14"/>
      <c r="B182" s="14"/>
      <c r="C182" s="110"/>
      <c r="D182" s="110"/>
      <c r="E182" s="14"/>
      <c r="F182" s="14"/>
      <c r="G182" s="14"/>
      <c r="H182" s="14"/>
    </row>
    <row r="183" spans="1:8">
      <c r="A183" s="14"/>
      <c r="B183" s="14"/>
      <c r="C183" s="110"/>
      <c r="D183" s="110"/>
      <c r="E183" s="14"/>
      <c r="F183" s="14"/>
      <c r="G183" s="14"/>
      <c r="H183" s="14"/>
    </row>
    <row r="184" spans="1:8">
      <c r="A184" s="14"/>
      <c r="B184" s="14"/>
      <c r="C184" s="110"/>
      <c r="D184" s="110"/>
      <c r="E184" s="14"/>
      <c r="F184" s="14"/>
      <c r="G184" s="14"/>
      <c r="H184" s="14"/>
    </row>
    <row r="185" spans="1:8">
      <c r="A185" s="14"/>
      <c r="B185" s="14"/>
      <c r="C185" s="110"/>
      <c r="D185" s="110"/>
      <c r="E185" s="14"/>
      <c r="F185" s="14"/>
      <c r="G185" s="14"/>
      <c r="H185" s="14"/>
    </row>
    <row r="186" spans="1:8">
      <c r="A186" s="14"/>
      <c r="B186" s="14"/>
      <c r="C186" s="110"/>
      <c r="D186" s="110"/>
      <c r="E186" s="14"/>
      <c r="F186" s="14"/>
      <c r="G186" s="14"/>
      <c r="H186" s="14"/>
    </row>
    <row r="187" spans="1:8">
      <c r="A187" s="14"/>
      <c r="B187" s="14"/>
      <c r="C187" s="110"/>
      <c r="D187" s="110"/>
      <c r="E187" s="14"/>
      <c r="F187" s="14"/>
      <c r="G187" s="14"/>
      <c r="H187" s="14"/>
    </row>
    <row r="188" spans="1:8">
      <c r="A188" s="14"/>
      <c r="B188" s="14"/>
      <c r="C188" s="110"/>
      <c r="D188" s="110"/>
      <c r="E188" s="14"/>
      <c r="F188" s="14"/>
      <c r="G188" s="14"/>
      <c r="H188" s="14"/>
    </row>
    <row r="189" spans="1:8">
      <c r="A189" s="14"/>
      <c r="B189" s="14"/>
      <c r="C189" s="110"/>
      <c r="D189" s="110"/>
      <c r="E189" s="14"/>
      <c r="F189" s="14"/>
      <c r="G189" s="14"/>
      <c r="H189" s="14"/>
    </row>
    <row r="190" spans="1:8">
      <c r="A190" s="14"/>
      <c r="B190" s="14"/>
      <c r="C190" s="110"/>
      <c r="D190" s="110"/>
      <c r="E190" s="14"/>
      <c r="F190" s="14"/>
      <c r="G190" s="14"/>
      <c r="H190" s="14"/>
    </row>
    <row r="191" spans="1:8">
      <c r="A191" s="14"/>
      <c r="B191" s="14"/>
      <c r="C191" s="110"/>
      <c r="D191" s="110"/>
      <c r="E191" s="14"/>
      <c r="F191" s="14"/>
      <c r="G191" s="14"/>
      <c r="H191" s="14"/>
    </row>
    <row r="192" spans="1:8">
      <c r="A192" s="14"/>
      <c r="B192" s="14"/>
      <c r="C192" s="110"/>
      <c r="D192" s="110"/>
      <c r="E192" s="14"/>
      <c r="F192" s="14"/>
      <c r="G192" s="14"/>
      <c r="H192" s="14"/>
    </row>
    <row r="193" spans="1:8">
      <c r="A193" s="14"/>
      <c r="B193" s="14"/>
      <c r="C193" s="110"/>
      <c r="D193" s="110"/>
      <c r="E193" s="14"/>
      <c r="F193" s="14"/>
      <c r="G193" s="14"/>
      <c r="H193" s="14"/>
    </row>
    <row r="194" spans="1:8">
      <c r="A194" s="14"/>
      <c r="B194" s="14"/>
      <c r="C194" s="110"/>
      <c r="D194" s="110"/>
      <c r="E194" s="14"/>
      <c r="F194" s="14"/>
      <c r="G194" s="14"/>
      <c r="H194" s="14"/>
    </row>
    <row r="195" spans="1:8">
      <c r="A195" s="14"/>
      <c r="B195" s="14"/>
      <c r="C195" s="110"/>
      <c r="D195" s="110"/>
      <c r="E195" s="14"/>
      <c r="F195" s="14"/>
      <c r="G195" s="14"/>
      <c r="H195" s="14"/>
    </row>
    <row r="196" spans="1:8">
      <c r="A196" s="14"/>
      <c r="B196" s="14"/>
      <c r="C196" s="110"/>
      <c r="D196" s="110"/>
      <c r="E196" s="14"/>
      <c r="F196" s="14"/>
      <c r="G196" s="14"/>
      <c r="H196" s="14"/>
    </row>
    <row r="197" spans="1:8">
      <c r="A197" s="14"/>
      <c r="B197" s="14"/>
      <c r="C197" s="110"/>
      <c r="D197" s="110"/>
      <c r="E197" s="14"/>
      <c r="F197" s="14"/>
      <c r="G197" s="14"/>
      <c r="H197" s="14"/>
    </row>
    <row r="198" spans="1:8">
      <c r="A198" s="14"/>
      <c r="B198" s="14"/>
      <c r="C198" s="110"/>
      <c r="D198" s="110"/>
      <c r="E198" s="14"/>
      <c r="F198" s="14"/>
      <c r="G198" s="14"/>
      <c r="H198" s="14"/>
    </row>
    <row r="199" spans="1:8">
      <c r="A199" s="14"/>
      <c r="B199" s="14"/>
      <c r="C199" s="110"/>
      <c r="D199" s="110"/>
      <c r="E199" s="14"/>
      <c r="F199" s="14"/>
      <c r="G199" s="14"/>
      <c r="H199" s="14"/>
    </row>
    <row r="200" spans="1:8">
      <c r="A200" s="14"/>
      <c r="B200" s="14"/>
      <c r="C200" s="110"/>
      <c r="D200" s="110"/>
      <c r="E200" s="14"/>
      <c r="F200" s="14"/>
      <c r="G200" s="14"/>
      <c r="H200" s="14"/>
    </row>
    <row r="201" spans="1:8">
      <c r="A201" s="14"/>
      <c r="B201" s="14"/>
      <c r="C201" s="110"/>
      <c r="D201" s="110"/>
      <c r="E201" s="14"/>
      <c r="F201" s="14"/>
      <c r="G201" s="14"/>
      <c r="H201" s="14"/>
    </row>
    <row r="202" spans="1:8">
      <c r="A202" s="14"/>
      <c r="B202" s="14"/>
      <c r="C202" s="110"/>
      <c r="D202" s="110"/>
      <c r="E202" s="14"/>
      <c r="F202" s="14"/>
      <c r="G202" s="14"/>
      <c r="H202" s="14"/>
    </row>
    <row r="203" spans="1:8">
      <c r="A203" s="14"/>
      <c r="B203" s="14"/>
      <c r="C203" s="110"/>
      <c r="D203" s="110"/>
      <c r="E203" s="14"/>
      <c r="F203" s="14"/>
      <c r="G203" s="14"/>
      <c r="H203" s="14"/>
    </row>
    <row r="204" spans="1:8">
      <c r="A204" s="14"/>
      <c r="B204" s="14"/>
      <c r="C204" s="110"/>
      <c r="D204" s="110"/>
      <c r="E204" s="14"/>
      <c r="F204" s="14"/>
      <c r="G204" s="14"/>
      <c r="H204" s="14"/>
    </row>
    <row r="205" spans="1:8">
      <c r="A205" s="14"/>
      <c r="B205" s="14"/>
      <c r="C205" s="110"/>
      <c r="D205" s="110"/>
      <c r="E205" s="14"/>
      <c r="F205" s="14"/>
      <c r="G205" s="14"/>
      <c r="H205" s="14"/>
    </row>
    <row r="206" spans="1:8">
      <c r="A206" s="14"/>
      <c r="B206" s="14"/>
      <c r="C206" s="110"/>
      <c r="D206" s="110"/>
      <c r="E206" s="14"/>
      <c r="F206" s="14"/>
      <c r="G206" s="14"/>
      <c r="H206" s="14"/>
    </row>
    <row r="207" spans="1:8">
      <c r="A207" s="14"/>
      <c r="B207" s="14"/>
      <c r="C207" s="110"/>
      <c r="D207" s="110"/>
      <c r="E207" s="14"/>
      <c r="F207" s="14"/>
      <c r="G207" s="14"/>
      <c r="H207" s="14"/>
    </row>
    <row r="208" spans="1:8">
      <c r="A208" s="14"/>
      <c r="B208" s="14"/>
      <c r="C208" s="110"/>
      <c r="D208" s="110"/>
      <c r="E208" s="14"/>
      <c r="F208" s="14"/>
      <c r="G208" s="14"/>
      <c r="H208" s="14"/>
    </row>
    <row r="209" spans="1:8">
      <c r="A209" s="14"/>
      <c r="B209" s="14"/>
      <c r="C209" s="110"/>
      <c r="D209" s="110"/>
      <c r="E209" s="14"/>
      <c r="F209" s="14"/>
      <c r="G209" s="14"/>
      <c r="H209" s="14"/>
    </row>
    <row r="210" spans="1:8">
      <c r="A210" s="14"/>
      <c r="B210" s="14"/>
      <c r="C210" s="110"/>
      <c r="D210" s="110"/>
      <c r="E210" s="14"/>
      <c r="F210" s="14"/>
      <c r="G210" s="14"/>
      <c r="H210" s="14"/>
    </row>
    <row r="211" spans="1:8">
      <c r="A211" s="14"/>
      <c r="B211" s="14"/>
      <c r="C211" s="110"/>
      <c r="D211" s="110"/>
      <c r="E211" s="14"/>
      <c r="F211" s="14"/>
      <c r="G211" s="14"/>
      <c r="H211" s="14"/>
    </row>
    <row r="212" spans="1:8">
      <c r="A212" s="14"/>
      <c r="B212" s="14"/>
      <c r="C212" s="110"/>
      <c r="D212" s="110"/>
      <c r="E212" s="14"/>
      <c r="F212" s="14"/>
      <c r="G212" s="14"/>
      <c r="H212" s="14"/>
    </row>
    <row r="213" spans="1:8">
      <c r="A213" s="14"/>
      <c r="B213" s="14"/>
      <c r="C213" s="110"/>
      <c r="D213" s="110"/>
      <c r="E213" s="14"/>
      <c r="F213" s="14"/>
      <c r="G213" s="14"/>
      <c r="H213" s="14"/>
    </row>
    <row r="214" spans="1:8">
      <c r="A214" s="14"/>
      <c r="B214" s="14"/>
      <c r="C214" s="110"/>
      <c r="D214" s="110"/>
      <c r="E214" s="14"/>
      <c r="F214" s="14"/>
      <c r="G214" s="14"/>
      <c r="H214" s="14"/>
    </row>
    <row r="215" spans="1:8">
      <c r="A215" s="14"/>
      <c r="B215" s="14"/>
      <c r="C215" s="110"/>
      <c r="D215" s="110"/>
      <c r="E215" s="14"/>
      <c r="F215" s="14"/>
      <c r="G215" s="14"/>
      <c r="H215" s="14"/>
    </row>
    <row r="216" spans="1:8">
      <c r="A216" s="14"/>
      <c r="B216" s="14"/>
      <c r="C216" s="110"/>
      <c r="D216" s="110"/>
      <c r="E216" s="14"/>
      <c r="F216" s="14"/>
      <c r="G216" s="14"/>
      <c r="H216" s="14"/>
    </row>
    <row r="217" spans="1:8">
      <c r="A217" s="14"/>
      <c r="B217" s="14"/>
      <c r="C217" s="110"/>
      <c r="D217" s="110"/>
      <c r="E217" s="14"/>
      <c r="F217" s="14"/>
      <c r="G217" s="14"/>
      <c r="H217" s="14"/>
    </row>
    <row r="218" spans="1:8">
      <c r="A218" s="14"/>
      <c r="B218" s="14"/>
      <c r="C218" s="110"/>
      <c r="D218" s="110"/>
      <c r="E218" s="14"/>
      <c r="F218" s="14"/>
      <c r="G218" s="14"/>
      <c r="H218" s="14"/>
    </row>
    <row r="219" spans="1:8">
      <c r="A219" s="14"/>
      <c r="B219" s="14"/>
      <c r="C219" s="110"/>
      <c r="D219" s="110"/>
      <c r="E219" s="14"/>
      <c r="F219" s="14"/>
      <c r="G219" s="14"/>
      <c r="H219" s="14"/>
    </row>
    <row r="220" spans="1:8">
      <c r="A220" s="14"/>
      <c r="B220" s="14"/>
      <c r="C220" s="110"/>
      <c r="D220" s="110"/>
      <c r="E220" s="14"/>
      <c r="F220" s="14"/>
      <c r="G220" s="14"/>
      <c r="H220" s="14"/>
    </row>
    <row r="221" spans="1:8">
      <c r="A221" s="14"/>
      <c r="B221" s="14"/>
      <c r="C221" s="110"/>
      <c r="D221" s="110"/>
      <c r="E221" s="14"/>
      <c r="F221" s="14"/>
      <c r="G221" s="14"/>
      <c r="H221" s="14"/>
    </row>
    <row r="222" spans="1:8">
      <c r="A222" s="14"/>
      <c r="B222" s="14"/>
      <c r="C222" s="110"/>
      <c r="D222" s="110"/>
      <c r="E222" s="14"/>
      <c r="F222" s="14"/>
      <c r="G222" s="14"/>
      <c r="H222" s="14"/>
    </row>
    <row r="223" spans="1:8">
      <c r="A223" s="14"/>
      <c r="B223" s="14"/>
      <c r="C223" s="110"/>
      <c r="D223" s="110"/>
      <c r="E223" s="14"/>
      <c r="F223" s="14"/>
      <c r="G223" s="14"/>
      <c r="H223" s="14"/>
    </row>
    <row r="224" spans="1:8">
      <c r="A224" s="14"/>
      <c r="B224" s="14"/>
      <c r="C224" s="110"/>
      <c r="D224" s="110"/>
      <c r="E224" s="14"/>
      <c r="F224" s="14"/>
      <c r="G224" s="14"/>
      <c r="H224" s="14"/>
    </row>
    <row r="225" spans="1:8">
      <c r="A225" s="14"/>
      <c r="B225" s="14"/>
      <c r="C225" s="110"/>
      <c r="D225" s="110"/>
      <c r="E225" s="14"/>
      <c r="F225" s="14"/>
      <c r="G225" s="14"/>
      <c r="H225" s="14"/>
    </row>
    <row r="226" spans="1:8">
      <c r="A226" s="14"/>
      <c r="B226" s="14"/>
      <c r="C226" s="110"/>
      <c r="D226" s="110"/>
      <c r="E226" s="14"/>
      <c r="F226" s="14"/>
      <c r="G226" s="14"/>
      <c r="H226" s="14"/>
    </row>
    <row r="227" spans="1:8">
      <c r="A227" s="14"/>
      <c r="B227" s="14"/>
      <c r="C227" s="110"/>
      <c r="D227" s="110"/>
      <c r="E227" s="14"/>
      <c r="F227" s="14"/>
      <c r="G227" s="14"/>
      <c r="H227" s="14"/>
    </row>
    <row r="228" spans="1:8">
      <c r="A228" s="14"/>
      <c r="B228" s="14"/>
      <c r="C228" s="110"/>
      <c r="D228" s="110"/>
      <c r="E228" s="14"/>
      <c r="F228" s="14"/>
      <c r="G228" s="14"/>
      <c r="H228" s="14"/>
    </row>
    <row r="229" spans="1:8">
      <c r="A229" s="14"/>
      <c r="B229" s="14"/>
      <c r="C229" s="110"/>
      <c r="D229" s="110"/>
      <c r="E229" s="14"/>
      <c r="F229" s="14"/>
      <c r="G229" s="14"/>
      <c r="H229" s="14"/>
    </row>
    <row r="230" spans="1:8">
      <c r="A230" s="14"/>
      <c r="B230" s="14"/>
      <c r="C230" s="110"/>
      <c r="D230" s="110"/>
      <c r="E230" s="14"/>
      <c r="F230" s="14"/>
      <c r="G230" s="14"/>
      <c r="H230" s="14"/>
    </row>
    <row r="231" spans="1:8">
      <c r="A231" s="14"/>
      <c r="B231" s="14"/>
      <c r="C231" s="110"/>
      <c r="D231" s="110"/>
      <c r="E231" s="14"/>
      <c r="F231" s="14"/>
      <c r="G231" s="14"/>
      <c r="H231" s="14"/>
    </row>
    <row r="232" spans="1:8">
      <c r="A232" s="14"/>
      <c r="B232" s="14"/>
      <c r="C232" s="110"/>
      <c r="D232" s="110"/>
      <c r="E232" s="14"/>
      <c r="F232" s="14"/>
      <c r="G232" s="14"/>
      <c r="H232" s="14"/>
    </row>
    <row r="233" spans="1:8">
      <c r="A233" s="14"/>
      <c r="B233" s="14"/>
      <c r="C233" s="110"/>
      <c r="D233" s="110"/>
      <c r="E233" s="14"/>
      <c r="F233" s="14"/>
      <c r="G233" s="14"/>
      <c r="H233" s="14"/>
    </row>
    <row r="234" spans="1:8">
      <c r="A234" s="14"/>
      <c r="B234" s="14"/>
      <c r="C234" s="110"/>
      <c r="D234" s="110"/>
      <c r="E234" s="14"/>
      <c r="F234" s="14"/>
      <c r="G234" s="14"/>
      <c r="H234" s="14"/>
    </row>
    <row r="235" spans="1:8">
      <c r="A235" s="14"/>
      <c r="B235" s="14"/>
      <c r="C235" s="110"/>
      <c r="D235" s="110"/>
      <c r="E235" s="14"/>
      <c r="F235" s="14"/>
      <c r="G235" s="14"/>
      <c r="H235" s="14"/>
    </row>
    <row r="236" spans="1:8">
      <c r="A236" s="14"/>
      <c r="B236" s="14"/>
      <c r="C236" s="110"/>
      <c r="D236" s="110"/>
      <c r="E236" s="14"/>
      <c r="F236" s="14"/>
      <c r="G236" s="14"/>
      <c r="H236" s="14"/>
    </row>
    <row r="237" spans="1:8">
      <c r="A237" s="14"/>
      <c r="B237" s="14"/>
      <c r="C237" s="110"/>
      <c r="D237" s="110"/>
      <c r="E237" s="14"/>
      <c r="F237" s="14"/>
      <c r="G237" s="14"/>
      <c r="H237" s="14"/>
    </row>
    <row r="238" spans="1:8">
      <c r="A238" s="14"/>
      <c r="B238" s="14"/>
      <c r="C238" s="110"/>
      <c r="D238" s="110"/>
      <c r="E238" s="14"/>
      <c r="F238" s="14"/>
      <c r="G238" s="14"/>
      <c r="H238" s="14"/>
    </row>
    <row r="239" spans="1:8">
      <c r="A239" s="14"/>
      <c r="B239" s="14"/>
      <c r="C239" s="110"/>
      <c r="D239" s="110"/>
      <c r="E239" s="14"/>
      <c r="F239" s="14"/>
      <c r="G239" s="14"/>
      <c r="H239" s="14"/>
    </row>
    <row r="240" spans="1:8">
      <c r="A240" s="14"/>
      <c r="B240" s="14"/>
      <c r="C240" s="110"/>
      <c r="D240" s="110"/>
      <c r="E240" s="14"/>
      <c r="F240" s="14"/>
      <c r="G240" s="14"/>
      <c r="H240" s="14"/>
    </row>
    <row r="241" spans="1:8">
      <c r="A241" s="14"/>
      <c r="B241" s="14"/>
      <c r="C241" s="110"/>
      <c r="D241" s="110"/>
      <c r="E241" s="14"/>
      <c r="F241" s="14"/>
      <c r="G241" s="14"/>
      <c r="H241" s="14"/>
    </row>
    <row r="242" spans="1:8">
      <c r="A242" s="14"/>
      <c r="B242" s="14"/>
      <c r="C242" s="110"/>
      <c r="D242" s="110"/>
      <c r="E242" s="14"/>
      <c r="F242" s="14"/>
      <c r="G242" s="14"/>
      <c r="H242" s="14"/>
    </row>
    <row r="243" spans="1:8">
      <c r="A243" s="14"/>
      <c r="B243" s="14"/>
      <c r="C243" s="110"/>
      <c r="D243" s="110"/>
      <c r="E243" s="14"/>
      <c r="F243" s="14"/>
      <c r="G243" s="14"/>
      <c r="H243" s="14"/>
    </row>
    <row r="244" spans="1:8">
      <c r="A244" s="14"/>
      <c r="B244" s="14"/>
      <c r="C244" s="110"/>
      <c r="D244" s="110"/>
      <c r="E244" s="14"/>
      <c r="F244" s="14"/>
      <c r="G244" s="14"/>
      <c r="H244" s="14"/>
    </row>
    <row r="245" spans="1:8">
      <c r="A245" s="14"/>
      <c r="B245" s="14"/>
      <c r="C245" s="110"/>
      <c r="D245" s="110"/>
      <c r="E245" s="14"/>
      <c r="F245" s="14"/>
      <c r="G245" s="14"/>
      <c r="H245" s="14"/>
    </row>
    <row r="246" spans="1:8">
      <c r="A246" s="14"/>
      <c r="B246" s="14"/>
      <c r="C246" s="110"/>
      <c r="D246" s="110"/>
      <c r="E246" s="14"/>
      <c r="F246" s="14"/>
      <c r="G246" s="14"/>
      <c r="H246" s="14"/>
    </row>
    <row r="247" spans="1:8">
      <c r="A247" s="14"/>
      <c r="B247" s="14"/>
      <c r="C247" s="110"/>
      <c r="D247" s="110"/>
      <c r="E247" s="14"/>
      <c r="F247" s="14"/>
      <c r="G247" s="14"/>
      <c r="H247" s="14"/>
    </row>
    <row r="248" spans="1:8">
      <c r="A248" s="14"/>
      <c r="B248" s="14"/>
      <c r="C248" s="110"/>
      <c r="D248" s="110"/>
      <c r="E248" s="14"/>
      <c r="F248" s="14"/>
      <c r="G248" s="14"/>
      <c r="H248" s="14"/>
    </row>
    <row r="249" spans="1:8">
      <c r="A249" s="14"/>
      <c r="B249" s="14"/>
      <c r="C249" s="110"/>
      <c r="D249" s="110"/>
      <c r="E249" s="14"/>
      <c r="F249" s="14"/>
      <c r="G249" s="14"/>
      <c r="H249" s="14"/>
    </row>
    <row r="250" spans="1:8">
      <c r="A250" s="14"/>
      <c r="B250" s="14"/>
      <c r="C250" s="110"/>
      <c r="D250" s="110"/>
      <c r="E250" s="14"/>
      <c r="F250" s="14"/>
      <c r="G250" s="14"/>
      <c r="H250" s="14"/>
    </row>
    <row r="251" spans="1:8">
      <c r="A251" s="14"/>
      <c r="B251" s="14"/>
      <c r="C251" s="110"/>
      <c r="D251" s="110"/>
      <c r="E251" s="14"/>
      <c r="F251" s="14"/>
      <c r="G251" s="14"/>
      <c r="H251" s="14"/>
    </row>
    <row r="252" spans="1:8">
      <c r="A252" s="14"/>
      <c r="B252" s="14"/>
      <c r="C252" s="110"/>
      <c r="D252" s="110"/>
      <c r="E252" s="14"/>
      <c r="F252" s="14"/>
      <c r="G252" s="14"/>
      <c r="H252" s="14"/>
    </row>
    <row r="253" spans="1:8">
      <c r="A253" s="14"/>
      <c r="B253" s="14"/>
      <c r="C253" s="110"/>
      <c r="D253" s="110"/>
      <c r="E253" s="14"/>
      <c r="F253" s="14"/>
      <c r="G253" s="14"/>
      <c r="H253" s="14"/>
    </row>
    <row r="254" spans="1:8">
      <c r="A254" s="14"/>
      <c r="B254" s="14"/>
      <c r="C254" s="110"/>
      <c r="D254" s="110"/>
      <c r="E254" s="14"/>
      <c r="F254" s="14"/>
      <c r="G254" s="14"/>
      <c r="H254" s="14"/>
    </row>
    <row r="255" spans="1:8">
      <c r="A255" s="14"/>
      <c r="B255" s="14"/>
      <c r="C255" s="110"/>
      <c r="D255" s="110"/>
      <c r="E255" s="14"/>
      <c r="F255" s="14"/>
      <c r="G255" s="14"/>
      <c r="H255" s="14"/>
    </row>
    <row r="256" spans="1:8">
      <c r="A256" s="14"/>
      <c r="B256" s="14"/>
      <c r="C256" s="110"/>
      <c r="D256" s="110"/>
      <c r="E256" s="14"/>
      <c r="F256" s="14"/>
      <c r="G256" s="14"/>
      <c r="H256" s="14"/>
    </row>
    <row r="257" spans="1:8">
      <c r="A257" s="14"/>
      <c r="B257" s="14"/>
      <c r="C257" s="110"/>
      <c r="D257" s="110"/>
      <c r="E257" s="14"/>
      <c r="F257" s="14"/>
      <c r="G257" s="14"/>
      <c r="H257" s="14"/>
    </row>
    <row r="258" spans="1:8">
      <c r="A258" s="14"/>
      <c r="B258" s="14"/>
      <c r="C258" s="110"/>
      <c r="D258" s="110"/>
      <c r="E258" s="14"/>
      <c r="F258" s="14"/>
      <c r="G258" s="14"/>
      <c r="H258" s="14"/>
    </row>
    <row r="259" spans="1:8">
      <c r="A259" s="14"/>
      <c r="B259" s="14"/>
      <c r="C259" s="110"/>
      <c r="D259" s="110"/>
      <c r="E259" s="14"/>
      <c r="F259" s="14"/>
      <c r="G259" s="14"/>
      <c r="H259" s="14"/>
    </row>
    <row r="260" spans="1:8">
      <c r="A260" s="14"/>
      <c r="B260" s="14"/>
      <c r="C260" s="110"/>
      <c r="D260" s="110"/>
      <c r="E260" s="14"/>
      <c r="F260" s="14"/>
      <c r="G260" s="14"/>
      <c r="H260" s="14"/>
    </row>
    <row r="261" spans="1:8">
      <c r="A261" s="14"/>
      <c r="B261" s="14"/>
      <c r="C261" s="110"/>
      <c r="D261" s="110"/>
      <c r="E261" s="14"/>
      <c r="F261" s="14"/>
      <c r="G261" s="14"/>
      <c r="H261" s="14"/>
    </row>
    <row r="262" spans="1:8">
      <c r="A262" s="14"/>
      <c r="B262" s="14"/>
      <c r="C262" s="110"/>
      <c r="D262" s="110"/>
      <c r="E262" s="14"/>
      <c r="F262" s="14"/>
      <c r="G262" s="14"/>
      <c r="H262" s="14"/>
    </row>
    <row r="263" spans="1:8">
      <c r="A263" s="14"/>
      <c r="B263" s="14"/>
      <c r="C263" s="110"/>
      <c r="D263" s="110"/>
      <c r="E263" s="14"/>
      <c r="F263" s="14"/>
      <c r="G263" s="14"/>
      <c r="H263" s="14"/>
    </row>
    <row r="264" spans="1:8">
      <c r="A264" s="14"/>
      <c r="B264" s="14"/>
      <c r="C264" s="110"/>
      <c r="D264" s="110"/>
      <c r="E264" s="14"/>
      <c r="F264" s="14"/>
      <c r="G264" s="14"/>
      <c r="H264" s="14"/>
    </row>
    <row r="265" spans="1:8">
      <c r="A265" s="14"/>
      <c r="B265" s="14"/>
      <c r="C265" s="110"/>
      <c r="D265" s="110"/>
      <c r="E265" s="14"/>
      <c r="F265" s="14"/>
      <c r="G265" s="14"/>
      <c r="H265" s="14"/>
    </row>
    <row r="266" spans="1:8">
      <c r="A266" s="14"/>
      <c r="B266" s="14"/>
      <c r="C266" s="110"/>
      <c r="D266" s="110"/>
      <c r="E266" s="14"/>
      <c r="F266" s="14"/>
      <c r="G266" s="14"/>
      <c r="H266" s="14"/>
    </row>
    <row r="267" spans="1:8">
      <c r="A267" s="14"/>
      <c r="B267" s="14"/>
      <c r="C267" s="110"/>
      <c r="D267" s="110"/>
      <c r="E267" s="14"/>
      <c r="F267" s="14"/>
      <c r="G267" s="14"/>
      <c r="H267" s="14"/>
    </row>
    <row r="268" spans="1:8">
      <c r="A268" s="14"/>
      <c r="B268" s="14"/>
      <c r="C268" s="110"/>
      <c r="D268" s="110"/>
      <c r="E268" s="14"/>
      <c r="F268" s="14"/>
      <c r="G268" s="14"/>
      <c r="H268" s="14"/>
    </row>
    <row r="269" spans="1:8">
      <c r="A269" s="14"/>
      <c r="B269" s="14"/>
      <c r="C269" s="110"/>
      <c r="D269" s="110"/>
      <c r="E269" s="14"/>
      <c r="F269" s="14"/>
      <c r="G269" s="14"/>
      <c r="H269" s="14"/>
    </row>
    <row r="270" spans="1:8">
      <c r="A270" s="14"/>
      <c r="B270" s="14"/>
      <c r="C270" s="110"/>
      <c r="D270" s="110"/>
      <c r="E270" s="14"/>
      <c r="F270" s="14"/>
      <c r="G270" s="14"/>
      <c r="H270" s="14"/>
    </row>
    <row r="271" spans="1:8">
      <c r="A271" s="14"/>
      <c r="B271" s="14"/>
      <c r="C271" s="110"/>
      <c r="D271" s="110"/>
      <c r="E271" s="14"/>
      <c r="F271" s="14"/>
      <c r="G271" s="14"/>
      <c r="H271" s="14"/>
    </row>
    <row r="272" spans="1:8">
      <c r="A272" s="14"/>
      <c r="B272" s="14"/>
      <c r="C272" s="110"/>
      <c r="D272" s="110"/>
      <c r="E272" s="14"/>
      <c r="F272" s="14"/>
      <c r="G272" s="14"/>
      <c r="H272" s="14"/>
    </row>
    <row r="273" spans="1:8">
      <c r="A273" s="14"/>
      <c r="B273" s="14"/>
      <c r="C273" s="110"/>
      <c r="D273" s="110"/>
      <c r="E273" s="14"/>
      <c r="F273" s="14"/>
      <c r="G273" s="14"/>
      <c r="H273" s="14"/>
    </row>
    <row r="274" spans="1:8">
      <c r="A274" s="14"/>
      <c r="B274" s="14"/>
      <c r="C274" s="110"/>
      <c r="D274" s="110"/>
      <c r="E274" s="14"/>
      <c r="F274" s="14"/>
      <c r="G274" s="14"/>
      <c r="H274" s="14"/>
    </row>
    <row r="275" spans="1:8">
      <c r="A275" s="14"/>
      <c r="B275" s="14"/>
      <c r="C275" s="110"/>
      <c r="D275" s="110"/>
      <c r="E275" s="14"/>
      <c r="F275" s="14"/>
      <c r="G275" s="14"/>
      <c r="H275" s="14"/>
    </row>
    <row r="276" spans="1:8">
      <c r="A276" s="14"/>
      <c r="B276" s="14"/>
      <c r="C276" s="110"/>
      <c r="D276" s="110"/>
      <c r="E276" s="14"/>
      <c r="F276" s="14"/>
      <c r="G276" s="14"/>
      <c r="H276" s="14"/>
    </row>
    <row r="277" spans="1:8">
      <c r="A277" s="14"/>
      <c r="B277" s="14"/>
      <c r="C277" s="110"/>
      <c r="D277" s="110"/>
      <c r="E277" s="14"/>
      <c r="F277" s="14"/>
      <c r="G277" s="14"/>
      <c r="H277" s="14"/>
    </row>
    <row r="278" spans="1:8">
      <c r="A278" s="14"/>
      <c r="B278" s="14"/>
      <c r="C278" s="110"/>
      <c r="D278" s="110"/>
      <c r="E278" s="14"/>
      <c r="F278" s="14"/>
      <c r="G278" s="14"/>
      <c r="H278" s="14"/>
    </row>
    <row r="279" spans="1:8">
      <c r="A279" s="14"/>
      <c r="B279" s="14"/>
      <c r="C279" s="110"/>
      <c r="D279" s="110"/>
      <c r="E279" s="14"/>
      <c r="F279" s="14"/>
      <c r="G279" s="14"/>
      <c r="H279" s="14"/>
    </row>
    <row r="280" spans="1:8">
      <c r="A280" s="14"/>
      <c r="B280" s="14"/>
      <c r="C280" s="110"/>
      <c r="D280" s="110"/>
      <c r="E280" s="14"/>
      <c r="F280" s="14"/>
      <c r="G280" s="14"/>
      <c r="H280" s="14"/>
    </row>
    <row r="281" spans="1:8">
      <c r="A281" s="14"/>
      <c r="B281" s="14"/>
      <c r="C281" s="110"/>
      <c r="D281" s="110"/>
      <c r="E281" s="14"/>
      <c r="F281" s="14"/>
      <c r="G281" s="14"/>
      <c r="H281" s="14"/>
    </row>
    <row r="282" spans="1:8">
      <c r="A282" s="14"/>
      <c r="B282" s="14"/>
      <c r="C282" s="110"/>
      <c r="D282" s="110"/>
      <c r="E282" s="14"/>
      <c r="F282" s="14"/>
      <c r="G282" s="14"/>
      <c r="H282" s="14"/>
    </row>
    <row r="283" spans="1:8">
      <c r="A283" s="14"/>
      <c r="B283" s="14"/>
      <c r="C283" s="110"/>
      <c r="D283" s="110"/>
      <c r="E283" s="14"/>
      <c r="F283" s="14"/>
      <c r="G283" s="14"/>
      <c r="H283" s="14"/>
    </row>
    <row r="284" spans="1:8">
      <c r="A284" s="14"/>
      <c r="B284" s="14"/>
      <c r="C284" s="110"/>
      <c r="D284" s="110"/>
      <c r="E284" s="14"/>
      <c r="F284" s="14"/>
      <c r="G284" s="14"/>
      <c r="H284" s="14"/>
    </row>
    <row r="285" spans="1:8">
      <c r="A285" s="14"/>
      <c r="B285" s="14"/>
      <c r="C285" s="110"/>
      <c r="D285" s="110"/>
      <c r="E285" s="14"/>
      <c r="F285" s="14"/>
      <c r="G285" s="14"/>
      <c r="H285" s="14"/>
    </row>
    <row r="286" spans="1:8">
      <c r="A286" s="14"/>
      <c r="B286" s="14"/>
      <c r="C286" s="110"/>
      <c r="D286" s="110"/>
      <c r="E286" s="14"/>
      <c r="F286" s="14"/>
      <c r="G286" s="14"/>
      <c r="H286" s="14"/>
    </row>
    <row r="287" spans="1:8">
      <c r="A287" s="14"/>
      <c r="B287" s="14"/>
      <c r="C287" s="110"/>
      <c r="D287" s="110"/>
      <c r="E287" s="14"/>
      <c r="F287" s="14"/>
      <c r="G287" s="14"/>
      <c r="H287" s="14"/>
    </row>
    <row r="288" spans="1:8">
      <c r="A288" s="14"/>
      <c r="B288" s="14"/>
      <c r="C288" s="110"/>
      <c r="D288" s="110"/>
      <c r="E288" s="14"/>
      <c r="F288" s="14"/>
      <c r="G288" s="14"/>
      <c r="H288" s="14"/>
    </row>
    <row r="289" spans="1:8">
      <c r="A289" s="14"/>
      <c r="B289" s="14"/>
      <c r="C289" s="110"/>
      <c r="D289" s="110"/>
      <c r="E289" s="14"/>
      <c r="F289" s="14"/>
      <c r="G289" s="14"/>
      <c r="H289" s="14"/>
    </row>
    <row r="290" spans="1:8">
      <c r="A290" s="14"/>
      <c r="B290" s="14"/>
      <c r="C290" s="110"/>
      <c r="D290" s="110"/>
      <c r="E290" s="14"/>
      <c r="F290" s="14"/>
      <c r="G290" s="14"/>
      <c r="H290" s="14"/>
    </row>
    <row r="291" spans="1:8">
      <c r="A291" s="14"/>
      <c r="B291" s="14"/>
      <c r="C291" s="110"/>
      <c r="D291" s="110"/>
      <c r="E291" s="14"/>
      <c r="F291" s="14"/>
      <c r="G291" s="14"/>
      <c r="H291" s="14"/>
    </row>
    <row r="292" spans="1:8">
      <c r="A292" s="14"/>
      <c r="B292" s="14"/>
      <c r="C292" s="110"/>
      <c r="D292" s="110"/>
      <c r="E292" s="14"/>
      <c r="F292" s="14"/>
      <c r="G292" s="14"/>
      <c r="H292" s="14"/>
    </row>
    <row r="293" spans="1:8">
      <c r="A293" s="14"/>
      <c r="B293" s="14"/>
      <c r="C293" s="110"/>
      <c r="D293" s="110"/>
      <c r="E293" s="14"/>
      <c r="F293" s="14"/>
      <c r="G293" s="14"/>
      <c r="H293" s="14"/>
    </row>
    <row r="294" spans="1:8">
      <c r="A294" s="14"/>
      <c r="B294" s="14"/>
      <c r="C294" s="110"/>
      <c r="D294" s="110"/>
      <c r="E294" s="14"/>
      <c r="F294" s="14"/>
      <c r="G294" s="14"/>
      <c r="H294" s="14"/>
    </row>
    <row r="295" spans="1:8">
      <c r="A295" s="14"/>
      <c r="B295" s="14"/>
      <c r="C295" s="110"/>
      <c r="D295" s="110"/>
      <c r="E295" s="14"/>
      <c r="F295" s="14"/>
      <c r="G295" s="14"/>
      <c r="H295" s="14"/>
    </row>
    <row r="296" spans="1:8">
      <c r="A296" s="14"/>
      <c r="B296" s="14"/>
      <c r="C296" s="110"/>
      <c r="D296" s="110"/>
      <c r="E296" s="14"/>
      <c r="F296" s="14"/>
      <c r="G296" s="14"/>
      <c r="H296" s="14"/>
    </row>
    <row r="297" spans="1:8">
      <c r="A297" s="14"/>
      <c r="B297" s="14"/>
      <c r="C297" s="110"/>
      <c r="D297" s="110"/>
      <c r="E297" s="14"/>
      <c r="F297" s="14"/>
      <c r="G297" s="14"/>
      <c r="H297" s="14"/>
    </row>
    <row r="298" spans="1:8">
      <c r="A298" s="14"/>
      <c r="B298" s="14"/>
      <c r="C298" s="110"/>
      <c r="D298" s="110"/>
      <c r="E298" s="14"/>
      <c r="F298" s="14"/>
      <c r="G298" s="14"/>
      <c r="H298" s="14"/>
    </row>
    <row r="299" spans="1:8">
      <c r="A299" s="14"/>
      <c r="B299" s="14"/>
      <c r="C299" s="110"/>
      <c r="D299" s="110"/>
      <c r="E299" s="14"/>
      <c r="F299" s="14"/>
      <c r="G299" s="14"/>
      <c r="H299" s="14"/>
    </row>
    <row r="300" spans="1:8">
      <c r="A300" s="14"/>
      <c r="B300" s="14"/>
      <c r="C300" s="110"/>
      <c r="D300" s="110"/>
      <c r="E300" s="14"/>
      <c r="F300" s="14"/>
      <c r="G300" s="14"/>
      <c r="H300" s="14"/>
    </row>
    <row r="301" spans="1:8">
      <c r="A301" s="14"/>
      <c r="B301" s="14"/>
      <c r="C301" s="110"/>
      <c r="D301" s="110"/>
      <c r="E301" s="14"/>
      <c r="F301" s="14"/>
      <c r="G301" s="14"/>
      <c r="H301" s="14"/>
    </row>
    <row r="302" spans="1:8">
      <c r="A302" s="14"/>
      <c r="B302" s="14"/>
      <c r="C302" s="110"/>
      <c r="D302" s="110"/>
      <c r="E302" s="14"/>
      <c r="F302" s="14"/>
      <c r="G302" s="14"/>
      <c r="H302" s="14"/>
    </row>
    <row r="303" spans="1:8">
      <c r="A303" s="14"/>
      <c r="B303" s="14"/>
      <c r="C303" s="110"/>
      <c r="D303" s="110"/>
      <c r="E303" s="14"/>
      <c r="F303" s="14"/>
      <c r="G303" s="14"/>
      <c r="H303" s="14"/>
    </row>
    <row r="304" spans="1:8">
      <c r="A304" s="14"/>
      <c r="B304" s="14"/>
      <c r="C304" s="110"/>
      <c r="D304" s="110"/>
      <c r="E304" s="14"/>
      <c r="F304" s="14"/>
      <c r="G304" s="14"/>
      <c r="H304" s="14"/>
    </row>
    <row r="305" spans="1:8">
      <c r="A305" s="14"/>
      <c r="B305" s="14"/>
      <c r="C305" s="110"/>
      <c r="D305" s="110"/>
      <c r="E305" s="14"/>
      <c r="F305" s="14"/>
      <c r="G305" s="14"/>
      <c r="H305" s="14"/>
    </row>
    <row r="306" spans="1:8">
      <c r="A306" s="14"/>
      <c r="B306" s="14"/>
      <c r="C306" s="110"/>
      <c r="D306" s="110"/>
      <c r="E306" s="14"/>
      <c r="F306" s="14"/>
      <c r="G306" s="14"/>
      <c r="H306" s="14"/>
    </row>
    <row r="307" spans="1:8">
      <c r="A307" s="14"/>
      <c r="B307" s="14"/>
      <c r="C307" s="110"/>
      <c r="D307" s="110"/>
      <c r="E307" s="14"/>
      <c r="F307" s="14"/>
      <c r="G307" s="14"/>
      <c r="H307" s="14"/>
    </row>
    <row r="308" spans="1:8">
      <c r="A308" s="14"/>
      <c r="B308" s="14"/>
      <c r="C308" s="110"/>
      <c r="D308" s="110"/>
      <c r="E308" s="14"/>
      <c r="F308" s="14"/>
      <c r="G308" s="14"/>
      <c r="H308" s="14"/>
    </row>
    <row r="309" spans="1:8">
      <c r="A309" s="14"/>
      <c r="B309" s="14"/>
      <c r="C309" s="110"/>
      <c r="D309" s="110"/>
      <c r="E309" s="14"/>
      <c r="F309" s="14"/>
      <c r="G309" s="14"/>
      <c r="H309" s="14"/>
    </row>
    <row r="310" spans="1:8">
      <c r="A310" s="14"/>
      <c r="B310" s="14"/>
      <c r="C310" s="110"/>
      <c r="D310" s="110"/>
      <c r="E310" s="14"/>
      <c r="F310" s="14"/>
      <c r="G310" s="14"/>
      <c r="H310" s="14"/>
    </row>
    <row r="311" spans="1:8">
      <c r="A311" s="14"/>
      <c r="B311" s="14"/>
      <c r="C311" s="110"/>
      <c r="D311" s="110"/>
      <c r="E311" s="14"/>
      <c r="F311" s="14"/>
      <c r="G311" s="14"/>
      <c r="H311" s="14"/>
    </row>
    <row r="312" spans="1:8">
      <c r="A312" s="14"/>
      <c r="B312" s="14"/>
      <c r="C312" s="110"/>
      <c r="D312" s="110"/>
      <c r="E312" s="14"/>
      <c r="F312" s="14"/>
      <c r="G312" s="14"/>
      <c r="H312" s="14"/>
    </row>
    <row r="313" spans="1:8">
      <c r="A313" s="14"/>
      <c r="B313" s="14"/>
      <c r="C313" s="110"/>
      <c r="D313" s="110"/>
      <c r="E313" s="14"/>
      <c r="F313" s="14"/>
      <c r="G313" s="14"/>
      <c r="H313" s="14"/>
    </row>
    <row r="314" spans="1:8">
      <c r="A314" s="14"/>
      <c r="B314" s="14"/>
      <c r="C314" s="110"/>
      <c r="D314" s="110"/>
      <c r="E314" s="14"/>
      <c r="F314" s="14"/>
      <c r="G314" s="14"/>
      <c r="H314" s="14"/>
    </row>
    <row r="315" spans="1:8">
      <c r="A315" s="14"/>
      <c r="B315" s="14"/>
      <c r="C315" s="110"/>
      <c r="D315" s="110"/>
      <c r="E315" s="14"/>
      <c r="F315" s="14"/>
      <c r="G315" s="14"/>
      <c r="H315" s="14"/>
    </row>
    <row r="316" spans="1:8">
      <c r="A316" s="14"/>
      <c r="B316" s="14"/>
      <c r="C316" s="110"/>
      <c r="D316" s="110"/>
      <c r="E316" s="14"/>
      <c r="F316" s="14"/>
      <c r="G316" s="14"/>
      <c r="H316" s="14"/>
    </row>
    <row r="317" spans="1:8">
      <c r="A317" s="14"/>
      <c r="B317" s="14"/>
      <c r="C317" s="110"/>
      <c r="D317" s="110"/>
      <c r="E317" s="14"/>
      <c r="F317" s="14"/>
      <c r="G317" s="14"/>
      <c r="H317" s="14"/>
    </row>
    <row r="318" spans="1:8">
      <c r="A318" s="14"/>
      <c r="B318" s="14"/>
      <c r="C318" s="110"/>
      <c r="D318" s="110"/>
      <c r="E318" s="14"/>
      <c r="F318" s="14"/>
      <c r="G318" s="14"/>
      <c r="H318" s="14"/>
    </row>
    <row r="319" spans="1:8">
      <c r="A319" s="14"/>
      <c r="B319" s="14"/>
      <c r="C319" s="110"/>
      <c r="D319" s="110"/>
      <c r="E319" s="14"/>
      <c r="F319" s="14"/>
      <c r="G319" s="14"/>
      <c r="H319" s="14"/>
    </row>
    <row r="320" spans="1:8">
      <c r="A320" s="14"/>
      <c r="B320" s="14"/>
      <c r="C320" s="110"/>
      <c r="D320" s="110"/>
      <c r="E320" s="14"/>
      <c r="F320" s="14"/>
      <c r="G320" s="14"/>
      <c r="H320" s="14"/>
    </row>
    <row r="321" spans="1:8">
      <c r="A321" s="14"/>
      <c r="B321" s="14"/>
      <c r="C321" s="110"/>
      <c r="D321" s="110"/>
      <c r="E321" s="14"/>
      <c r="F321" s="14"/>
      <c r="G321" s="14"/>
      <c r="H321" s="14"/>
    </row>
    <row r="322" spans="1:8">
      <c r="A322" s="14"/>
      <c r="B322" s="14"/>
      <c r="C322" s="110"/>
      <c r="D322" s="110"/>
      <c r="E322" s="14"/>
      <c r="F322" s="14"/>
      <c r="G322" s="14"/>
      <c r="H322" s="14"/>
    </row>
    <row r="323" spans="1:8">
      <c r="A323" s="14"/>
      <c r="B323" s="14"/>
      <c r="C323" s="110"/>
      <c r="D323" s="110"/>
      <c r="E323" s="14"/>
      <c r="F323" s="14"/>
      <c r="G323" s="14"/>
      <c r="H323" s="14"/>
    </row>
    <row r="324" spans="1:8">
      <c r="A324" s="14"/>
      <c r="B324" s="14"/>
      <c r="C324" s="110"/>
      <c r="D324" s="110"/>
      <c r="E324" s="14"/>
      <c r="F324" s="14"/>
      <c r="G324" s="14"/>
      <c r="H324" s="14"/>
    </row>
    <row r="325" spans="1:8">
      <c r="A325" s="14"/>
      <c r="B325" s="14"/>
      <c r="C325" s="110"/>
      <c r="D325" s="110"/>
      <c r="E325" s="14"/>
      <c r="F325" s="14"/>
      <c r="G325" s="14"/>
      <c r="H325" s="14"/>
    </row>
    <row r="326" spans="1:8">
      <c r="A326" s="14"/>
      <c r="B326" s="14"/>
      <c r="C326" s="110"/>
      <c r="D326" s="110"/>
      <c r="E326" s="14"/>
      <c r="F326" s="14"/>
      <c r="G326" s="14"/>
      <c r="H326" s="14"/>
    </row>
    <row r="327" spans="1:8">
      <c r="A327" s="14"/>
      <c r="B327" s="14"/>
      <c r="C327" s="110"/>
      <c r="D327" s="110"/>
      <c r="E327" s="14"/>
      <c r="F327" s="14"/>
      <c r="G327" s="14"/>
      <c r="H327" s="14"/>
    </row>
    <row r="328" spans="1:8">
      <c r="A328" s="14"/>
      <c r="B328" s="14"/>
      <c r="C328" s="110"/>
      <c r="D328" s="110"/>
      <c r="E328" s="14"/>
      <c r="F328" s="14"/>
      <c r="G328" s="14"/>
      <c r="H328" s="14"/>
    </row>
    <row r="329" spans="1:8">
      <c r="A329" s="14"/>
      <c r="B329" s="14"/>
      <c r="C329" s="110"/>
      <c r="D329" s="110"/>
      <c r="E329" s="14"/>
      <c r="F329" s="14"/>
      <c r="G329" s="14"/>
      <c r="H329" s="14"/>
    </row>
    <row r="330" spans="1:8">
      <c r="A330" s="14"/>
      <c r="B330" s="14"/>
      <c r="C330" s="110"/>
      <c r="D330" s="110"/>
      <c r="E330" s="14"/>
      <c r="F330" s="14"/>
      <c r="G330" s="14"/>
      <c r="H330" s="14"/>
    </row>
    <row r="331" spans="1:8">
      <c r="A331" s="14"/>
      <c r="B331" s="14"/>
      <c r="C331" s="110"/>
      <c r="D331" s="110"/>
      <c r="E331" s="14"/>
      <c r="F331" s="14"/>
      <c r="G331" s="14"/>
      <c r="H331" s="14"/>
    </row>
    <row r="332" spans="1:8">
      <c r="A332" s="14"/>
      <c r="B332" s="14"/>
      <c r="C332" s="110"/>
      <c r="D332" s="110"/>
      <c r="E332" s="14"/>
      <c r="F332" s="14"/>
      <c r="G332" s="14"/>
      <c r="H332" s="14"/>
    </row>
    <row r="333" spans="1:8">
      <c r="A333" s="14"/>
      <c r="B333" s="14"/>
      <c r="C333" s="110"/>
      <c r="D333" s="110"/>
      <c r="E333" s="14"/>
      <c r="F333" s="14"/>
      <c r="G333" s="14"/>
      <c r="H333" s="14"/>
    </row>
    <row r="334" spans="1:8">
      <c r="A334" s="14"/>
      <c r="B334" s="14"/>
      <c r="C334" s="110"/>
      <c r="D334" s="110"/>
      <c r="E334" s="14"/>
      <c r="F334" s="14"/>
      <c r="G334" s="14"/>
      <c r="H334" s="14"/>
    </row>
    <row r="335" spans="1:8">
      <c r="A335" s="14"/>
      <c r="B335" s="14"/>
      <c r="C335" s="110"/>
      <c r="D335" s="110"/>
      <c r="E335" s="14"/>
      <c r="F335" s="14"/>
      <c r="G335" s="14"/>
      <c r="H335" s="14"/>
    </row>
    <row r="336" spans="1:8">
      <c r="A336" s="14"/>
      <c r="B336" s="14"/>
      <c r="C336" s="110"/>
      <c r="D336" s="110"/>
      <c r="E336" s="14"/>
      <c r="F336" s="14"/>
      <c r="G336" s="14"/>
      <c r="H336" s="14"/>
    </row>
    <row r="337" spans="1:8">
      <c r="A337" s="14"/>
      <c r="B337" s="14"/>
      <c r="C337" s="110"/>
      <c r="D337" s="110"/>
      <c r="E337" s="14"/>
      <c r="F337" s="14"/>
      <c r="G337" s="14"/>
      <c r="H337" s="14"/>
    </row>
  </sheetData>
  <mergeCells count="18">
    <mergeCell ref="G14:G15"/>
    <mergeCell ref="H14:H15"/>
    <mergeCell ref="B134:C134"/>
    <mergeCell ref="C8:H8"/>
    <mergeCell ref="A12:E12"/>
    <mergeCell ref="A131:G131"/>
    <mergeCell ref="A14:A15"/>
    <mergeCell ref="B14:B15"/>
    <mergeCell ref="C14:C15"/>
    <mergeCell ref="E14:E15"/>
    <mergeCell ref="F14:F15"/>
    <mergeCell ref="D14:D15"/>
    <mergeCell ref="C7:H7"/>
    <mergeCell ref="A1:H1"/>
    <mergeCell ref="A3:H3"/>
    <mergeCell ref="A4:H4"/>
    <mergeCell ref="C5:H5"/>
    <mergeCell ref="C6:H6"/>
  </mergeCells>
  <printOptions horizontalCentered="1"/>
  <pageMargins left="1.1811023622047245" right="0.59055118110236227" top="0.78740157480314965" bottom="0.78740157480314965" header="0.31496062992125984" footer="0.39370078740157483"/>
  <pageSetup paperSize="9" scale="57" fitToHeight="0" orientation="portrait" blackAndWhite="1" r:id="rId1"/>
  <headerFooter>
    <oddFooter>&amp;R&amp;"Times New Roman,Regular"&amp;10&amp;P. lpp. no &amp;N</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G231"/>
  <sheetViews>
    <sheetView showZeros="0" topLeftCell="A2" zoomScale="85" zoomScaleNormal="85" workbookViewId="0">
      <selection activeCell="N30" sqref="N30"/>
    </sheetView>
  </sheetViews>
  <sheetFormatPr defaultColWidth="9.140625" defaultRowHeight="15" outlineLevelRow="1"/>
  <cols>
    <col min="1" max="2" width="8.7109375" style="44" customWidth="1"/>
    <col min="3" max="3" width="44.7109375" style="44" customWidth="1"/>
    <col min="4" max="5" width="9.7109375" style="44" customWidth="1"/>
    <col min="6" max="6" width="17.28515625" style="44" customWidth="1"/>
    <col min="7" max="7" width="19.42578125" style="44" customWidth="1"/>
    <col min="8" max="16384" width="9.140625" style="44"/>
  </cols>
  <sheetData>
    <row r="1" spans="1:7" ht="20.25">
      <c r="A1" s="985" t="str">
        <f>"Lokālā tāme Nr. "&amp;KOPS1!B49</f>
        <v>Lokālā tāme Nr. 3-2</v>
      </c>
      <c r="B1" s="985"/>
      <c r="C1" s="985"/>
      <c r="D1" s="985"/>
      <c r="E1" s="985"/>
      <c r="F1" s="985"/>
      <c r="G1" s="985"/>
    </row>
    <row r="3" spans="1:7" ht="20.25">
      <c r="A3" s="1071" t="str">
        <f>KOPS1!C49</f>
        <v>Esošo tīklu demontāža</v>
      </c>
      <c r="B3" s="1071"/>
      <c r="C3" s="1071"/>
      <c r="D3" s="1071"/>
      <c r="E3" s="1071"/>
      <c r="F3" s="1071"/>
      <c r="G3" s="1071"/>
    </row>
    <row r="4" spans="1:7">
      <c r="A4" s="1017" t="s">
        <v>0</v>
      </c>
      <c r="B4" s="1017"/>
      <c r="C4" s="1017"/>
      <c r="D4" s="1017"/>
      <c r="E4" s="1017"/>
      <c r="F4" s="1017"/>
      <c r="G4" s="1017"/>
    </row>
    <row r="5" spans="1:7">
      <c r="A5" s="14"/>
      <c r="B5" s="14"/>
      <c r="C5" s="14"/>
      <c r="D5" s="14"/>
      <c r="E5" s="14"/>
      <c r="F5" s="14"/>
      <c r="G5" s="14"/>
    </row>
    <row r="6" spans="1:7">
      <c r="A6" s="14"/>
      <c r="B6" s="14"/>
      <c r="C6" s="14"/>
      <c r="D6" s="14"/>
      <c r="E6" s="14"/>
      <c r="F6" s="14"/>
      <c r="G6" s="14"/>
    </row>
    <row r="7" spans="1:7">
      <c r="A7" s="14"/>
      <c r="B7" s="14"/>
      <c r="C7" s="14"/>
      <c r="D7" s="14"/>
      <c r="E7" s="14"/>
      <c r="F7" s="14"/>
      <c r="G7" s="14"/>
    </row>
    <row r="8" spans="1:7">
      <c r="A8" s="14" t="s">
        <v>1</v>
      </c>
      <c r="B8" s="14"/>
      <c r="C8" s="995" t="str">
        <f>KOPS1!C6</f>
        <v>Jauna skolas ēka Ādažos I.kārta</v>
      </c>
      <c r="D8" s="995"/>
      <c r="E8" s="995"/>
      <c r="F8" s="995"/>
      <c r="G8" s="995"/>
    </row>
    <row r="9" spans="1:7">
      <c r="A9" s="14" t="s">
        <v>2</v>
      </c>
      <c r="B9" s="14"/>
      <c r="C9" s="995" t="str">
        <f>KOPS1!C7</f>
        <v>Jauna skolas ēka Ādažos</v>
      </c>
      <c r="D9" s="995"/>
      <c r="E9" s="995"/>
      <c r="F9" s="995"/>
      <c r="G9" s="995"/>
    </row>
    <row r="10" spans="1:7">
      <c r="A10" s="14" t="s">
        <v>3</v>
      </c>
      <c r="B10" s="14"/>
      <c r="C10" s="995" t="str">
        <f>KOPS1!C8</f>
        <v>Attekas iela 16, Ādaži, Ādažu novads</v>
      </c>
      <c r="D10" s="995"/>
      <c r="E10" s="995"/>
      <c r="F10" s="995"/>
      <c r="G10" s="995"/>
    </row>
    <row r="11" spans="1:7">
      <c r="A11" s="14" t="s">
        <v>4</v>
      </c>
      <c r="B11" s="14"/>
      <c r="C11" s="995" t="str">
        <f>KOPS1!C9</f>
        <v>16-26</v>
      </c>
      <c r="D11" s="995"/>
      <c r="E11" s="995"/>
      <c r="F11" s="995"/>
      <c r="G11" s="995"/>
    </row>
    <row r="12" spans="1:7">
      <c r="A12" s="14"/>
      <c r="B12" s="14"/>
      <c r="C12" s="14"/>
      <c r="D12" s="14"/>
      <c r="E12" s="14"/>
      <c r="F12" s="14"/>
    </row>
    <row r="13" spans="1:7">
      <c r="A13" s="14" t="s">
        <v>1040</v>
      </c>
      <c r="B13" s="14"/>
      <c r="C13" s="14"/>
      <c r="D13" s="14"/>
      <c r="E13" s="14"/>
      <c r="F13" s="14"/>
    </row>
    <row r="14" spans="1:7">
      <c r="A14" s="14" t="s">
        <v>2039</v>
      </c>
      <c r="B14" s="14"/>
      <c r="C14" s="14"/>
      <c r="D14" s="14"/>
      <c r="E14" s="14"/>
      <c r="F14" s="14"/>
      <c r="G14" s="14"/>
    </row>
    <row r="15" spans="1:7">
      <c r="A15" s="204" t="str">
        <f>KOPS1!F14</f>
        <v>Tāme sastādīta 2017.gada 29. septembrī</v>
      </c>
      <c r="B15" s="204"/>
      <c r="C15" s="204"/>
      <c r="D15" s="204"/>
      <c r="E15" s="14"/>
      <c r="F15" s="1067"/>
      <c r="G15" s="1069"/>
    </row>
    <row r="16" spans="1:7">
      <c r="F16" s="1068"/>
      <c r="G16" s="1070"/>
    </row>
    <row r="17" spans="1:7" ht="15" customHeight="1">
      <c r="A17" s="1007" t="s">
        <v>5</v>
      </c>
      <c r="B17" s="1007" t="s">
        <v>6</v>
      </c>
      <c r="C17" s="1031" t="s">
        <v>1931</v>
      </c>
      <c r="D17" s="1031" t="s">
        <v>7</v>
      </c>
      <c r="E17" s="1031" t="s">
        <v>8</v>
      </c>
      <c r="F17" s="1024" t="s">
        <v>2040</v>
      </c>
      <c r="G17" s="1024" t="s">
        <v>2041</v>
      </c>
    </row>
    <row r="18" spans="1:7">
      <c r="A18" s="1007"/>
      <c r="B18" s="1007"/>
      <c r="C18" s="1031"/>
      <c r="D18" s="1031"/>
      <c r="E18" s="1031"/>
      <c r="F18" s="1025"/>
      <c r="G18" s="1025"/>
    </row>
    <row r="19" spans="1:7" ht="15.75" thickBot="1">
      <c r="A19" s="66">
        <v>1</v>
      </c>
      <c r="B19" s="66">
        <v>2</v>
      </c>
      <c r="C19" s="67" t="s">
        <v>80</v>
      </c>
      <c r="D19" s="66" t="s">
        <v>81</v>
      </c>
      <c r="E19" s="68">
        <v>5</v>
      </c>
      <c r="F19" s="68">
        <v>6</v>
      </c>
      <c r="G19" s="68">
        <v>7</v>
      </c>
    </row>
    <row r="20" spans="1:7" ht="15.75" thickTop="1">
      <c r="A20" s="60"/>
      <c r="B20" s="1"/>
      <c r="C20" s="249" t="s">
        <v>194</v>
      </c>
      <c r="D20" s="70"/>
      <c r="E20" s="71"/>
      <c r="F20" s="54"/>
      <c r="G20" s="54"/>
    </row>
    <row r="21" spans="1:7">
      <c r="A21" s="35">
        <v>1</v>
      </c>
      <c r="B21" s="599" t="s">
        <v>1954</v>
      </c>
      <c r="C21" s="91" t="s">
        <v>2038</v>
      </c>
      <c r="D21" s="92" t="s">
        <v>95</v>
      </c>
      <c r="E21" s="53">
        <v>379.56</v>
      </c>
      <c r="F21" s="34"/>
      <c r="G21" s="654"/>
    </row>
    <row r="22" spans="1:7" ht="15.75" thickBot="1">
      <c r="A22" s="35"/>
      <c r="B22" s="1"/>
      <c r="C22" s="91"/>
      <c r="D22" s="92"/>
      <c r="E22" s="93"/>
      <c r="F22" s="34"/>
      <c r="G22" s="34"/>
    </row>
    <row r="23" spans="1:7" ht="15.75" thickTop="1">
      <c r="A23" s="77"/>
      <c r="B23" s="77"/>
      <c r="C23" s="78"/>
      <c r="D23" s="79"/>
      <c r="E23" s="80"/>
      <c r="F23" s="82"/>
      <c r="G23" s="82"/>
    </row>
    <row r="24" spans="1:7">
      <c r="A24" s="1038" t="s">
        <v>1924</v>
      </c>
      <c r="B24" s="1039"/>
      <c r="C24" s="1039"/>
      <c r="D24" s="1039"/>
      <c r="E24" s="1039"/>
      <c r="F24" s="1039"/>
      <c r="G24" s="653">
        <f>SUM(G20:G23)</f>
        <v>0</v>
      </c>
    </row>
    <row r="25" spans="1:7" outlineLevel="1">
      <c r="A25" s="14"/>
      <c r="B25" s="14"/>
      <c r="C25" s="14"/>
      <c r="D25" s="14"/>
      <c r="E25" s="14"/>
      <c r="F25" s="14"/>
      <c r="G25" s="14"/>
    </row>
    <row r="26" spans="1:7" outlineLevel="1">
      <c r="D26" s="14"/>
      <c r="E26" s="14"/>
      <c r="G26" s="86"/>
    </row>
    <row r="27" spans="1:7" outlineLevel="1">
      <c r="A27" s="44" t="str">
        <f>"Sastādīja: "&amp;KOPS1!$B$71</f>
        <v>Sastādīja: _________________ Olga  Jasāne /29.09.2017./</v>
      </c>
      <c r="D27" s="638"/>
      <c r="E27" s="87"/>
      <c r="F27" s="88"/>
      <c r="G27" s="443"/>
    </row>
    <row r="28" spans="1:7" outlineLevel="1">
      <c r="B28" s="1021" t="s">
        <v>13</v>
      </c>
      <c r="C28" s="1021"/>
      <c r="D28" s="14"/>
      <c r="E28" s="640"/>
      <c r="F28" s="640"/>
      <c r="G28" s="443"/>
    </row>
    <row r="29" spans="1:7" outlineLevel="1">
      <c r="A29" s="14"/>
      <c r="B29" s="87"/>
      <c r="C29" s="637"/>
      <c r="D29" s="14"/>
      <c r="E29" s="14"/>
    </row>
    <row r="30" spans="1:7">
      <c r="A30" s="638" t="str">
        <f>"Pārbaudīja: "&amp;KOPS1!$F$71</f>
        <v>Pārbaudīja: _________________ Aleksejs Providenko /29.09.2017./</v>
      </c>
      <c r="B30" s="528"/>
      <c r="C30" s="88"/>
      <c r="D30" s="88"/>
      <c r="E30" s="88"/>
      <c r="F30" s="14"/>
      <c r="G30" s="14"/>
    </row>
    <row r="31" spans="1:7">
      <c r="A31" s="14"/>
      <c r="B31" s="637" t="s">
        <v>13</v>
      </c>
      <c r="C31" s="640"/>
      <c r="D31" s="640"/>
      <c r="E31" s="640"/>
      <c r="F31" s="14"/>
      <c r="G31" s="14"/>
    </row>
    <row r="32" spans="1:7">
      <c r="A32" s="14" t="str">
        <f>"Sertifikāta Nr.: "&amp;KOPS1!$F$73</f>
        <v>Sertifikāta Nr.: 5-00770</v>
      </c>
      <c r="B32" s="37"/>
      <c r="D32" s="14"/>
      <c r="F32" s="14"/>
      <c r="G32" s="14"/>
    </row>
    <row r="33" spans="1:7">
      <c r="A33" s="14"/>
      <c r="B33" s="14"/>
      <c r="C33" s="14"/>
      <c r="D33" s="14"/>
      <c r="E33" s="14"/>
      <c r="F33" s="14"/>
      <c r="G33" s="14"/>
    </row>
    <row r="34" spans="1:7">
      <c r="A34" s="14"/>
      <c r="B34" s="14"/>
      <c r="C34" s="14"/>
      <c r="D34" s="14"/>
      <c r="E34" s="14"/>
      <c r="F34" s="14"/>
      <c r="G34" s="14"/>
    </row>
    <row r="35" spans="1:7">
      <c r="A35" s="14"/>
      <c r="B35" s="14"/>
      <c r="C35" s="14"/>
      <c r="D35" s="14"/>
      <c r="E35" s="14"/>
      <c r="F35" s="14"/>
      <c r="G35" s="14"/>
    </row>
    <row r="36" spans="1:7">
      <c r="A36" s="14"/>
      <c r="B36" s="14"/>
      <c r="C36" s="14"/>
      <c r="D36" s="14"/>
      <c r="E36" s="14"/>
      <c r="F36" s="14"/>
      <c r="G36" s="14"/>
    </row>
    <row r="37" spans="1:7">
      <c r="A37" s="14"/>
      <c r="B37" s="14"/>
      <c r="C37" s="14"/>
      <c r="D37" s="14"/>
      <c r="E37" s="14"/>
      <c r="F37" s="14"/>
      <c r="G37" s="14"/>
    </row>
    <row r="38" spans="1:7">
      <c r="A38" s="14"/>
      <c r="B38" s="14"/>
      <c r="C38" s="14"/>
      <c r="D38" s="14"/>
      <c r="E38" s="14"/>
      <c r="F38" s="14"/>
      <c r="G38" s="14"/>
    </row>
    <row r="39" spans="1:7">
      <c r="A39" s="14"/>
      <c r="B39" s="14"/>
      <c r="C39" s="14"/>
      <c r="D39" s="14"/>
      <c r="E39" s="14"/>
      <c r="F39" s="14"/>
      <c r="G39" s="14"/>
    </row>
    <row r="40" spans="1:7">
      <c r="A40" s="14"/>
      <c r="B40" s="14"/>
      <c r="C40" s="14"/>
      <c r="D40" s="14"/>
      <c r="E40" s="14"/>
      <c r="F40" s="14"/>
      <c r="G40" s="14"/>
    </row>
    <row r="41" spans="1:7">
      <c r="A41" s="14"/>
      <c r="B41" s="14"/>
      <c r="C41" s="14"/>
      <c r="D41" s="14"/>
      <c r="E41" s="14"/>
      <c r="F41" s="14"/>
      <c r="G41" s="14"/>
    </row>
    <row r="42" spans="1:7">
      <c r="A42" s="14"/>
      <c r="B42" s="14"/>
      <c r="C42" s="14"/>
      <c r="D42" s="14"/>
      <c r="E42" s="14"/>
      <c r="F42" s="14"/>
      <c r="G42" s="14"/>
    </row>
    <row r="43" spans="1:7">
      <c r="A43" s="14"/>
      <c r="B43" s="14"/>
      <c r="C43" s="14"/>
      <c r="D43" s="14"/>
      <c r="E43" s="14"/>
      <c r="F43" s="14"/>
      <c r="G43" s="14"/>
    </row>
    <row r="44" spans="1:7">
      <c r="A44" s="14"/>
      <c r="B44" s="14"/>
      <c r="C44" s="14"/>
      <c r="D44" s="14"/>
      <c r="E44" s="14"/>
      <c r="F44" s="14"/>
      <c r="G44" s="14"/>
    </row>
    <row r="45" spans="1:7">
      <c r="A45" s="14"/>
      <c r="B45" s="14"/>
      <c r="C45" s="14"/>
      <c r="D45" s="14"/>
      <c r="E45" s="14"/>
      <c r="F45" s="14"/>
      <c r="G45" s="14"/>
    </row>
    <row r="46" spans="1:7">
      <c r="A46" s="14"/>
      <c r="B46" s="14"/>
      <c r="C46" s="14"/>
      <c r="D46" s="14"/>
      <c r="E46" s="14"/>
      <c r="F46" s="14"/>
      <c r="G46" s="14"/>
    </row>
    <row r="47" spans="1:7">
      <c r="A47" s="14"/>
      <c r="B47" s="14"/>
      <c r="C47" s="14"/>
      <c r="D47" s="14"/>
      <c r="E47" s="14"/>
      <c r="F47" s="14"/>
      <c r="G47" s="14"/>
    </row>
    <row r="48" spans="1:7">
      <c r="A48" s="14"/>
      <c r="B48" s="14"/>
      <c r="C48" s="14"/>
      <c r="D48" s="14"/>
      <c r="E48" s="14"/>
      <c r="F48" s="14"/>
      <c r="G48" s="14"/>
    </row>
    <row r="49" spans="1:7">
      <c r="A49" s="14"/>
      <c r="B49" s="14"/>
      <c r="C49" s="14"/>
      <c r="D49" s="14"/>
      <c r="E49" s="14"/>
      <c r="F49" s="14"/>
      <c r="G49" s="14"/>
    </row>
    <row r="50" spans="1:7">
      <c r="A50" s="14"/>
      <c r="B50" s="14"/>
      <c r="C50" s="14"/>
      <c r="D50" s="14"/>
      <c r="E50" s="14"/>
      <c r="F50" s="14"/>
      <c r="G50" s="14"/>
    </row>
    <row r="51" spans="1:7">
      <c r="A51" s="14"/>
      <c r="B51" s="14"/>
      <c r="C51" s="14"/>
      <c r="D51" s="14"/>
      <c r="E51" s="14"/>
      <c r="F51" s="14"/>
      <c r="G51" s="14"/>
    </row>
    <row r="52" spans="1:7">
      <c r="A52" s="14"/>
      <c r="B52" s="14"/>
      <c r="C52" s="14"/>
      <c r="D52" s="14"/>
      <c r="E52" s="14"/>
      <c r="F52" s="14"/>
      <c r="G52" s="14"/>
    </row>
    <row r="53" spans="1:7">
      <c r="A53" s="14"/>
      <c r="B53" s="14"/>
      <c r="C53" s="14"/>
      <c r="D53" s="14"/>
      <c r="E53" s="14"/>
      <c r="F53" s="14"/>
      <c r="G53" s="14"/>
    </row>
    <row r="54" spans="1:7">
      <c r="A54" s="14"/>
      <c r="B54" s="14"/>
      <c r="C54" s="14"/>
      <c r="D54" s="14"/>
      <c r="E54" s="14"/>
      <c r="F54" s="14"/>
      <c r="G54" s="14"/>
    </row>
    <row r="55" spans="1:7">
      <c r="A55" s="14"/>
      <c r="B55" s="14"/>
      <c r="C55" s="14"/>
      <c r="D55" s="14"/>
      <c r="E55" s="14"/>
      <c r="F55" s="14"/>
      <c r="G55" s="14"/>
    </row>
    <row r="56" spans="1:7">
      <c r="A56" s="14"/>
      <c r="B56" s="14"/>
      <c r="C56" s="14"/>
      <c r="D56" s="14"/>
      <c r="E56" s="14"/>
      <c r="F56" s="14"/>
      <c r="G56" s="14"/>
    </row>
    <row r="57" spans="1:7">
      <c r="A57" s="14"/>
      <c r="B57" s="14"/>
      <c r="C57" s="14"/>
      <c r="D57" s="14"/>
      <c r="E57" s="14"/>
      <c r="F57" s="14"/>
      <c r="G57" s="14"/>
    </row>
    <row r="58" spans="1:7">
      <c r="A58" s="14"/>
      <c r="B58" s="14"/>
      <c r="C58" s="14"/>
      <c r="D58" s="14"/>
      <c r="E58" s="14"/>
      <c r="F58" s="14"/>
      <c r="G58" s="14"/>
    </row>
    <row r="59" spans="1:7">
      <c r="A59" s="14"/>
      <c r="B59" s="14"/>
      <c r="C59" s="14"/>
      <c r="D59" s="14"/>
      <c r="E59" s="14"/>
      <c r="F59" s="14"/>
      <c r="G59" s="14"/>
    </row>
    <row r="60" spans="1:7">
      <c r="A60" s="14"/>
      <c r="B60" s="14"/>
      <c r="C60" s="14"/>
      <c r="D60" s="14"/>
      <c r="E60" s="14"/>
      <c r="F60" s="14"/>
      <c r="G60" s="14"/>
    </row>
    <row r="61" spans="1:7">
      <c r="A61" s="14"/>
      <c r="B61" s="14"/>
      <c r="C61" s="14"/>
      <c r="D61" s="14"/>
      <c r="E61" s="14"/>
      <c r="F61" s="14"/>
      <c r="G61" s="14"/>
    </row>
    <row r="62" spans="1:7">
      <c r="A62" s="14"/>
      <c r="B62" s="14"/>
      <c r="C62" s="14"/>
      <c r="D62" s="14"/>
      <c r="E62" s="14"/>
      <c r="F62" s="14"/>
      <c r="G62" s="14"/>
    </row>
    <row r="63" spans="1:7">
      <c r="A63" s="14"/>
      <c r="B63" s="14"/>
      <c r="C63" s="14"/>
      <c r="D63" s="14"/>
      <c r="E63" s="14"/>
      <c r="F63" s="14"/>
      <c r="G63" s="14"/>
    </row>
    <row r="64" spans="1:7">
      <c r="A64" s="14"/>
      <c r="B64" s="14"/>
      <c r="C64" s="14"/>
      <c r="D64" s="14"/>
      <c r="E64" s="14"/>
      <c r="F64" s="14"/>
      <c r="G64" s="14"/>
    </row>
    <row r="65" spans="1:7">
      <c r="A65" s="14"/>
      <c r="B65" s="14"/>
      <c r="C65" s="14"/>
      <c r="D65" s="14"/>
      <c r="E65" s="14"/>
      <c r="F65" s="14"/>
      <c r="G65" s="14"/>
    </row>
    <row r="66" spans="1:7">
      <c r="A66" s="14"/>
      <c r="B66" s="14"/>
      <c r="C66" s="14"/>
      <c r="D66" s="14"/>
      <c r="E66" s="14"/>
      <c r="F66" s="14"/>
      <c r="G66" s="14"/>
    </row>
    <row r="67" spans="1:7">
      <c r="A67" s="14"/>
      <c r="B67" s="14"/>
      <c r="C67" s="14"/>
      <c r="D67" s="14"/>
      <c r="E67" s="14"/>
      <c r="F67" s="14"/>
      <c r="G67" s="14"/>
    </row>
    <row r="68" spans="1:7">
      <c r="A68" s="14"/>
      <c r="B68" s="14"/>
      <c r="C68" s="14"/>
      <c r="D68" s="14"/>
      <c r="E68" s="14"/>
      <c r="F68" s="14"/>
      <c r="G68" s="14"/>
    </row>
    <row r="69" spans="1:7">
      <c r="A69" s="14"/>
      <c r="B69" s="14"/>
      <c r="C69" s="14"/>
      <c r="D69" s="14"/>
      <c r="E69" s="14"/>
      <c r="F69" s="14"/>
      <c r="G69" s="14"/>
    </row>
    <row r="70" spans="1:7">
      <c r="A70" s="14"/>
      <c r="B70" s="14"/>
      <c r="C70" s="14"/>
      <c r="D70" s="14"/>
      <c r="E70" s="14"/>
      <c r="F70" s="14"/>
      <c r="G70" s="14"/>
    </row>
    <row r="71" spans="1:7">
      <c r="A71" s="14"/>
      <c r="B71" s="14"/>
      <c r="C71" s="14"/>
      <c r="D71" s="14"/>
      <c r="E71" s="14"/>
      <c r="F71" s="14"/>
      <c r="G71" s="14"/>
    </row>
    <row r="72" spans="1:7">
      <c r="A72" s="14"/>
      <c r="B72" s="14"/>
      <c r="C72" s="14"/>
      <c r="D72" s="14"/>
      <c r="E72" s="14"/>
      <c r="F72" s="14"/>
      <c r="G72" s="14"/>
    </row>
    <row r="73" spans="1:7">
      <c r="A73" s="14"/>
      <c r="B73" s="14"/>
      <c r="C73" s="14"/>
      <c r="D73" s="14"/>
      <c r="E73" s="14"/>
      <c r="F73" s="14"/>
      <c r="G73" s="14"/>
    </row>
    <row r="74" spans="1:7">
      <c r="A74" s="14"/>
      <c r="B74" s="14"/>
      <c r="C74" s="14"/>
      <c r="D74" s="14"/>
      <c r="E74" s="14"/>
      <c r="F74" s="14"/>
      <c r="G74" s="14"/>
    </row>
    <row r="75" spans="1:7">
      <c r="A75" s="14"/>
      <c r="B75" s="14"/>
      <c r="C75" s="14"/>
      <c r="D75" s="14"/>
      <c r="E75" s="14"/>
      <c r="F75" s="14"/>
      <c r="G75" s="14"/>
    </row>
    <row r="76" spans="1:7">
      <c r="A76" s="14"/>
      <c r="B76" s="14"/>
      <c r="C76" s="14"/>
      <c r="D76" s="14"/>
      <c r="E76" s="14"/>
      <c r="F76" s="14"/>
      <c r="G76" s="14"/>
    </row>
    <row r="77" spans="1:7">
      <c r="A77" s="14"/>
      <c r="B77" s="14"/>
      <c r="C77" s="14"/>
      <c r="D77" s="14"/>
      <c r="E77" s="14"/>
      <c r="F77" s="14"/>
      <c r="G77" s="14"/>
    </row>
    <row r="78" spans="1:7">
      <c r="A78" s="14"/>
      <c r="B78" s="14"/>
      <c r="C78" s="14"/>
      <c r="D78" s="14"/>
      <c r="E78" s="14"/>
      <c r="F78" s="14"/>
      <c r="G78" s="14"/>
    </row>
    <row r="79" spans="1:7">
      <c r="A79" s="14"/>
      <c r="B79" s="14"/>
      <c r="C79" s="14"/>
      <c r="D79" s="14"/>
      <c r="E79" s="14"/>
      <c r="F79" s="14"/>
      <c r="G79" s="14"/>
    </row>
    <row r="80" spans="1:7">
      <c r="A80" s="14"/>
      <c r="B80" s="14"/>
      <c r="C80" s="14"/>
      <c r="D80" s="14"/>
      <c r="E80" s="14"/>
      <c r="F80" s="14"/>
      <c r="G80" s="14"/>
    </row>
    <row r="81" spans="1:7">
      <c r="A81" s="14"/>
      <c r="B81" s="14"/>
      <c r="C81" s="14"/>
      <c r="D81" s="14"/>
      <c r="E81" s="14"/>
      <c r="F81" s="14"/>
      <c r="G81" s="14"/>
    </row>
    <row r="82" spans="1:7">
      <c r="A82" s="14"/>
      <c r="B82" s="14"/>
      <c r="C82" s="14"/>
      <c r="D82" s="14"/>
      <c r="E82" s="14"/>
      <c r="F82" s="14"/>
      <c r="G82" s="14"/>
    </row>
    <row r="83" spans="1:7">
      <c r="A83" s="14"/>
      <c r="B83" s="14"/>
      <c r="C83" s="14"/>
      <c r="D83" s="14"/>
      <c r="E83" s="14"/>
      <c r="F83" s="14"/>
      <c r="G83" s="14"/>
    </row>
    <row r="84" spans="1:7">
      <c r="A84" s="14"/>
      <c r="B84" s="14"/>
      <c r="C84" s="14"/>
      <c r="D84" s="14"/>
      <c r="E84" s="14"/>
      <c r="F84" s="14"/>
      <c r="G84" s="14"/>
    </row>
    <row r="85" spans="1:7">
      <c r="A85" s="14"/>
      <c r="B85" s="14"/>
      <c r="C85" s="14"/>
      <c r="D85" s="14"/>
      <c r="E85" s="14"/>
      <c r="F85" s="14"/>
      <c r="G85" s="14"/>
    </row>
    <row r="86" spans="1:7">
      <c r="A86" s="14"/>
      <c r="B86" s="14"/>
      <c r="C86" s="14"/>
      <c r="D86" s="14"/>
      <c r="E86" s="14"/>
      <c r="F86" s="14"/>
      <c r="G86" s="14"/>
    </row>
    <row r="87" spans="1:7">
      <c r="A87" s="14"/>
      <c r="B87" s="14"/>
      <c r="C87" s="14"/>
      <c r="D87" s="14"/>
      <c r="E87" s="14"/>
      <c r="F87" s="14"/>
      <c r="G87" s="14"/>
    </row>
    <row r="88" spans="1:7">
      <c r="A88" s="14"/>
      <c r="B88" s="14"/>
      <c r="C88" s="14"/>
      <c r="D88" s="14"/>
      <c r="E88" s="14"/>
      <c r="F88" s="14"/>
      <c r="G88" s="14"/>
    </row>
    <row r="89" spans="1:7">
      <c r="A89" s="14"/>
      <c r="B89" s="14"/>
      <c r="C89" s="14"/>
      <c r="D89" s="14"/>
      <c r="E89" s="14"/>
      <c r="F89" s="14"/>
      <c r="G89" s="14"/>
    </row>
    <row r="90" spans="1:7">
      <c r="A90" s="14"/>
      <c r="B90" s="14"/>
      <c r="C90" s="14"/>
      <c r="D90" s="14"/>
      <c r="E90" s="14"/>
      <c r="F90" s="14"/>
      <c r="G90" s="14"/>
    </row>
    <row r="91" spans="1:7">
      <c r="A91" s="14"/>
      <c r="B91" s="14"/>
      <c r="C91" s="14"/>
      <c r="D91" s="14"/>
      <c r="E91" s="14"/>
      <c r="F91" s="14"/>
      <c r="G91" s="14"/>
    </row>
    <row r="92" spans="1:7">
      <c r="A92" s="14"/>
      <c r="B92" s="14"/>
      <c r="C92" s="14"/>
      <c r="D92" s="14"/>
      <c r="E92" s="14"/>
      <c r="F92" s="14"/>
      <c r="G92" s="14"/>
    </row>
    <row r="93" spans="1:7">
      <c r="A93" s="14"/>
      <c r="B93" s="14"/>
      <c r="C93" s="14"/>
      <c r="D93" s="14"/>
      <c r="E93" s="14"/>
      <c r="F93" s="14"/>
      <c r="G93" s="14"/>
    </row>
    <row r="94" spans="1:7">
      <c r="A94" s="14"/>
      <c r="B94" s="14"/>
      <c r="C94" s="14"/>
      <c r="D94" s="14"/>
      <c r="E94" s="14"/>
      <c r="F94" s="14"/>
      <c r="G94" s="14"/>
    </row>
    <row r="95" spans="1:7">
      <c r="A95" s="14"/>
      <c r="B95" s="14"/>
      <c r="C95" s="14"/>
      <c r="D95" s="14"/>
      <c r="E95" s="14"/>
      <c r="F95" s="14"/>
      <c r="G95" s="14"/>
    </row>
    <row r="96" spans="1:7">
      <c r="A96" s="14"/>
      <c r="B96" s="14"/>
      <c r="C96" s="14"/>
      <c r="D96" s="14"/>
      <c r="E96" s="14"/>
      <c r="F96" s="14"/>
      <c r="G96" s="14"/>
    </row>
    <row r="97" spans="1:7">
      <c r="A97" s="14"/>
      <c r="B97" s="14"/>
      <c r="C97" s="14"/>
      <c r="D97" s="14"/>
      <c r="E97" s="14"/>
      <c r="F97" s="14"/>
      <c r="G97" s="14"/>
    </row>
    <row r="98" spans="1:7">
      <c r="A98" s="14"/>
      <c r="B98" s="14"/>
      <c r="C98" s="14"/>
      <c r="D98" s="14"/>
      <c r="E98" s="14"/>
      <c r="F98" s="14"/>
      <c r="G98" s="14"/>
    </row>
    <row r="99" spans="1:7">
      <c r="A99" s="14"/>
      <c r="B99" s="14"/>
      <c r="C99" s="14"/>
      <c r="D99" s="14"/>
      <c r="E99" s="14"/>
      <c r="F99" s="14"/>
      <c r="G99" s="14"/>
    </row>
    <row r="100" spans="1:7">
      <c r="A100" s="14"/>
      <c r="B100" s="14"/>
      <c r="C100" s="14"/>
      <c r="D100" s="14"/>
      <c r="E100" s="14"/>
      <c r="F100" s="14"/>
      <c r="G100" s="14"/>
    </row>
    <row r="101" spans="1:7">
      <c r="A101" s="14"/>
      <c r="B101" s="14"/>
      <c r="C101" s="14"/>
      <c r="D101" s="14"/>
      <c r="E101" s="14"/>
      <c r="F101" s="14"/>
      <c r="G101" s="14"/>
    </row>
    <row r="102" spans="1:7">
      <c r="A102" s="14"/>
      <c r="B102" s="14"/>
      <c r="C102" s="14"/>
      <c r="D102" s="14"/>
      <c r="E102" s="14"/>
      <c r="F102" s="14"/>
      <c r="G102" s="14"/>
    </row>
    <row r="103" spans="1:7">
      <c r="A103" s="14"/>
      <c r="B103" s="14"/>
      <c r="C103" s="14"/>
      <c r="D103" s="14"/>
      <c r="E103" s="14"/>
      <c r="F103" s="14"/>
      <c r="G103" s="14"/>
    </row>
    <row r="104" spans="1:7">
      <c r="A104" s="14"/>
      <c r="B104" s="14"/>
      <c r="C104" s="14"/>
      <c r="D104" s="14"/>
      <c r="E104" s="14"/>
      <c r="F104" s="14"/>
      <c r="G104" s="14"/>
    </row>
    <row r="105" spans="1:7">
      <c r="A105" s="14"/>
      <c r="B105" s="14"/>
      <c r="C105" s="14"/>
      <c r="D105" s="14"/>
      <c r="E105" s="14"/>
      <c r="F105" s="14"/>
      <c r="G105" s="14"/>
    </row>
    <row r="106" spans="1:7">
      <c r="A106" s="14"/>
      <c r="B106" s="14"/>
      <c r="C106" s="14"/>
      <c r="D106" s="14"/>
      <c r="E106" s="14"/>
      <c r="F106" s="14"/>
      <c r="G106" s="14"/>
    </row>
    <row r="107" spans="1:7">
      <c r="A107" s="14"/>
      <c r="B107" s="14"/>
      <c r="C107" s="14"/>
      <c r="D107" s="14"/>
      <c r="E107" s="14"/>
      <c r="F107" s="14"/>
      <c r="G107" s="14"/>
    </row>
    <row r="108" spans="1:7">
      <c r="A108" s="14"/>
      <c r="B108" s="14"/>
      <c r="C108" s="14"/>
      <c r="D108" s="14"/>
      <c r="E108" s="14"/>
      <c r="F108" s="14"/>
      <c r="G108" s="14"/>
    </row>
    <row r="109" spans="1:7">
      <c r="A109" s="14"/>
      <c r="B109" s="14"/>
      <c r="C109" s="14"/>
      <c r="D109" s="14"/>
      <c r="E109" s="14"/>
      <c r="F109" s="14"/>
      <c r="G109" s="14"/>
    </row>
    <row r="110" spans="1:7">
      <c r="A110" s="14"/>
      <c r="B110" s="14"/>
      <c r="C110" s="14"/>
      <c r="D110" s="14"/>
      <c r="E110" s="14"/>
      <c r="F110" s="14"/>
      <c r="G110" s="14"/>
    </row>
    <row r="111" spans="1:7">
      <c r="A111" s="14"/>
      <c r="B111" s="14"/>
      <c r="C111" s="14"/>
      <c r="D111" s="14"/>
      <c r="E111" s="14"/>
      <c r="F111" s="14"/>
      <c r="G111" s="14"/>
    </row>
    <row r="112" spans="1:7">
      <c r="A112" s="14"/>
      <c r="B112" s="14"/>
      <c r="C112" s="14"/>
      <c r="D112" s="14"/>
      <c r="E112" s="14"/>
      <c r="F112" s="14"/>
      <c r="G112" s="14"/>
    </row>
    <row r="113" spans="1:7">
      <c r="A113" s="14"/>
      <c r="B113" s="14"/>
      <c r="C113" s="14"/>
      <c r="D113" s="14"/>
      <c r="E113" s="14"/>
      <c r="F113" s="14"/>
      <c r="G113" s="14"/>
    </row>
    <row r="114" spans="1:7">
      <c r="A114" s="14"/>
      <c r="B114" s="14"/>
      <c r="C114" s="14"/>
      <c r="D114" s="14"/>
      <c r="E114" s="14"/>
      <c r="F114" s="14"/>
      <c r="G114" s="14"/>
    </row>
    <row r="115" spans="1:7">
      <c r="A115" s="14"/>
      <c r="B115" s="14"/>
      <c r="C115" s="14"/>
      <c r="D115" s="14"/>
      <c r="E115" s="14"/>
      <c r="F115" s="14"/>
      <c r="G115" s="14"/>
    </row>
    <row r="116" spans="1:7">
      <c r="A116" s="14"/>
      <c r="B116" s="14"/>
      <c r="C116" s="14"/>
      <c r="D116" s="14"/>
      <c r="E116" s="14"/>
      <c r="F116" s="14"/>
      <c r="G116" s="14"/>
    </row>
    <row r="117" spans="1:7">
      <c r="A117" s="14"/>
      <c r="B117" s="14"/>
      <c r="C117" s="14"/>
      <c r="D117" s="14"/>
      <c r="E117" s="14"/>
      <c r="F117" s="14"/>
      <c r="G117" s="14"/>
    </row>
    <row r="118" spans="1:7">
      <c r="A118" s="14"/>
      <c r="B118" s="14"/>
      <c r="C118" s="14"/>
      <c r="D118" s="14"/>
      <c r="E118" s="14"/>
      <c r="F118" s="14"/>
      <c r="G118" s="14"/>
    </row>
    <row r="119" spans="1:7">
      <c r="A119" s="14"/>
      <c r="B119" s="14"/>
      <c r="C119" s="14"/>
      <c r="D119" s="14"/>
      <c r="E119" s="14"/>
      <c r="F119" s="14"/>
      <c r="G119" s="14"/>
    </row>
    <row r="120" spans="1:7">
      <c r="A120" s="14"/>
      <c r="B120" s="14"/>
      <c r="C120" s="14"/>
      <c r="D120" s="14"/>
      <c r="E120" s="14"/>
      <c r="F120" s="14"/>
      <c r="G120" s="14"/>
    </row>
    <row r="121" spans="1:7">
      <c r="A121" s="14"/>
      <c r="B121" s="14"/>
      <c r="C121" s="14"/>
      <c r="D121" s="14"/>
      <c r="E121" s="14"/>
      <c r="F121" s="14"/>
      <c r="G121" s="14"/>
    </row>
    <row r="122" spans="1:7">
      <c r="A122" s="14"/>
      <c r="B122" s="14"/>
      <c r="C122" s="14"/>
      <c r="D122" s="14"/>
      <c r="E122" s="14"/>
      <c r="F122" s="14"/>
      <c r="G122" s="14"/>
    </row>
    <row r="123" spans="1:7">
      <c r="A123" s="14"/>
      <c r="B123" s="14"/>
      <c r="C123" s="14"/>
      <c r="D123" s="14"/>
      <c r="E123" s="14"/>
      <c r="F123" s="14"/>
      <c r="G123" s="14"/>
    </row>
    <row r="124" spans="1:7">
      <c r="A124" s="14"/>
      <c r="B124" s="14"/>
      <c r="C124" s="14"/>
      <c r="D124" s="14"/>
      <c r="E124" s="14"/>
      <c r="F124" s="14"/>
      <c r="G124" s="14"/>
    </row>
    <row r="125" spans="1:7">
      <c r="A125" s="14"/>
      <c r="B125" s="14"/>
      <c r="C125" s="14"/>
      <c r="D125" s="14"/>
      <c r="E125" s="14"/>
      <c r="F125" s="14"/>
      <c r="G125" s="14"/>
    </row>
    <row r="126" spans="1:7">
      <c r="A126" s="14"/>
      <c r="B126" s="14"/>
      <c r="C126" s="14"/>
      <c r="D126" s="14"/>
      <c r="E126" s="14"/>
      <c r="F126" s="14"/>
      <c r="G126" s="14"/>
    </row>
    <row r="127" spans="1:7">
      <c r="A127" s="14"/>
      <c r="B127" s="14"/>
      <c r="C127" s="14"/>
      <c r="D127" s="14"/>
      <c r="E127" s="14"/>
      <c r="F127" s="14"/>
      <c r="G127" s="14"/>
    </row>
    <row r="128" spans="1:7">
      <c r="A128" s="14"/>
      <c r="B128" s="14"/>
      <c r="C128" s="14"/>
      <c r="D128" s="14"/>
      <c r="E128" s="14"/>
      <c r="F128" s="14"/>
      <c r="G128" s="14"/>
    </row>
    <row r="129" spans="1:7">
      <c r="A129" s="14"/>
      <c r="B129" s="14"/>
      <c r="C129" s="14"/>
      <c r="D129" s="14"/>
      <c r="E129" s="14"/>
      <c r="F129" s="14"/>
      <c r="G129" s="14"/>
    </row>
    <row r="130" spans="1:7">
      <c r="A130" s="14"/>
      <c r="B130" s="14"/>
      <c r="C130" s="14"/>
      <c r="D130" s="14"/>
      <c r="E130" s="14"/>
      <c r="F130" s="14"/>
      <c r="G130" s="14"/>
    </row>
    <row r="131" spans="1:7">
      <c r="A131" s="14"/>
      <c r="B131" s="14"/>
      <c r="C131" s="14"/>
      <c r="D131" s="14"/>
      <c r="E131" s="14"/>
      <c r="F131" s="14"/>
      <c r="G131" s="14"/>
    </row>
    <row r="132" spans="1:7">
      <c r="A132" s="14"/>
      <c r="B132" s="14"/>
      <c r="C132" s="14"/>
      <c r="D132" s="14"/>
      <c r="E132" s="14"/>
      <c r="F132" s="14"/>
      <c r="G132" s="14"/>
    </row>
    <row r="133" spans="1:7">
      <c r="A133" s="14"/>
      <c r="B133" s="14"/>
      <c r="C133" s="14"/>
      <c r="D133" s="14"/>
      <c r="E133" s="14"/>
      <c r="F133" s="14"/>
      <c r="G133" s="14"/>
    </row>
    <row r="134" spans="1:7">
      <c r="A134" s="14"/>
      <c r="B134" s="14"/>
      <c r="C134" s="14"/>
      <c r="D134" s="14"/>
      <c r="E134" s="14"/>
      <c r="F134" s="14"/>
      <c r="G134" s="14"/>
    </row>
    <row r="135" spans="1:7">
      <c r="A135" s="14"/>
      <c r="B135" s="14"/>
      <c r="C135" s="14"/>
      <c r="D135" s="14"/>
      <c r="E135" s="14"/>
      <c r="F135" s="14"/>
      <c r="G135" s="14"/>
    </row>
    <row r="136" spans="1:7">
      <c r="A136" s="14"/>
      <c r="B136" s="14"/>
      <c r="C136" s="14"/>
      <c r="D136" s="14"/>
      <c r="E136" s="14"/>
      <c r="F136" s="14"/>
      <c r="G136" s="14"/>
    </row>
    <row r="137" spans="1:7">
      <c r="A137" s="14"/>
      <c r="B137" s="14"/>
      <c r="C137" s="14"/>
      <c r="D137" s="14"/>
      <c r="E137" s="14"/>
      <c r="F137" s="14"/>
      <c r="G137" s="14"/>
    </row>
    <row r="138" spans="1:7">
      <c r="A138" s="14"/>
      <c r="B138" s="14"/>
      <c r="C138" s="14"/>
      <c r="D138" s="14"/>
      <c r="E138" s="14"/>
      <c r="F138" s="14"/>
      <c r="G138" s="14"/>
    </row>
    <row r="139" spans="1:7">
      <c r="A139" s="14"/>
      <c r="B139" s="14"/>
      <c r="C139" s="14"/>
      <c r="D139" s="14"/>
      <c r="E139" s="14"/>
      <c r="F139" s="14"/>
      <c r="G139" s="14"/>
    </row>
    <row r="140" spans="1:7">
      <c r="A140" s="14"/>
      <c r="B140" s="14"/>
      <c r="C140" s="14"/>
      <c r="D140" s="14"/>
      <c r="E140" s="14"/>
      <c r="F140" s="14"/>
      <c r="G140" s="14"/>
    </row>
    <row r="141" spans="1:7">
      <c r="A141" s="14"/>
      <c r="B141" s="14"/>
      <c r="C141" s="14"/>
      <c r="D141" s="14"/>
      <c r="E141" s="14"/>
      <c r="F141" s="14"/>
      <c r="G141" s="14"/>
    </row>
    <row r="142" spans="1:7">
      <c r="A142" s="14"/>
      <c r="B142" s="14"/>
      <c r="C142" s="14"/>
      <c r="D142" s="14"/>
      <c r="E142" s="14"/>
      <c r="F142" s="14"/>
      <c r="G142" s="14"/>
    </row>
    <row r="143" spans="1:7">
      <c r="A143" s="14"/>
      <c r="B143" s="14"/>
      <c r="C143" s="14"/>
      <c r="D143" s="14"/>
      <c r="E143" s="14"/>
      <c r="F143" s="14"/>
      <c r="G143" s="14"/>
    </row>
    <row r="144" spans="1:7">
      <c r="A144" s="14"/>
      <c r="B144" s="14"/>
      <c r="C144" s="14"/>
      <c r="D144" s="14"/>
      <c r="E144" s="14"/>
      <c r="F144" s="14"/>
      <c r="G144" s="14"/>
    </row>
    <row r="145" spans="1:7">
      <c r="A145" s="14"/>
      <c r="B145" s="14"/>
      <c r="C145" s="14"/>
      <c r="D145" s="14"/>
      <c r="E145" s="14"/>
      <c r="F145" s="14"/>
      <c r="G145" s="14"/>
    </row>
    <row r="146" spans="1:7">
      <c r="A146" s="14"/>
      <c r="B146" s="14"/>
      <c r="C146" s="14"/>
      <c r="D146" s="14"/>
      <c r="E146" s="14"/>
      <c r="F146" s="14"/>
      <c r="G146" s="14"/>
    </row>
    <row r="147" spans="1:7">
      <c r="A147" s="14"/>
      <c r="B147" s="14"/>
      <c r="C147" s="14"/>
      <c r="D147" s="14"/>
      <c r="E147" s="14"/>
      <c r="F147" s="14"/>
      <c r="G147" s="14"/>
    </row>
    <row r="148" spans="1:7">
      <c r="A148" s="14"/>
      <c r="B148" s="14"/>
      <c r="C148" s="14"/>
      <c r="D148" s="14"/>
      <c r="E148" s="14"/>
      <c r="F148" s="14"/>
      <c r="G148" s="14"/>
    </row>
    <row r="149" spans="1:7">
      <c r="A149" s="14"/>
      <c r="B149" s="14"/>
      <c r="C149" s="14"/>
      <c r="D149" s="14"/>
      <c r="E149" s="14"/>
      <c r="F149" s="14"/>
      <c r="G149" s="14"/>
    </row>
    <row r="150" spans="1:7">
      <c r="A150" s="14"/>
      <c r="B150" s="14"/>
      <c r="C150" s="14"/>
      <c r="D150" s="14"/>
      <c r="E150" s="14"/>
      <c r="F150" s="14"/>
      <c r="G150" s="14"/>
    </row>
    <row r="151" spans="1:7">
      <c r="A151" s="14"/>
      <c r="B151" s="14"/>
      <c r="C151" s="14"/>
      <c r="D151" s="14"/>
      <c r="E151" s="14"/>
      <c r="F151" s="14"/>
      <c r="G151" s="14"/>
    </row>
    <row r="152" spans="1:7">
      <c r="A152" s="14"/>
      <c r="B152" s="14"/>
      <c r="C152" s="14"/>
      <c r="D152" s="14"/>
      <c r="E152" s="14"/>
      <c r="F152" s="14"/>
      <c r="G152" s="14"/>
    </row>
    <row r="153" spans="1:7">
      <c r="A153" s="14"/>
      <c r="B153" s="14"/>
      <c r="C153" s="14"/>
      <c r="D153" s="14"/>
      <c r="E153" s="14"/>
      <c r="F153" s="14"/>
      <c r="G153" s="14"/>
    </row>
    <row r="154" spans="1:7">
      <c r="A154" s="14"/>
      <c r="B154" s="14"/>
      <c r="C154" s="14"/>
      <c r="D154" s="14"/>
      <c r="E154" s="14"/>
      <c r="F154" s="14"/>
      <c r="G154" s="14"/>
    </row>
    <row r="155" spans="1:7">
      <c r="A155" s="14"/>
      <c r="B155" s="14"/>
      <c r="C155" s="14"/>
      <c r="D155" s="14"/>
      <c r="E155" s="14"/>
      <c r="F155" s="14"/>
      <c r="G155" s="14"/>
    </row>
    <row r="156" spans="1:7">
      <c r="A156" s="14"/>
      <c r="B156" s="14"/>
      <c r="C156" s="14"/>
      <c r="D156" s="14"/>
      <c r="E156" s="14"/>
      <c r="F156" s="14"/>
      <c r="G156" s="14"/>
    </row>
    <row r="157" spans="1:7">
      <c r="A157" s="14"/>
      <c r="B157" s="14"/>
      <c r="C157" s="14"/>
      <c r="D157" s="14"/>
      <c r="E157" s="14"/>
      <c r="F157" s="14"/>
      <c r="G157" s="14"/>
    </row>
    <row r="158" spans="1:7">
      <c r="A158" s="14"/>
      <c r="B158" s="14"/>
      <c r="C158" s="14"/>
      <c r="D158" s="14"/>
      <c r="E158" s="14"/>
      <c r="F158" s="14"/>
      <c r="G158" s="14"/>
    </row>
    <row r="159" spans="1:7">
      <c r="A159" s="14"/>
      <c r="B159" s="14"/>
      <c r="C159" s="14"/>
      <c r="D159" s="14"/>
      <c r="E159" s="14"/>
      <c r="F159" s="14"/>
      <c r="G159" s="14"/>
    </row>
    <row r="160" spans="1:7">
      <c r="A160" s="14"/>
      <c r="B160" s="14"/>
      <c r="C160" s="14"/>
      <c r="D160" s="14"/>
      <c r="E160" s="14"/>
      <c r="F160" s="14"/>
      <c r="G160" s="14"/>
    </row>
    <row r="161" spans="1:7">
      <c r="A161" s="14"/>
      <c r="B161" s="14"/>
      <c r="C161" s="14"/>
      <c r="D161" s="14"/>
      <c r="E161" s="14"/>
      <c r="F161" s="14"/>
      <c r="G161" s="14"/>
    </row>
    <row r="162" spans="1:7">
      <c r="A162" s="14"/>
      <c r="B162" s="14"/>
      <c r="C162" s="14"/>
      <c r="D162" s="14"/>
      <c r="E162" s="14"/>
      <c r="F162" s="14"/>
      <c r="G162" s="14"/>
    </row>
    <row r="163" spans="1:7">
      <c r="A163" s="14"/>
      <c r="B163" s="14"/>
      <c r="C163" s="14"/>
      <c r="D163" s="14"/>
      <c r="E163" s="14"/>
      <c r="F163" s="14"/>
      <c r="G163" s="14"/>
    </row>
    <row r="164" spans="1:7">
      <c r="A164" s="14"/>
      <c r="B164" s="14"/>
      <c r="C164" s="14"/>
      <c r="D164" s="14"/>
      <c r="E164" s="14"/>
      <c r="F164" s="14"/>
      <c r="G164" s="14"/>
    </row>
    <row r="165" spans="1:7">
      <c r="A165" s="14"/>
      <c r="B165" s="14"/>
      <c r="C165" s="14"/>
      <c r="D165" s="14"/>
      <c r="E165" s="14"/>
      <c r="F165" s="14"/>
      <c r="G165" s="14"/>
    </row>
    <row r="166" spans="1:7">
      <c r="A166" s="14"/>
      <c r="B166" s="14"/>
      <c r="C166" s="14"/>
      <c r="D166" s="14"/>
      <c r="E166" s="14"/>
      <c r="F166" s="14"/>
      <c r="G166" s="14"/>
    </row>
    <row r="167" spans="1:7">
      <c r="A167" s="14"/>
      <c r="B167" s="14"/>
      <c r="C167" s="14"/>
      <c r="D167" s="14"/>
      <c r="E167" s="14"/>
      <c r="F167" s="14"/>
      <c r="G167" s="14"/>
    </row>
    <row r="168" spans="1:7">
      <c r="A168" s="14"/>
      <c r="B168" s="14"/>
      <c r="C168" s="14"/>
      <c r="D168" s="14"/>
      <c r="E168" s="14"/>
      <c r="F168" s="14"/>
      <c r="G168" s="14"/>
    </row>
    <row r="169" spans="1:7">
      <c r="A169" s="14"/>
      <c r="B169" s="14"/>
      <c r="C169" s="14"/>
      <c r="D169" s="14"/>
      <c r="E169" s="14"/>
      <c r="F169" s="14"/>
      <c r="G169" s="14"/>
    </row>
    <row r="170" spans="1:7">
      <c r="A170" s="14"/>
      <c r="B170" s="14"/>
      <c r="C170" s="14"/>
      <c r="D170" s="14"/>
      <c r="E170" s="14"/>
      <c r="F170" s="14"/>
      <c r="G170" s="14"/>
    </row>
    <row r="171" spans="1:7">
      <c r="A171" s="14"/>
      <c r="B171" s="14"/>
      <c r="C171" s="14"/>
      <c r="D171" s="14"/>
      <c r="E171" s="14"/>
      <c r="F171" s="14"/>
      <c r="G171" s="14"/>
    </row>
    <row r="172" spans="1:7">
      <c r="A172" s="14"/>
      <c r="B172" s="14"/>
      <c r="C172" s="14"/>
      <c r="D172" s="14"/>
      <c r="E172" s="14"/>
      <c r="F172" s="14"/>
      <c r="G172" s="14"/>
    </row>
    <row r="173" spans="1:7">
      <c r="A173" s="14"/>
      <c r="B173" s="14"/>
      <c r="C173" s="14"/>
      <c r="D173" s="14"/>
      <c r="E173" s="14"/>
      <c r="F173" s="14"/>
      <c r="G173" s="14"/>
    </row>
    <row r="174" spans="1:7">
      <c r="A174" s="14"/>
      <c r="B174" s="14"/>
      <c r="C174" s="14"/>
      <c r="D174" s="14"/>
      <c r="E174" s="14"/>
      <c r="F174" s="14"/>
      <c r="G174" s="14"/>
    </row>
    <row r="175" spans="1:7">
      <c r="A175" s="14"/>
      <c r="B175" s="14"/>
      <c r="C175" s="14"/>
      <c r="D175" s="14"/>
      <c r="E175" s="14"/>
      <c r="F175" s="14"/>
      <c r="G175" s="14"/>
    </row>
    <row r="176" spans="1:7">
      <c r="A176" s="14"/>
      <c r="B176" s="14"/>
      <c r="C176" s="14"/>
      <c r="D176" s="14"/>
      <c r="E176" s="14"/>
      <c r="F176" s="14"/>
      <c r="G176" s="14"/>
    </row>
    <row r="177" spans="1:7">
      <c r="A177" s="14"/>
      <c r="B177" s="14"/>
      <c r="C177" s="14"/>
      <c r="D177" s="14"/>
      <c r="E177" s="14"/>
      <c r="F177" s="14"/>
      <c r="G177" s="14"/>
    </row>
    <row r="178" spans="1:7">
      <c r="A178" s="14"/>
      <c r="B178" s="14"/>
      <c r="C178" s="14"/>
      <c r="D178" s="14"/>
      <c r="E178" s="14"/>
      <c r="F178" s="14"/>
      <c r="G178" s="14"/>
    </row>
    <row r="179" spans="1:7">
      <c r="A179" s="14"/>
      <c r="B179" s="14"/>
      <c r="C179" s="14"/>
      <c r="D179" s="14"/>
      <c r="E179" s="14"/>
      <c r="F179" s="14"/>
      <c r="G179" s="14"/>
    </row>
    <row r="180" spans="1:7">
      <c r="A180" s="14"/>
      <c r="B180" s="14"/>
      <c r="C180" s="14"/>
      <c r="D180" s="14"/>
      <c r="E180" s="14"/>
      <c r="F180" s="14"/>
      <c r="G180" s="14"/>
    </row>
    <row r="181" spans="1:7">
      <c r="A181" s="14"/>
      <c r="B181" s="14"/>
      <c r="C181" s="14"/>
      <c r="D181" s="14"/>
      <c r="E181" s="14"/>
      <c r="F181" s="14"/>
      <c r="G181" s="14"/>
    </row>
    <row r="182" spans="1:7">
      <c r="A182" s="14"/>
      <c r="B182" s="14"/>
      <c r="C182" s="14"/>
      <c r="D182" s="14"/>
      <c r="E182" s="14"/>
      <c r="F182" s="14"/>
      <c r="G182" s="14"/>
    </row>
    <row r="183" spans="1:7">
      <c r="A183" s="14"/>
      <c r="B183" s="14"/>
      <c r="C183" s="14"/>
      <c r="D183" s="14"/>
      <c r="E183" s="14"/>
      <c r="F183" s="14"/>
      <c r="G183" s="14"/>
    </row>
    <row r="184" spans="1:7">
      <c r="A184" s="14"/>
      <c r="B184" s="14"/>
      <c r="C184" s="14"/>
      <c r="D184" s="14"/>
      <c r="E184" s="14"/>
      <c r="F184" s="14"/>
      <c r="G184" s="14"/>
    </row>
    <row r="185" spans="1:7">
      <c r="A185" s="14"/>
      <c r="B185" s="14"/>
      <c r="C185" s="14"/>
      <c r="D185" s="14"/>
      <c r="E185" s="14"/>
      <c r="F185" s="14"/>
      <c r="G185" s="14"/>
    </row>
    <row r="186" spans="1:7">
      <c r="A186" s="14"/>
      <c r="B186" s="14"/>
      <c r="C186" s="14"/>
      <c r="D186" s="14"/>
      <c r="E186" s="14"/>
      <c r="F186" s="14"/>
      <c r="G186" s="14"/>
    </row>
    <row r="187" spans="1:7">
      <c r="A187" s="14"/>
      <c r="B187" s="14"/>
      <c r="C187" s="14"/>
      <c r="D187" s="14"/>
      <c r="E187" s="14"/>
      <c r="F187" s="14"/>
      <c r="G187" s="14"/>
    </row>
    <row r="188" spans="1:7">
      <c r="A188" s="14"/>
      <c r="B188" s="14"/>
      <c r="C188" s="14"/>
      <c r="D188" s="14"/>
      <c r="E188" s="14"/>
      <c r="F188" s="14"/>
      <c r="G188" s="14"/>
    </row>
    <row r="189" spans="1:7">
      <c r="A189" s="14"/>
      <c r="B189" s="14"/>
      <c r="C189" s="14"/>
      <c r="D189" s="14"/>
      <c r="E189" s="14"/>
      <c r="F189" s="14"/>
      <c r="G189" s="14"/>
    </row>
    <row r="190" spans="1:7">
      <c r="A190" s="14"/>
      <c r="B190" s="14"/>
      <c r="C190" s="14"/>
      <c r="D190" s="14"/>
      <c r="E190" s="14"/>
      <c r="F190" s="14"/>
      <c r="G190" s="14"/>
    </row>
    <row r="191" spans="1:7">
      <c r="A191" s="14"/>
      <c r="B191" s="14"/>
      <c r="C191" s="14"/>
      <c r="D191" s="14"/>
      <c r="E191" s="14"/>
      <c r="F191" s="14"/>
      <c r="G191" s="14"/>
    </row>
    <row r="192" spans="1:7">
      <c r="A192" s="14"/>
      <c r="B192" s="14"/>
      <c r="C192" s="14"/>
      <c r="D192" s="14"/>
      <c r="E192" s="14"/>
      <c r="F192" s="14"/>
      <c r="G192" s="14"/>
    </row>
    <row r="193" spans="1:7">
      <c r="A193" s="14"/>
      <c r="B193" s="14"/>
      <c r="C193" s="14"/>
      <c r="D193" s="14"/>
      <c r="E193" s="14"/>
      <c r="F193" s="14"/>
      <c r="G193" s="14"/>
    </row>
    <row r="194" spans="1:7">
      <c r="A194" s="14"/>
      <c r="B194" s="14"/>
      <c r="C194" s="14"/>
      <c r="D194" s="14"/>
      <c r="E194" s="14"/>
      <c r="F194" s="14"/>
      <c r="G194" s="14"/>
    </row>
    <row r="195" spans="1:7">
      <c r="A195" s="14"/>
      <c r="B195" s="14"/>
      <c r="C195" s="14"/>
      <c r="D195" s="14"/>
      <c r="E195" s="14"/>
      <c r="F195" s="14"/>
      <c r="G195" s="14"/>
    </row>
    <row r="196" spans="1:7">
      <c r="A196" s="14"/>
      <c r="B196" s="14"/>
      <c r="C196" s="14"/>
      <c r="D196" s="14"/>
      <c r="E196" s="14"/>
      <c r="F196" s="14"/>
      <c r="G196" s="14"/>
    </row>
    <row r="197" spans="1:7">
      <c r="A197" s="14"/>
      <c r="B197" s="14"/>
      <c r="C197" s="14"/>
      <c r="D197" s="14"/>
      <c r="E197" s="14"/>
      <c r="F197" s="14"/>
      <c r="G197" s="14"/>
    </row>
    <row r="198" spans="1:7">
      <c r="A198" s="14"/>
      <c r="B198" s="14"/>
      <c r="C198" s="14"/>
      <c r="D198" s="14"/>
      <c r="E198" s="14"/>
      <c r="F198" s="14"/>
      <c r="G198" s="14"/>
    </row>
    <row r="199" spans="1:7">
      <c r="A199" s="14"/>
      <c r="B199" s="14"/>
      <c r="C199" s="14"/>
      <c r="D199" s="14"/>
      <c r="E199" s="14"/>
      <c r="F199" s="14"/>
      <c r="G199" s="14"/>
    </row>
    <row r="200" spans="1:7">
      <c r="A200" s="14"/>
      <c r="B200" s="14"/>
      <c r="C200" s="14"/>
      <c r="D200" s="14"/>
      <c r="E200" s="14"/>
      <c r="F200" s="14"/>
      <c r="G200" s="14"/>
    </row>
    <row r="201" spans="1:7">
      <c r="A201" s="14"/>
      <c r="B201" s="14"/>
      <c r="C201" s="14"/>
      <c r="D201" s="14"/>
      <c r="E201" s="14"/>
      <c r="F201" s="14"/>
      <c r="G201" s="14"/>
    </row>
    <row r="202" spans="1:7">
      <c r="A202" s="14"/>
      <c r="B202" s="14"/>
      <c r="C202" s="14"/>
      <c r="D202" s="14"/>
      <c r="E202" s="14"/>
      <c r="F202" s="14"/>
      <c r="G202" s="14"/>
    </row>
    <row r="203" spans="1:7">
      <c r="A203" s="14"/>
      <c r="B203" s="14"/>
      <c r="C203" s="14"/>
      <c r="D203" s="14"/>
      <c r="E203" s="14"/>
      <c r="F203" s="14"/>
      <c r="G203" s="14"/>
    </row>
    <row r="204" spans="1:7">
      <c r="A204" s="14"/>
      <c r="B204" s="14"/>
      <c r="C204" s="14"/>
      <c r="D204" s="14"/>
      <c r="E204" s="14"/>
      <c r="F204" s="14"/>
      <c r="G204" s="14"/>
    </row>
    <row r="205" spans="1:7">
      <c r="A205" s="14"/>
      <c r="B205" s="14"/>
      <c r="C205" s="14"/>
      <c r="D205" s="14"/>
      <c r="E205" s="14"/>
      <c r="F205" s="14"/>
      <c r="G205" s="14"/>
    </row>
    <row r="206" spans="1:7">
      <c r="A206" s="14"/>
      <c r="B206" s="14"/>
      <c r="C206" s="14"/>
      <c r="D206" s="14"/>
      <c r="E206" s="14"/>
      <c r="F206" s="14"/>
      <c r="G206" s="14"/>
    </row>
    <row r="207" spans="1:7">
      <c r="A207" s="14"/>
      <c r="B207" s="14"/>
      <c r="C207" s="14"/>
      <c r="D207" s="14"/>
      <c r="E207" s="14"/>
      <c r="F207" s="14"/>
      <c r="G207" s="14"/>
    </row>
    <row r="208" spans="1:7">
      <c r="A208" s="14"/>
      <c r="B208" s="14"/>
      <c r="C208" s="14"/>
      <c r="D208" s="14"/>
      <c r="E208" s="14"/>
      <c r="F208" s="14"/>
      <c r="G208" s="14"/>
    </row>
    <row r="209" spans="1:7">
      <c r="A209" s="14"/>
      <c r="B209" s="14"/>
      <c r="C209" s="14"/>
      <c r="D209" s="14"/>
      <c r="E209" s="14"/>
      <c r="F209" s="14"/>
      <c r="G209" s="14"/>
    </row>
    <row r="210" spans="1:7">
      <c r="A210" s="14"/>
      <c r="B210" s="14"/>
      <c r="C210" s="14"/>
      <c r="D210" s="14"/>
      <c r="E210" s="14"/>
      <c r="F210" s="14"/>
      <c r="G210" s="14"/>
    </row>
    <row r="211" spans="1:7">
      <c r="A211" s="14"/>
      <c r="B211" s="14"/>
      <c r="C211" s="14"/>
      <c r="D211" s="14"/>
      <c r="E211" s="14"/>
      <c r="F211" s="14"/>
      <c r="G211" s="14"/>
    </row>
    <row r="212" spans="1:7">
      <c r="A212" s="14"/>
      <c r="B212" s="14"/>
      <c r="C212" s="14"/>
      <c r="D212" s="14"/>
      <c r="E212" s="14"/>
      <c r="F212" s="14"/>
      <c r="G212" s="14"/>
    </row>
    <row r="213" spans="1:7">
      <c r="A213" s="14"/>
      <c r="B213" s="14"/>
      <c r="C213" s="14"/>
      <c r="D213" s="14"/>
      <c r="E213" s="14"/>
      <c r="F213" s="14"/>
      <c r="G213" s="14"/>
    </row>
    <row r="214" spans="1:7">
      <c r="A214" s="14"/>
      <c r="B214" s="14"/>
      <c r="C214" s="14"/>
      <c r="D214" s="14"/>
      <c r="E214" s="14"/>
      <c r="F214" s="14"/>
      <c r="G214" s="14"/>
    </row>
    <row r="215" spans="1:7">
      <c r="A215" s="14"/>
      <c r="B215" s="14"/>
      <c r="C215" s="14"/>
      <c r="D215" s="14"/>
      <c r="E215" s="14"/>
      <c r="F215" s="14"/>
      <c r="G215" s="14"/>
    </row>
    <row r="216" spans="1:7">
      <c r="A216" s="14"/>
      <c r="B216" s="14"/>
      <c r="C216" s="14"/>
      <c r="D216" s="14"/>
      <c r="E216" s="14"/>
      <c r="F216" s="14"/>
      <c r="G216" s="14"/>
    </row>
    <row r="217" spans="1:7">
      <c r="A217" s="14"/>
      <c r="B217" s="14"/>
      <c r="C217" s="14"/>
      <c r="D217" s="14"/>
      <c r="E217" s="14"/>
      <c r="F217" s="14"/>
      <c r="G217" s="14"/>
    </row>
    <row r="218" spans="1:7">
      <c r="A218" s="14"/>
      <c r="B218" s="14"/>
      <c r="C218" s="14"/>
      <c r="D218" s="14"/>
      <c r="E218" s="14"/>
      <c r="F218" s="14"/>
      <c r="G218" s="14"/>
    </row>
    <row r="219" spans="1:7">
      <c r="A219" s="14"/>
      <c r="B219" s="14"/>
      <c r="C219" s="14"/>
      <c r="D219" s="14"/>
      <c r="E219" s="14"/>
      <c r="F219" s="14"/>
      <c r="G219" s="14"/>
    </row>
    <row r="220" spans="1:7">
      <c r="A220" s="14"/>
      <c r="B220" s="14"/>
      <c r="C220" s="14"/>
      <c r="D220" s="14"/>
      <c r="E220" s="14"/>
      <c r="F220" s="14"/>
      <c r="G220" s="14"/>
    </row>
    <row r="221" spans="1:7">
      <c r="A221" s="14"/>
      <c r="B221" s="14"/>
      <c r="C221" s="14"/>
      <c r="D221" s="14"/>
      <c r="E221" s="14"/>
      <c r="F221" s="14"/>
      <c r="G221" s="14"/>
    </row>
    <row r="222" spans="1:7">
      <c r="A222" s="14"/>
      <c r="B222" s="14"/>
      <c r="C222" s="14"/>
      <c r="D222" s="14"/>
      <c r="E222" s="14"/>
      <c r="F222" s="14"/>
      <c r="G222" s="14"/>
    </row>
    <row r="223" spans="1:7">
      <c r="A223" s="14"/>
      <c r="B223" s="14"/>
      <c r="C223" s="14"/>
      <c r="D223" s="14"/>
      <c r="E223" s="14"/>
      <c r="F223" s="14"/>
      <c r="G223" s="14"/>
    </row>
    <row r="224" spans="1:7">
      <c r="A224" s="14"/>
      <c r="B224" s="14"/>
      <c r="C224" s="14"/>
      <c r="D224" s="14"/>
      <c r="E224" s="14"/>
      <c r="F224" s="14"/>
      <c r="G224" s="14"/>
    </row>
    <row r="225" spans="1:7">
      <c r="A225" s="14"/>
      <c r="B225" s="14"/>
      <c r="C225" s="14"/>
      <c r="D225" s="14"/>
      <c r="E225" s="14"/>
      <c r="F225" s="14"/>
      <c r="G225" s="14"/>
    </row>
    <row r="226" spans="1:7">
      <c r="A226" s="14"/>
      <c r="B226" s="14"/>
      <c r="C226" s="14"/>
      <c r="D226" s="14"/>
      <c r="E226" s="14"/>
      <c r="F226" s="14"/>
      <c r="G226" s="14"/>
    </row>
    <row r="227" spans="1:7">
      <c r="A227" s="14"/>
      <c r="B227" s="14"/>
      <c r="C227" s="14"/>
      <c r="D227" s="14"/>
      <c r="E227" s="14"/>
      <c r="F227" s="14"/>
      <c r="G227" s="14"/>
    </row>
    <row r="228" spans="1:7">
      <c r="A228" s="14"/>
      <c r="B228" s="14"/>
      <c r="C228" s="14"/>
      <c r="D228" s="14"/>
      <c r="E228" s="14"/>
      <c r="F228" s="14"/>
      <c r="G228" s="14"/>
    </row>
    <row r="229" spans="1:7">
      <c r="A229" s="14"/>
      <c r="B229" s="14"/>
      <c r="C229" s="14"/>
      <c r="D229" s="14"/>
      <c r="E229" s="14"/>
      <c r="F229" s="14"/>
      <c r="G229" s="14"/>
    </row>
    <row r="230" spans="1:7">
      <c r="A230" s="14"/>
      <c r="B230" s="14"/>
      <c r="C230" s="14"/>
      <c r="D230" s="14"/>
      <c r="E230" s="14"/>
      <c r="F230" s="14"/>
      <c r="G230" s="14"/>
    </row>
    <row r="231" spans="1:7">
      <c r="A231" s="14"/>
      <c r="B231" s="14"/>
      <c r="C231" s="14"/>
      <c r="D231" s="14"/>
      <c r="E231" s="14"/>
      <c r="F231" s="14"/>
      <c r="G231" s="14"/>
    </row>
  </sheetData>
  <mergeCells count="18">
    <mergeCell ref="C10:G10"/>
    <mergeCell ref="A1:G1"/>
    <mergeCell ref="A4:G4"/>
    <mergeCell ref="C8:G8"/>
    <mergeCell ref="C9:G9"/>
    <mergeCell ref="A3:G3"/>
    <mergeCell ref="B28:C28"/>
    <mergeCell ref="A24:F24"/>
    <mergeCell ref="C11:G11"/>
    <mergeCell ref="A17:A18"/>
    <mergeCell ref="B17:B18"/>
    <mergeCell ref="C17:C18"/>
    <mergeCell ref="D17:D18"/>
    <mergeCell ref="E17:E18"/>
    <mergeCell ref="F15:F16"/>
    <mergeCell ref="G15:G16"/>
    <mergeCell ref="F17:F18"/>
    <mergeCell ref="G17:G18"/>
  </mergeCells>
  <printOptions horizontalCentered="1"/>
  <pageMargins left="1.1811023622047245" right="0.59055118110236227" top="0.78740157480314965" bottom="0.78740157480314965" header="0.31496062992125984" footer="0.39370078740157483"/>
  <pageSetup paperSize="9" scale="69" fitToHeight="0" orientation="portrait" blackAndWhite="1" r:id="rId1"/>
  <headerFooter>
    <oddFooter>&amp;R&amp;"Times New Roman,Regular"&amp;10&amp;P. lpp. no &amp;N</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H258"/>
  <sheetViews>
    <sheetView showZeros="0" topLeftCell="A4" zoomScale="90" zoomScaleNormal="90" workbookViewId="0">
      <selection activeCell="P44" sqref="P44"/>
    </sheetView>
  </sheetViews>
  <sheetFormatPr defaultColWidth="9.140625" defaultRowHeight="15" outlineLevelRow="1"/>
  <cols>
    <col min="1" max="2" width="8.7109375" style="44" customWidth="1"/>
    <col min="3" max="3" width="44.7109375" style="44" customWidth="1"/>
    <col min="4" max="4" width="24.5703125" style="44" customWidth="1"/>
    <col min="5" max="6" width="9.7109375" style="44" customWidth="1"/>
    <col min="7" max="7" width="17.28515625" style="44" customWidth="1"/>
    <col min="8" max="8" width="19.42578125" style="44" customWidth="1"/>
    <col min="9" max="16384" width="9.140625" style="44"/>
  </cols>
  <sheetData>
    <row r="1" spans="1:8" ht="20.25">
      <c r="A1" s="985" t="str">
        <f>"Lokālā tāme Nr. "&amp;KOPS1!B50</f>
        <v>Lokālā tāme Nr. 3-3</v>
      </c>
      <c r="B1" s="985"/>
      <c r="C1" s="985"/>
      <c r="D1" s="985"/>
      <c r="E1" s="985"/>
      <c r="F1" s="985"/>
      <c r="G1" s="985"/>
      <c r="H1" s="985"/>
    </row>
    <row r="3" spans="1:8" ht="20.25">
      <c r="A3" s="1026" t="str">
        <f>KOPS1!C50</f>
        <v>Elektroapgāde, ārējie tīkli</v>
      </c>
      <c r="B3" s="1026"/>
      <c r="C3" s="1026"/>
      <c r="D3" s="1027"/>
      <c r="E3" s="1026"/>
      <c r="F3" s="1026"/>
      <c r="G3" s="1026"/>
      <c r="H3" s="1026"/>
    </row>
    <row r="4" spans="1:8">
      <c r="A4" s="1017" t="s">
        <v>0</v>
      </c>
      <c r="B4" s="1017"/>
      <c r="C4" s="1017"/>
      <c r="D4" s="1017"/>
      <c r="E4" s="1017"/>
      <c r="F4" s="1017"/>
      <c r="G4" s="1017"/>
      <c r="H4" s="1017"/>
    </row>
    <row r="5" spans="1:8">
      <c r="A5" s="14"/>
      <c r="B5" s="14"/>
      <c r="C5" s="14"/>
      <c r="D5" s="14"/>
      <c r="E5" s="14"/>
      <c r="F5" s="14"/>
      <c r="G5" s="14"/>
      <c r="H5" s="14"/>
    </row>
    <row r="6" spans="1:8">
      <c r="A6" s="14" t="s">
        <v>1</v>
      </c>
      <c r="B6" s="14"/>
      <c r="C6" s="995" t="str">
        <f>KOPS1!C6</f>
        <v>Jauna skolas ēka Ādažos I.kārta</v>
      </c>
      <c r="D6" s="986"/>
      <c r="E6" s="995"/>
      <c r="F6" s="995"/>
      <c r="G6" s="995"/>
      <c r="H6" s="995"/>
    </row>
    <row r="7" spans="1:8">
      <c r="A7" s="14" t="s">
        <v>2</v>
      </c>
      <c r="B7" s="14"/>
      <c r="C7" s="995" t="str">
        <f>KOPS1!C7</f>
        <v>Jauna skolas ēka Ādažos</v>
      </c>
      <c r="D7" s="986"/>
      <c r="E7" s="995"/>
      <c r="F7" s="995"/>
      <c r="G7" s="995"/>
      <c r="H7" s="995"/>
    </row>
    <row r="8" spans="1:8">
      <c r="A8" s="14" t="s">
        <v>3</v>
      </c>
      <c r="B8" s="14"/>
      <c r="C8" s="995" t="str">
        <f>KOPS1!C8</f>
        <v>Attekas iela 16, Ādaži, Ādažu novads</v>
      </c>
      <c r="D8" s="986"/>
      <c r="E8" s="995"/>
      <c r="F8" s="995"/>
      <c r="G8" s="995"/>
      <c r="H8" s="995"/>
    </row>
    <row r="9" spans="1:8">
      <c r="A9" s="14" t="s">
        <v>4</v>
      </c>
      <c r="B9" s="14"/>
      <c r="C9" s="995" t="str">
        <f>KOPS1!C9</f>
        <v>16-26</v>
      </c>
      <c r="D9" s="986"/>
      <c r="E9" s="995"/>
      <c r="F9" s="995"/>
      <c r="G9" s="995"/>
      <c r="H9" s="995"/>
    </row>
    <row r="10" spans="1:8">
      <c r="A10" s="14"/>
      <c r="B10" s="14"/>
      <c r="C10" s="14"/>
      <c r="D10" s="14"/>
      <c r="E10" s="14"/>
      <c r="F10" s="14"/>
      <c r="G10" s="14"/>
    </row>
    <row r="11" spans="1:8">
      <c r="A11" s="14" t="s">
        <v>1051</v>
      </c>
      <c r="B11" s="14"/>
      <c r="C11" s="14"/>
      <c r="D11" s="14"/>
      <c r="E11" s="14"/>
      <c r="F11" s="14"/>
      <c r="G11" s="14"/>
    </row>
    <row r="12" spans="1:8">
      <c r="A12" s="14" t="s">
        <v>2039</v>
      </c>
      <c r="B12" s="14"/>
      <c r="C12" s="14"/>
      <c r="D12" s="14"/>
      <c r="E12" s="14"/>
      <c r="F12" s="14"/>
      <c r="G12" s="14"/>
      <c r="H12" s="14"/>
    </row>
    <row r="13" spans="1:8">
      <c r="A13" s="1019" t="str">
        <f>KOPS1!F14</f>
        <v>Tāme sastādīta 2017.gada 29. septembrī</v>
      </c>
      <c r="B13" s="1019"/>
      <c r="C13" s="1019"/>
      <c r="D13" s="1019"/>
      <c r="E13" s="1019"/>
      <c r="F13" s="14"/>
      <c r="G13" s="14"/>
    </row>
    <row r="15" spans="1:8" ht="15" customHeight="1">
      <c r="A15" s="1007" t="s">
        <v>5</v>
      </c>
      <c r="B15" s="1007" t="s">
        <v>6</v>
      </c>
      <c r="C15" s="1031" t="s">
        <v>1931</v>
      </c>
      <c r="D15" s="1032" t="s">
        <v>1628</v>
      </c>
      <c r="E15" s="1031" t="s">
        <v>7</v>
      </c>
      <c r="F15" s="1031" t="s">
        <v>8</v>
      </c>
      <c r="G15" s="1024" t="s">
        <v>2040</v>
      </c>
      <c r="H15" s="1024" t="s">
        <v>2041</v>
      </c>
    </row>
    <row r="16" spans="1:8">
      <c r="A16" s="1007"/>
      <c r="B16" s="1007"/>
      <c r="C16" s="1031"/>
      <c r="D16" s="1025"/>
      <c r="E16" s="1031"/>
      <c r="F16" s="1031"/>
      <c r="G16" s="1025"/>
      <c r="H16" s="1025"/>
    </row>
    <row r="17" spans="1:8" ht="15.75" thickBot="1">
      <c r="A17" s="66">
        <v>1</v>
      </c>
      <c r="B17" s="66">
        <v>2</v>
      </c>
      <c r="C17" s="67" t="s">
        <v>80</v>
      </c>
      <c r="D17" s="67"/>
      <c r="E17" s="66" t="s">
        <v>81</v>
      </c>
      <c r="F17" s="68">
        <v>5</v>
      </c>
      <c r="G17" s="68">
        <v>6</v>
      </c>
      <c r="H17" s="68">
        <v>7</v>
      </c>
    </row>
    <row r="18" spans="1:8" ht="15.75" thickTop="1">
      <c r="A18" s="99"/>
      <c r="B18" s="99"/>
      <c r="C18" s="582" t="s">
        <v>435</v>
      </c>
      <c r="D18" s="582"/>
      <c r="E18" s="99"/>
      <c r="F18" s="100"/>
      <c r="G18" s="296"/>
      <c r="H18" s="297"/>
    </row>
    <row r="19" spans="1:8">
      <c r="A19" s="298"/>
      <c r="B19" s="298"/>
      <c r="C19" s="299"/>
      <c r="D19" s="299"/>
      <c r="E19" s="298"/>
      <c r="F19" s="209"/>
      <c r="G19" s="300"/>
      <c r="H19" s="301"/>
    </row>
    <row r="20" spans="1:8">
      <c r="A20" s="298"/>
      <c r="B20" s="298"/>
      <c r="C20" s="299" t="s">
        <v>243</v>
      </c>
      <c r="D20" s="299"/>
      <c r="E20" s="298"/>
      <c r="F20" s="209"/>
      <c r="G20" s="300"/>
      <c r="H20" s="301"/>
    </row>
    <row r="21" spans="1:8">
      <c r="A21" s="35">
        <v>1</v>
      </c>
      <c r="B21" s="599" t="s">
        <v>1946</v>
      </c>
      <c r="C21" s="91" t="s">
        <v>244</v>
      </c>
      <c r="D21" s="722" t="s">
        <v>2048</v>
      </c>
      <c r="E21" s="92" t="s">
        <v>95</v>
      </c>
      <c r="F21" s="53">
        <v>200</v>
      </c>
      <c r="G21" s="34"/>
      <c r="H21" s="252"/>
    </row>
    <row r="22" spans="1:8">
      <c r="A22" s="35">
        <f>A21+1</f>
        <v>2</v>
      </c>
      <c r="B22" s="599" t="s">
        <v>1946</v>
      </c>
      <c r="C22" s="91" t="s">
        <v>245</v>
      </c>
      <c r="D22" s="722" t="s">
        <v>2048</v>
      </c>
      <c r="E22" s="92" t="s">
        <v>92</v>
      </c>
      <c r="F22" s="93">
        <v>4</v>
      </c>
      <c r="G22" s="34"/>
      <c r="H22" s="252"/>
    </row>
    <row r="23" spans="1:8">
      <c r="A23" s="35">
        <f t="shared" ref="A23:A28" si="0">A22+1</f>
        <v>3</v>
      </c>
      <c r="B23" s="599" t="s">
        <v>1946</v>
      </c>
      <c r="C23" s="91" t="s">
        <v>436</v>
      </c>
      <c r="D23" s="722" t="s">
        <v>2048</v>
      </c>
      <c r="E23" s="92" t="s">
        <v>95</v>
      </c>
      <c r="F23" s="53">
        <v>200</v>
      </c>
      <c r="G23" s="34"/>
      <c r="H23" s="252"/>
    </row>
    <row r="24" spans="1:8">
      <c r="A24" s="35">
        <f t="shared" si="0"/>
        <v>4</v>
      </c>
      <c r="B24" s="599" t="s">
        <v>1946</v>
      </c>
      <c r="C24" s="91" t="s">
        <v>437</v>
      </c>
      <c r="D24" s="722" t="s">
        <v>2048</v>
      </c>
      <c r="E24" s="92" t="s">
        <v>95</v>
      </c>
      <c r="F24" s="53">
        <v>200</v>
      </c>
      <c r="G24" s="34"/>
      <c r="H24" s="252"/>
    </row>
    <row r="25" spans="1:8">
      <c r="A25" s="35">
        <f t="shared" si="0"/>
        <v>5</v>
      </c>
      <c r="B25" s="599" t="s">
        <v>1946</v>
      </c>
      <c r="C25" s="91" t="s">
        <v>438</v>
      </c>
      <c r="D25" s="722" t="s">
        <v>2048</v>
      </c>
      <c r="E25" s="92" t="s">
        <v>95</v>
      </c>
      <c r="F25" s="53">
        <v>250</v>
      </c>
      <c r="G25" s="34"/>
      <c r="H25" s="252"/>
    </row>
    <row r="26" spans="1:8">
      <c r="A26" s="35">
        <f t="shared" si="0"/>
        <v>6</v>
      </c>
      <c r="B26" s="599" t="s">
        <v>1946</v>
      </c>
      <c r="C26" s="91" t="s">
        <v>246</v>
      </c>
      <c r="D26" s="722" t="s">
        <v>2048</v>
      </c>
      <c r="E26" s="92" t="s">
        <v>95</v>
      </c>
      <c r="F26" s="53">
        <v>350</v>
      </c>
      <c r="G26" s="34"/>
      <c r="H26" s="252"/>
    </row>
    <row r="27" spans="1:8">
      <c r="A27" s="35">
        <f t="shared" si="0"/>
        <v>7</v>
      </c>
      <c r="B27" s="599" t="s">
        <v>1946</v>
      </c>
      <c r="C27" s="91" t="s">
        <v>439</v>
      </c>
      <c r="D27" s="722" t="s">
        <v>2048</v>
      </c>
      <c r="E27" s="92" t="s">
        <v>95</v>
      </c>
      <c r="F27" s="53">
        <v>60</v>
      </c>
      <c r="G27" s="34"/>
      <c r="H27" s="252"/>
    </row>
    <row r="28" spans="1:8">
      <c r="A28" s="35">
        <f t="shared" si="0"/>
        <v>8</v>
      </c>
      <c r="B28" s="599" t="s">
        <v>1946</v>
      </c>
      <c r="C28" s="91" t="s">
        <v>248</v>
      </c>
      <c r="D28" s="722" t="s">
        <v>2048</v>
      </c>
      <c r="E28" s="92" t="s">
        <v>92</v>
      </c>
      <c r="F28" s="93">
        <v>2</v>
      </c>
      <c r="G28" s="34"/>
      <c r="H28" s="252"/>
    </row>
    <row r="29" spans="1:8">
      <c r="A29" s="35">
        <f t="shared" ref="A29:A47" si="1">A28+1</f>
        <v>9</v>
      </c>
      <c r="B29" s="599" t="s">
        <v>1946</v>
      </c>
      <c r="C29" s="91" t="s">
        <v>440</v>
      </c>
      <c r="D29" s="722" t="s">
        <v>2048</v>
      </c>
      <c r="E29" s="92" t="s">
        <v>92</v>
      </c>
      <c r="F29" s="93">
        <v>2</v>
      </c>
      <c r="G29" s="34"/>
      <c r="H29" s="252"/>
    </row>
    <row r="30" spans="1:8">
      <c r="A30" s="35">
        <f t="shared" si="1"/>
        <v>10</v>
      </c>
      <c r="B30" s="599" t="s">
        <v>1946</v>
      </c>
      <c r="C30" s="91" t="s">
        <v>249</v>
      </c>
      <c r="D30" s="722" t="s">
        <v>2048</v>
      </c>
      <c r="E30" s="92" t="s">
        <v>95</v>
      </c>
      <c r="F30" s="53">
        <v>60</v>
      </c>
      <c r="G30" s="34"/>
      <c r="H30" s="252"/>
    </row>
    <row r="31" spans="1:8">
      <c r="A31" s="35">
        <f t="shared" si="1"/>
        <v>11</v>
      </c>
      <c r="B31" s="599" t="s">
        <v>1946</v>
      </c>
      <c r="C31" s="91" t="s">
        <v>441</v>
      </c>
      <c r="D31" s="722" t="s">
        <v>2048</v>
      </c>
      <c r="E31" s="92" t="s">
        <v>95</v>
      </c>
      <c r="F31" s="53">
        <v>550</v>
      </c>
      <c r="G31" s="34"/>
      <c r="H31" s="252"/>
    </row>
    <row r="32" spans="1:8">
      <c r="A32" s="35">
        <f t="shared" si="1"/>
        <v>12</v>
      </c>
      <c r="B32" s="599" t="s">
        <v>1946</v>
      </c>
      <c r="C32" s="91" t="s">
        <v>247</v>
      </c>
      <c r="D32" s="722" t="s">
        <v>2048</v>
      </c>
      <c r="E32" s="92" t="s">
        <v>95</v>
      </c>
      <c r="F32" s="53">
        <v>200</v>
      </c>
      <c r="G32" s="34"/>
      <c r="H32" s="252"/>
    </row>
    <row r="33" spans="1:8">
      <c r="A33" s="35">
        <f t="shared" si="1"/>
        <v>13</v>
      </c>
      <c r="B33" s="599" t="s">
        <v>1946</v>
      </c>
      <c r="C33" s="91" t="s">
        <v>442</v>
      </c>
      <c r="D33" s="722" t="s">
        <v>2048</v>
      </c>
      <c r="E33" s="92" t="s">
        <v>95</v>
      </c>
      <c r="F33" s="53">
        <v>10</v>
      </c>
      <c r="G33" s="34"/>
      <c r="H33" s="252"/>
    </row>
    <row r="34" spans="1:8">
      <c r="A34" s="35">
        <f t="shared" si="1"/>
        <v>14</v>
      </c>
      <c r="B34" s="599" t="s">
        <v>1946</v>
      </c>
      <c r="C34" s="91" t="s">
        <v>109</v>
      </c>
      <c r="D34" s="302"/>
      <c r="E34" s="92" t="s">
        <v>94</v>
      </c>
      <c r="F34" s="93">
        <v>1</v>
      </c>
      <c r="G34" s="34"/>
      <c r="H34" s="252"/>
    </row>
    <row r="35" spans="1:8">
      <c r="A35" s="35"/>
      <c r="B35" s="599" t="s">
        <v>1946</v>
      </c>
      <c r="C35" s="253" t="s">
        <v>250</v>
      </c>
      <c r="D35" s="388"/>
      <c r="E35" s="92"/>
      <c r="F35" s="53"/>
      <c r="G35" s="34"/>
      <c r="H35" s="252"/>
    </row>
    <row r="36" spans="1:8" ht="25.5">
      <c r="A36" s="35">
        <f>A34+1</f>
        <v>15</v>
      </c>
      <c r="B36" s="599" t="s">
        <v>1946</v>
      </c>
      <c r="C36" s="91" t="s">
        <v>443</v>
      </c>
      <c r="D36" s="722" t="s">
        <v>2048</v>
      </c>
      <c r="E36" s="92" t="s">
        <v>92</v>
      </c>
      <c r="F36" s="93">
        <v>3</v>
      </c>
      <c r="G36" s="34"/>
      <c r="H36" s="252"/>
    </row>
    <row r="37" spans="1:8" ht="30">
      <c r="A37" s="35">
        <f t="shared" si="1"/>
        <v>16</v>
      </c>
      <c r="B37" s="599" t="s">
        <v>1946</v>
      </c>
      <c r="C37" s="239" t="s">
        <v>444</v>
      </c>
      <c r="D37" s="722" t="s">
        <v>2048</v>
      </c>
      <c r="E37" s="92" t="s">
        <v>92</v>
      </c>
      <c r="F37" s="93">
        <v>19</v>
      </c>
      <c r="G37" s="34"/>
      <c r="H37" s="252"/>
    </row>
    <row r="38" spans="1:8" ht="25.5">
      <c r="A38" s="35">
        <f t="shared" si="1"/>
        <v>17</v>
      </c>
      <c r="B38" s="599" t="s">
        <v>1946</v>
      </c>
      <c r="C38" s="91" t="s">
        <v>445</v>
      </c>
      <c r="D38" s="722" t="s">
        <v>2048</v>
      </c>
      <c r="E38" s="92" t="s">
        <v>92</v>
      </c>
      <c r="F38" s="93">
        <v>19</v>
      </c>
      <c r="G38" s="34"/>
      <c r="H38" s="252"/>
    </row>
    <row r="39" spans="1:8" ht="25.5">
      <c r="A39" s="35">
        <f t="shared" si="1"/>
        <v>18</v>
      </c>
      <c r="B39" s="599" t="s">
        <v>1946</v>
      </c>
      <c r="C39" s="91" t="s">
        <v>446</v>
      </c>
      <c r="D39" s="722" t="s">
        <v>2048</v>
      </c>
      <c r="E39" s="92" t="s">
        <v>92</v>
      </c>
      <c r="F39" s="93">
        <v>19</v>
      </c>
      <c r="G39" s="34"/>
      <c r="H39" s="252"/>
    </row>
    <row r="40" spans="1:8" ht="25.5">
      <c r="A40" s="35">
        <f t="shared" si="1"/>
        <v>19</v>
      </c>
      <c r="B40" s="599" t="s">
        <v>1946</v>
      </c>
      <c r="C40" s="91" t="s">
        <v>447</v>
      </c>
      <c r="D40" s="722" t="s">
        <v>2048</v>
      </c>
      <c r="E40" s="92" t="s">
        <v>92</v>
      </c>
      <c r="F40" s="93">
        <v>19</v>
      </c>
      <c r="G40" s="34"/>
      <c r="H40" s="252"/>
    </row>
    <row r="41" spans="1:8" ht="38.25">
      <c r="A41" s="35">
        <f t="shared" si="1"/>
        <v>20</v>
      </c>
      <c r="B41" s="599" t="s">
        <v>1946</v>
      </c>
      <c r="C41" s="91" t="s">
        <v>448</v>
      </c>
      <c r="D41" s="722" t="s">
        <v>2048</v>
      </c>
      <c r="E41" s="92" t="s">
        <v>92</v>
      </c>
      <c r="F41" s="93">
        <v>18</v>
      </c>
      <c r="G41" s="34"/>
      <c r="H41" s="252"/>
    </row>
    <row r="42" spans="1:8" ht="38.25">
      <c r="A42" s="35">
        <f t="shared" si="1"/>
        <v>21</v>
      </c>
      <c r="B42" s="599" t="s">
        <v>1946</v>
      </c>
      <c r="C42" s="302" t="s">
        <v>1660</v>
      </c>
      <c r="D42" s="722" t="s">
        <v>2048</v>
      </c>
      <c r="E42" s="92" t="s">
        <v>92</v>
      </c>
      <c r="F42" s="93">
        <v>1</v>
      </c>
      <c r="G42" s="34"/>
      <c r="H42" s="252"/>
    </row>
    <row r="43" spans="1:8" ht="25.5">
      <c r="A43" s="35">
        <f t="shared" si="1"/>
        <v>22</v>
      </c>
      <c r="B43" s="599" t="s">
        <v>1946</v>
      </c>
      <c r="C43" s="91" t="s">
        <v>449</v>
      </c>
      <c r="D43" s="722" t="s">
        <v>2048</v>
      </c>
      <c r="E43" s="92" t="s">
        <v>92</v>
      </c>
      <c r="F43" s="93">
        <v>3</v>
      </c>
      <c r="G43" s="34"/>
      <c r="H43" s="252"/>
    </row>
    <row r="44" spans="1:8">
      <c r="A44" s="35">
        <f t="shared" si="1"/>
        <v>23</v>
      </c>
      <c r="B44" s="599" t="s">
        <v>1946</v>
      </c>
      <c r="C44" s="91" t="s">
        <v>251</v>
      </c>
      <c r="D44" s="722" t="s">
        <v>2048</v>
      </c>
      <c r="E44" s="92" t="s">
        <v>92</v>
      </c>
      <c r="F44" s="93">
        <v>14</v>
      </c>
      <c r="G44" s="34"/>
      <c r="H44" s="252"/>
    </row>
    <row r="45" spans="1:8" ht="19.5" customHeight="1">
      <c r="A45" s="35">
        <f t="shared" si="1"/>
        <v>24</v>
      </c>
      <c r="B45" s="599" t="s">
        <v>1946</v>
      </c>
      <c r="C45" s="91" t="s">
        <v>450</v>
      </c>
      <c r="D45" s="722" t="s">
        <v>2048</v>
      </c>
      <c r="E45" s="92" t="s">
        <v>92</v>
      </c>
      <c r="F45" s="93">
        <v>3</v>
      </c>
      <c r="G45" s="34"/>
      <c r="H45" s="252"/>
    </row>
    <row r="46" spans="1:8" ht="25.5">
      <c r="A46" s="35">
        <f t="shared" si="1"/>
        <v>25</v>
      </c>
      <c r="B46" s="599" t="s">
        <v>1946</v>
      </c>
      <c r="C46" s="91" t="s">
        <v>451</v>
      </c>
      <c r="D46" s="722" t="s">
        <v>2048</v>
      </c>
      <c r="E46" s="92" t="s">
        <v>92</v>
      </c>
      <c r="F46" s="93">
        <v>2</v>
      </c>
      <c r="G46" s="34"/>
      <c r="H46" s="252"/>
    </row>
    <row r="47" spans="1:8">
      <c r="A47" s="35">
        <f t="shared" si="1"/>
        <v>26</v>
      </c>
      <c r="B47" s="599" t="s">
        <v>1946</v>
      </c>
      <c r="C47" s="91" t="s">
        <v>452</v>
      </c>
      <c r="D47" s="722" t="s">
        <v>2048</v>
      </c>
      <c r="E47" s="92" t="s">
        <v>92</v>
      </c>
      <c r="F47" s="93">
        <v>39</v>
      </c>
      <c r="G47" s="34"/>
      <c r="H47" s="252"/>
    </row>
    <row r="48" spans="1:8" ht="25.5">
      <c r="A48" s="35">
        <f>A47+1</f>
        <v>27</v>
      </c>
      <c r="B48" s="599" t="s">
        <v>1946</v>
      </c>
      <c r="C48" s="302" t="s">
        <v>1625</v>
      </c>
      <c r="D48" s="722"/>
      <c r="E48" s="92" t="s">
        <v>94</v>
      </c>
      <c r="F48" s="93">
        <v>1</v>
      </c>
      <c r="G48" s="34"/>
      <c r="H48" s="252">
        <f>ROUND(F48*G48,2)</f>
        <v>0</v>
      </c>
    </row>
    <row r="49" spans="1:8" ht="15.75" thickBot="1">
      <c r="A49" s="35"/>
      <c r="B49" s="1"/>
      <c r="C49" s="73"/>
      <c r="D49" s="681"/>
      <c r="E49" s="74"/>
      <c r="F49" s="75"/>
      <c r="G49" s="76"/>
      <c r="H49" s="252"/>
    </row>
    <row r="50" spans="1:8" ht="15.75" thickTop="1">
      <c r="A50" s="77"/>
      <c r="B50" s="77"/>
      <c r="C50" s="78"/>
      <c r="D50" s="78"/>
      <c r="E50" s="79"/>
      <c r="F50" s="80"/>
      <c r="G50" s="82"/>
      <c r="H50" s="82"/>
    </row>
    <row r="51" spans="1:8">
      <c r="A51" s="1038" t="s">
        <v>1924</v>
      </c>
      <c r="B51" s="1039"/>
      <c r="C51" s="1039"/>
      <c r="D51" s="1029"/>
      <c r="E51" s="1039"/>
      <c r="F51" s="1039"/>
      <c r="G51" s="1039"/>
      <c r="H51" s="295">
        <f>SUM(H21:H50)</f>
        <v>0</v>
      </c>
    </row>
    <row r="52" spans="1:8" outlineLevel="1">
      <c r="A52" s="14"/>
      <c r="B52" s="14"/>
      <c r="C52" s="14"/>
      <c r="D52" s="14"/>
      <c r="E52" s="14"/>
      <c r="F52" s="14"/>
      <c r="G52" s="14"/>
      <c r="H52" s="14"/>
    </row>
    <row r="53" spans="1:8" outlineLevel="1">
      <c r="E53" s="14"/>
      <c r="F53" s="14"/>
      <c r="H53" s="86"/>
    </row>
    <row r="54" spans="1:8" outlineLevel="1">
      <c r="A54" s="44" t="str">
        <f>"Sastādīja: "&amp;KOPS1!$B$71</f>
        <v>Sastādīja: _________________ Olga  Jasāne /29.09.2017./</v>
      </c>
      <c r="E54" s="638"/>
      <c r="F54" s="87"/>
      <c r="G54" s="88"/>
    </row>
    <row r="55" spans="1:8" outlineLevel="1">
      <c r="B55" s="1021" t="s">
        <v>13</v>
      </c>
      <c r="C55" s="1021"/>
      <c r="D55" s="663"/>
      <c r="E55" s="14"/>
      <c r="F55" s="640"/>
      <c r="G55" s="640"/>
    </row>
    <row r="56" spans="1:8" outlineLevel="1">
      <c r="A56" s="14"/>
      <c r="B56" s="87"/>
      <c r="C56" s="637"/>
      <c r="D56" s="661"/>
      <c r="E56" s="14"/>
      <c r="F56" s="14"/>
    </row>
    <row r="57" spans="1:8">
      <c r="A57" s="638" t="str">
        <f>"Pārbaudīja: "&amp;KOPS1!$F$71</f>
        <v>Pārbaudīja: _________________ Aleksejs Providenko /29.09.2017./</v>
      </c>
      <c r="B57" s="528"/>
      <c r="C57" s="88"/>
      <c r="D57" s="88"/>
      <c r="E57" s="88"/>
      <c r="F57" s="14"/>
      <c r="G57" s="14"/>
      <c r="H57" s="14"/>
    </row>
    <row r="58" spans="1:8">
      <c r="A58" s="14"/>
      <c r="B58" s="637" t="s">
        <v>13</v>
      </c>
      <c r="C58" s="640"/>
      <c r="D58" s="663"/>
      <c r="E58" s="640"/>
      <c r="F58" s="14"/>
      <c r="G58" s="14"/>
      <c r="H58" s="14"/>
    </row>
    <row r="59" spans="1:8">
      <c r="A59" s="14" t="str">
        <f>"Sertifikāta Nr.: "&amp;KOPS1!$F$73</f>
        <v>Sertifikāta Nr.: 5-00770</v>
      </c>
      <c r="B59" s="37"/>
      <c r="E59" s="14"/>
      <c r="F59" s="14"/>
      <c r="G59" s="14"/>
      <c r="H59" s="14"/>
    </row>
    <row r="60" spans="1:8">
      <c r="A60" s="14"/>
      <c r="B60" s="14"/>
      <c r="C60" s="14"/>
      <c r="D60" s="14"/>
      <c r="E60" s="14"/>
      <c r="F60" s="14"/>
      <c r="G60" s="14"/>
      <c r="H60" s="14"/>
    </row>
    <row r="61" spans="1:8">
      <c r="A61" s="14"/>
      <c r="B61" s="14"/>
      <c r="C61" s="14"/>
      <c r="D61" s="14"/>
      <c r="E61" s="14"/>
      <c r="F61" s="14"/>
      <c r="G61" s="14"/>
      <c r="H61" s="14"/>
    </row>
    <row r="62" spans="1:8">
      <c r="A62" s="14"/>
      <c r="B62" s="14"/>
      <c r="C62" s="14"/>
      <c r="D62" s="14"/>
      <c r="E62" s="14"/>
      <c r="F62" s="14"/>
      <c r="G62" s="14"/>
      <c r="H62" s="14"/>
    </row>
    <row r="63" spans="1:8">
      <c r="A63" s="14"/>
      <c r="B63" s="14"/>
      <c r="C63" s="14"/>
      <c r="D63" s="14"/>
      <c r="E63" s="14"/>
      <c r="F63" s="14"/>
      <c r="G63" s="14"/>
      <c r="H63" s="14"/>
    </row>
    <row r="64" spans="1:8">
      <c r="A64" s="14"/>
      <c r="B64" s="14"/>
      <c r="C64" s="14"/>
      <c r="D64" s="14"/>
      <c r="E64" s="14"/>
      <c r="F64" s="14"/>
      <c r="G64" s="14"/>
      <c r="H64" s="14"/>
    </row>
    <row r="65" spans="1:8">
      <c r="A65" s="14"/>
      <c r="B65" s="14"/>
      <c r="C65" s="14"/>
      <c r="D65" s="14"/>
      <c r="E65" s="14"/>
      <c r="F65" s="14"/>
      <c r="G65" s="14"/>
      <c r="H65" s="14"/>
    </row>
    <row r="66" spans="1:8">
      <c r="A66" s="14"/>
      <c r="B66" s="14"/>
      <c r="C66" s="14"/>
      <c r="D66" s="14"/>
      <c r="E66" s="14"/>
      <c r="F66" s="14"/>
      <c r="G66" s="14"/>
      <c r="H66" s="14"/>
    </row>
    <row r="67" spans="1:8">
      <c r="A67" s="14"/>
      <c r="B67" s="14"/>
      <c r="C67" s="14"/>
      <c r="D67" s="14"/>
      <c r="E67" s="14"/>
      <c r="F67" s="14"/>
      <c r="G67" s="14"/>
      <c r="H67" s="14"/>
    </row>
    <row r="68" spans="1:8">
      <c r="A68" s="14"/>
      <c r="B68" s="14"/>
      <c r="C68" s="14"/>
      <c r="D68" s="14"/>
      <c r="E68" s="14"/>
      <c r="F68" s="14"/>
      <c r="G68" s="14"/>
      <c r="H68" s="14"/>
    </row>
    <row r="69" spans="1:8">
      <c r="A69" s="14"/>
      <c r="B69" s="14"/>
      <c r="C69" s="14"/>
      <c r="D69" s="14"/>
      <c r="E69" s="14"/>
      <c r="F69" s="14"/>
      <c r="G69" s="14"/>
      <c r="H69" s="14"/>
    </row>
    <row r="70" spans="1:8">
      <c r="A70" s="14"/>
      <c r="B70" s="14"/>
      <c r="C70" s="14"/>
      <c r="D70" s="14"/>
      <c r="E70" s="14"/>
      <c r="F70" s="14"/>
      <c r="G70" s="14"/>
      <c r="H70" s="14"/>
    </row>
    <row r="71" spans="1:8">
      <c r="A71" s="14"/>
      <c r="B71" s="14"/>
      <c r="C71" s="14"/>
      <c r="D71" s="14"/>
      <c r="E71" s="14"/>
      <c r="F71" s="14"/>
      <c r="G71" s="14"/>
      <c r="H71" s="14"/>
    </row>
    <row r="72" spans="1:8">
      <c r="A72" s="14"/>
      <c r="B72" s="14"/>
      <c r="C72" s="14"/>
      <c r="D72" s="14"/>
      <c r="E72" s="14"/>
      <c r="F72" s="14"/>
      <c r="G72" s="14"/>
      <c r="H72" s="14"/>
    </row>
    <row r="73" spans="1:8">
      <c r="A73" s="14"/>
      <c r="B73" s="14"/>
      <c r="C73" s="14"/>
      <c r="D73" s="14"/>
      <c r="E73" s="14"/>
      <c r="F73" s="14"/>
      <c r="G73" s="14"/>
      <c r="H73" s="14"/>
    </row>
    <row r="74" spans="1:8">
      <c r="A74" s="14"/>
      <c r="B74" s="14"/>
      <c r="C74" s="14"/>
      <c r="D74" s="14"/>
      <c r="E74" s="14"/>
      <c r="F74" s="14"/>
      <c r="G74" s="14"/>
      <c r="H74" s="14"/>
    </row>
    <row r="75" spans="1:8">
      <c r="A75" s="14"/>
      <c r="B75" s="14"/>
      <c r="C75" s="14"/>
      <c r="D75" s="14"/>
      <c r="E75" s="14"/>
      <c r="F75" s="14"/>
      <c r="G75" s="14"/>
      <c r="H75" s="14"/>
    </row>
    <row r="76" spans="1:8">
      <c r="A76" s="14"/>
      <c r="B76" s="14"/>
      <c r="C76" s="14"/>
      <c r="D76" s="14"/>
      <c r="E76" s="14"/>
      <c r="F76" s="14"/>
      <c r="G76" s="14"/>
      <c r="H76" s="14"/>
    </row>
    <row r="77" spans="1:8">
      <c r="A77" s="14"/>
      <c r="B77" s="14"/>
      <c r="C77" s="14"/>
      <c r="D77" s="14"/>
      <c r="E77" s="14"/>
      <c r="F77" s="14"/>
      <c r="G77" s="14"/>
      <c r="H77" s="14"/>
    </row>
    <row r="78" spans="1:8">
      <c r="A78" s="14"/>
      <c r="B78" s="14"/>
      <c r="C78" s="14"/>
      <c r="D78" s="14"/>
      <c r="E78" s="14"/>
      <c r="F78" s="14"/>
      <c r="G78" s="14"/>
      <c r="H78" s="14"/>
    </row>
    <row r="79" spans="1:8">
      <c r="A79" s="14"/>
      <c r="B79" s="14"/>
      <c r="C79" s="14"/>
      <c r="D79" s="14"/>
      <c r="E79" s="14"/>
      <c r="F79" s="14"/>
      <c r="G79" s="14"/>
      <c r="H79" s="14"/>
    </row>
    <row r="80" spans="1:8">
      <c r="A80" s="14"/>
      <c r="B80" s="14"/>
      <c r="C80" s="14"/>
      <c r="D80" s="14"/>
      <c r="E80" s="14"/>
      <c r="F80" s="14"/>
      <c r="G80" s="14"/>
      <c r="H80" s="14"/>
    </row>
    <row r="81" spans="1:8">
      <c r="A81" s="14"/>
      <c r="B81" s="14"/>
      <c r="C81" s="14"/>
      <c r="D81" s="14"/>
      <c r="E81" s="14"/>
      <c r="F81" s="14"/>
      <c r="G81" s="14"/>
      <c r="H81" s="14"/>
    </row>
    <row r="82" spans="1:8">
      <c r="A82" s="14"/>
      <c r="B82" s="14"/>
      <c r="C82" s="14"/>
      <c r="D82" s="14"/>
      <c r="E82" s="14"/>
      <c r="F82" s="14"/>
      <c r="G82" s="14"/>
      <c r="H82" s="14"/>
    </row>
    <row r="83" spans="1:8">
      <c r="A83" s="14"/>
      <c r="B83" s="14"/>
      <c r="C83" s="14"/>
      <c r="D83" s="14"/>
      <c r="E83" s="14"/>
      <c r="F83" s="14"/>
      <c r="G83" s="14"/>
      <c r="H83" s="14"/>
    </row>
    <row r="84" spans="1:8">
      <c r="A84" s="14"/>
      <c r="B84" s="14"/>
      <c r="C84" s="14"/>
      <c r="D84" s="14"/>
      <c r="E84" s="14"/>
      <c r="F84" s="14"/>
      <c r="G84" s="14"/>
      <c r="H84" s="14"/>
    </row>
    <row r="85" spans="1:8">
      <c r="A85" s="14"/>
      <c r="B85" s="14"/>
      <c r="C85" s="14"/>
      <c r="D85" s="14"/>
      <c r="E85" s="14"/>
      <c r="F85" s="14"/>
      <c r="G85" s="14"/>
      <c r="H85" s="14"/>
    </row>
    <row r="86" spans="1:8">
      <c r="A86" s="14"/>
      <c r="B86" s="14"/>
      <c r="C86" s="14"/>
      <c r="D86" s="14"/>
      <c r="E86" s="14"/>
      <c r="F86" s="14"/>
      <c r="G86" s="14"/>
      <c r="H86" s="14"/>
    </row>
    <row r="87" spans="1:8">
      <c r="A87" s="14"/>
      <c r="B87" s="14"/>
      <c r="C87" s="14"/>
      <c r="D87" s="14"/>
      <c r="E87" s="14"/>
      <c r="F87" s="14"/>
      <c r="G87" s="14"/>
      <c r="H87" s="14"/>
    </row>
    <row r="88" spans="1:8">
      <c r="A88" s="14"/>
      <c r="B88" s="14"/>
      <c r="C88" s="14"/>
      <c r="D88" s="14"/>
      <c r="E88" s="14"/>
      <c r="F88" s="14"/>
      <c r="G88" s="14"/>
      <c r="H88" s="14"/>
    </row>
    <row r="89" spans="1:8">
      <c r="A89" s="14"/>
      <c r="B89" s="14"/>
      <c r="C89" s="14"/>
      <c r="D89" s="14"/>
      <c r="E89" s="14"/>
      <c r="F89" s="14"/>
      <c r="G89" s="14"/>
      <c r="H89" s="14"/>
    </row>
    <row r="90" spans="1:8">
      <c r="A90" s="14"/>
      <c r="B90" s="14"/>
      <c r="C90" s="14"/>
      <c r="D90" s="14"/>
      <c r="E90" s="14"/>
      <c r="F90" s="14"/>
      <c r="G90" s="14"/>
      <c r="H90" s="14"/>
    </row>
    <row r="91" spans="1:8">
      <c r="A91" s="14"/>
      <c r="B91" s="14"/>
      <c r="C91" s="14"/>
      <c r="D91" s="14"/>
      <c r="E91" s="14"/>
      <c r="F91" s="14"/>
      <c r="G91" s="14"/>
      <c r="H91" s="14"/>
    </row>
    <row r="92" spans="1:8">
      <c r="A92" s="14"/>
      <c r="B92" s="14"/>
      <c r="C92" s="14"/>
      <c r="D92" s="14"/>
      <c r="E92" s="14"/>
      <c r="F92" s="14"/>
      <c r="G92" s="14"/>
      <c r="H92" s="14"/>
    </row>
    <row r="93" spans="1:8">
      <c r="A93" s="14"/>
      <c r="B93" s="14"/>
      <c r="C93" s="14"/>
      <c r="D93" s="14"/>
      <c r="E93" s="14"/>
      <c r="F93" s="14"/>
      <c r="G93" s="14"/>
      <c r="H93" s="14"/>
    </row>
    <row r="94" spans="1:8">
      <c r="A94" s="14"/>
      <c r="B94" s="14"/>
      <c r="C94" s="14"/>
      <c r="D94" s="14"/>
      <c r="E94" s="14"/>
      <c r="F94" s="14"/>
      <c r="G94" s="14"/>
      <c r="H94" s="14"/>
    </row>
    <row r="95" spans="1:8">
      <c r="A95" s="14"/>
      <c r="B95" s="14"/>
      <c r="C95" s="14"/>
      <c r="D95" s="14"/>
      <c r="E95" s="14"/>
      <c r="F95" s="14"/>
      <c r="G95" s="14"/>
      <c r="H95" s="14"/>
    </row>
    <row r="96" spans="1:8">
      <c r="A96" s="14"/>
      <c r="B96" s="14"/>
      <c r="C96" s="14"/>
      <c r="D96" s="14"/>
      <c r="E96" s="14"/>
      <c r="F96" s="14"/>
      <c r="G96" s="14"/>
      <c r="H96" s="14"/>
    </row>
    <row r="97" spans="1:8">
      <c r="A97" s="14"/>
      <c r="B97" s="14"/>
      <c r="C97" s="14"/>
      <c r="D97" s="14"/>
      <c r="E97" s="14"/>
      <c r="F97" s="14"/>
      <c r="G97" s="14"/>
      <c r="H97" s="14"/>
    </row>
    <row r="98" spans="1:8">
      <c r="A98" s="14"/>
      <c r="B98" s="14"/>
      <c r="C98" s="14"/>
      <c r="D98" s="14"/>
      <c r="E98" s="14"/>
      <c r="F98" s="14"/>
      <c r="G98" s="14"/>
      <c r="H98" s="14"/>
    </row>
    <row r="99" spans="1:8">
      <c r="A99" s="14"/>
      <c r="B99" s="14"/>
      <c r="C99" s="14"/>
      <c r="D99" s="14"/>
      <c r="E99" s="14"/>
      <c r="F99" s="14"/>
      <c r="G99" s="14"/>
      <c r="H99" s="14"/>
    </row>
    <row r="100" spans="1:8">
      <c r="A100" s="14"/>
      <c r="B100" s="14"/>
      <c r="C100" s="14"/>
      <c r="D100" s="14"/>
      <c r="E100" s="14"/>
      <c r="F100" s="14"/>
      <c r="G100" s="14"/>
      <c r="H100" s="14"/>
    </row>
    <row r="101" spans="1:8">
      <c r="A101" s="14"/>
      <c r="B101" s="14"/>
      <c r="C101" s="14"/>
      <c r="D101" s="14"/>
      <c r="E101" s="14"/>
      <c r="F101" s="14"/>
      <c r="G101" s="14"/>
      <c r="H101" s="14"/>
    </row>
    <row r="102" spans="1:8">
      <c r="A102" s="14"/>
      <c r="B102" s="14"/>
      <c r="C102" s="14"/>
      <c r="D102" s="14"/>
      <c r="E102" s="14"/>
      <c r="F102" s="14"/>
      <c r="G102" s="14"/>
      <c r="H102" s="14"/>
    </row>
    <row r="103" spans="1:8">
      <c r="A103" s="14"/>
      <c r="B103" s="14"/>
      <c r="C103" s="14"/>
      <c r="D103" s="14"/>
      <c r="E103" s="14"/>
      <c r="F103" s="14"/>
      <c r="G103" s="14"/>
      <c r="H103" s="14"/>
    </row>
    <row r="104" spans="1:8">
      <c r="A104" s="14"/>
      <c r="B104" s="14"/>
      <c r="C104" s="14"/>
      <c r="D104" s="14"/>
      <c r="E104" s="14"/>
      <c r="F104" s="14"/>
      <c r="G104" s="14"/>
      <c r="H104" s="14"/>
    </row>
    <row r="105" spans="1:8">
      <c r="A105" s="14"/>
      <c r="B105" s="14"/>
      <c r="C105" s="14"/>
      <c r="D105" s="14"/>
      <c r="E105" s="14"/>
      <c r="F105" s="14"/>
      <c r="G105" s="14"/>
      <c r="H105" s="14"/>
    </row>
    <row r="106" spans="1:8">
      <c r="A106" s="14"/>
      <c r="B106" s="14"/>
      <c r="C106" s="14"/>
      <c r="D106" s="14"/>
      <c r="E106" s="14"/>
      <c r="F106" s="14"/>
      <c r="G106" s="14"/>
      <c r="H106" s="14"/>
    </row>
    <row r="107" spans="1:8">
      <c r="A107" s="14"/>
      <c r="B107" s="14"/>
      <c r="C107" s="14"/>
      <c r="D107" s="14"/>
      <c r="E107" s="14"/>
      <c r="F107" s="14"/>
      <c r="G107" s="14"/>
      <c r="H107" s="14"/>
    </row>
    <row r="108" spans="1:8">
      <c r="A108" s="14"/>
      <c r="B108" s="14"/>
      <c r="C108" s="14"/>
      <c r="D108" s="14"/>
      <c r="E108" s="14"/>
      <c r="F108" s="14"/>
      <c r="G108" s="14"/>
      <c r="H108" s="14"/>
    </row>
    <row r="109" spans="1:8">
      <c r="A109" s="14"/>
      <c r="B109" s="14"/>
      <c r="C109" s="14"/>
      <c r="D109" s="14"/>
      <c r="E109" s="14"/>
      <c r="F109" s="14"/>
      <c r="G109" s="14"/>
      <c r="H109" s="14"/>
    </row>
    <row r="110" spans="1:8">
      <c r="A110" s="14"/>
      <c r="B110" s="14"/>
      <c r="C110" s="14"/>
      <c r="D110" s="14"/>
      <c r="E110" s="14"/>
      <c r="F110" s="14"/>
      <c r="G110" s="14"/>
      <c r="H110" s="14"/>
    </row>
    <row r="111" spans="1:8">
      <c r="A111" s="14"/>
      <c r="B111" s="14"/>
      <c r="C111" s="14"/>
      <c r="D111" s="14"/>
      <c r="E111" s="14"/>
      <c r="F111" s="14"/>
      <c r="G111" s="14"/>
      <c r="H111" s="14"/>
    </row>
    <row r="112" spans="1:8">
      <c r="A112" s="14"/>
      <c r="B112" s="14"/>
      <c r="C112" s="14"/>
      <c r="D112" s="14"/>
      <c r="E112" s="14"/>
      <c r="F112" s="14"/>
      <c r="G112" s="14"/>
      <c r="H112" s="14"/>
    </row>
    <row r="113" spans="1:8">
      <c r="A113" s="14"/>
      <c r="B113" s="14"/>
      <c r="C113" s="14"/>
      <c r="D113" s="14"/>
      <c r="E113" s="14"/>
      <c r="F113" s="14"/>
      <c r="G113" s="14"/>
      <c r="H113" s="14"/>
    </row>
    <row r="114" spans="1:8">
      <c r="A114" s="14"/>
      <c r="B114" s="14"/>
      <c r="C114" s="14"/>
      <c r="D114" s="14"/>
      <c r="E114" s="14"/>
      <c r="F114" s="14"/>
      <c r="G114" s="14"/>
      <c r="H114" s="14"/>
    </row>
    <row r="115" spans="1:8">
      <c r="A115" s="14"/>
      <c r="B115" s="14"/>
      <c r="C115" s="14"/>
      <c r="D115" s="14"/>
      <c r="E115" s="14"/>
      <c r="F115" s="14"/>
      <c r="G115" s="14"/>
      <c r="H115" s="14"/>
    </row>
    <row r="116" spans="1:8">
      <c r="A116" s="14"/>
      <c r="B116" s="14"/>
      <c r="C116" s="14"/>
      <c r="D116" s="14"/>
      <c r="E116" s="14"/>
      <c r="F116" s="14"/>
      <c r="G116" s="14"/>
      <c r="H116" s="14"/>
    </row>
    <row r="117" spans="1:8">
      <c r="A117" s="14"/>
      <c r="B117" s="14"/>
      <c r="C117" s="14"/>
      <c r="D117" s="14"/>
      <c r="E117" s="14"/>
      <c r="F117" s="14"/>
      <c r="G117" s="14"/>
      <c r="H117" s="14"/>
    </row>
    <row r="118" spans="1:8">
      <c r="A118" s="14"/>
      <c r="B118" s="14"/>
      <c r="C118" s="14"/>
      <c r="D118" s="14"/>
      <c r="E118" s="14"/>
      <c r="F118" s="14"/>
      <c r="G118" s="14"/>
      <c r="H118" s="14"/>
    </row>
    <row r="119" spans="1:8">
      <c r="A119" s="14"/>
      <c r="B119" s="14"/>
      <c r="C119" s="14"/>
      <c r="D119" s="14"/>
      <c r="E119" s="14"/>
      <c r="F119" s="14"/>
      <c r="G119" s="14"/>
      <c r="H119" s="14"/>
    </row>
    <row r="120" spans="1:8">
      <c r="A120" s="14"/>
      <c r="B120" s="14"/>
      <c r="C120" s="14"/>
      <c r="D120" s="14"/>
      <c r="E120" s="14"/>
      <c r="F120" s="14"/>
      <c r="G120" s="14"/>
      <c r="H120" s="14"/>
    </row>
    <row r="121" spans="1:8">
      <c r="A121" s="14"/>
      <c r="B121" s="14"/>
      <c r="C121" s="14"/>
      <c r="D121" s="14"/>
      <c r="E121" s="14"/>
      <c r="F121" s="14"/>
      <c r="G121" s="14"/>
      <c r="H121" s="14"/>
    </row>
    <row r="122" spans="1:8">
      <c r="A122" s="14"/>
      <c r="B122" s="14"/>
      <c r="C122" s="14"/>
      <c r="D122" s="14"/>
      <c r="E122" s="14"/>
      <c r="F122" s="14"/>
      <c r="G122" s="14"/>
      <c r="H122" s="14"/>
    </row>
    <row r="123" spans="1:8">
      <c r="A123" s="14"/>
      <c r="B123" s="14"/>
      <c r="C123" s="14"/>
      <c r="D123" s="14"/>
      <c r="E123" s="14"/>
      <c r="F123" s="14"/>
      <c r="G123" s="14"/>
      <c r="H123" s="14"/>
    </row>
    <row r="124" spans="1:8">
      <c r="A124" s="14"/>
      <c r="B124" s="14"/>
      <c r="C124" s="14"/>
      <c r="D124" s="14"/>
      <c r="E124" s="14"/>
      <c r="F124" s="14"/>
      <c r="G124" s="14"/>
      <c r="H124" s="14"/>
    </row>
    <row r="125" spans="1:8">
      <c r="A125" s="14"/>
      <c r="B125" s="14"/>
      <c r="C125" s="14"/>
      <c r="D125" s="14"/>
      <c r="E125" s="14"/>
      <c r="F125" s="14"/>
      <c r="G125" s="14"/>
      <c r="H125" s="14"/>
    </row>
    <row r="126" spans="1:8">
      <c r="A126" s="14"/>
      <c r="B126" s="14"/>
      <c r="C126" s="14"/>
      <c r="D126" s="14"/>
      <c r="E126" s="14"/>
      <c r="F126" s="14"/>
      <c r="G126" s="14"/>
      <c r="H126" s="14"/>
    </row>
    <row r="127" spans="1:8">
      <c r="A127" s="14"/>
      <c r="B127" s="14"/>
      <c r="C127" s="14"/>
      <c r="D127" s="14"/>
      <c r="E127" s="14"/>
      <c r="F127" s="14"/>
      <c r="G127" s="14"/>
      <c r="H127" s="14"/>
    </row>
    <row r="128" spans="1:8">
      <c r="A128" s="14"/>
      <c r="B128" s="14"/>
      <c r="C128" s="14"/>
      <c r="D128" s="14"/>
      <c r="E128" s="14"/>
      <c r="F128" s="14"/>
      <c r="G128" s="14"/>
      <c r="H128" s="14"/>
    </row>
    <row r="129" spans="1:8">
      <c r="A129" s="14"/>
      <c r="B129" s="14"/>
      <c r="C129" s="14"/>
      <c r="D129" s="14"/>
      <c r="E129" s="14"/>
      <c r="F129" s="14"/>
      <c r="G129" s="14"/>
      <c r="H129" s="14"/>
    </row>
    <row r="130" spans="1:8">
      <c r="A130" s="14"/>
      <c r="B130" s="14"/>
      <c r="C130" s="14"/>
      <c r="D130" s="14"/>
      <c r="E130" s="14"/>
      <c r="F130" s="14"/>
      <c r="G130" s="14"/>
      <c r="H130" s="14"/>
    </row>
    <row r="131" spans="1:8">
      <c r="A131" s="14"/>
      <c r="B131" s="14"/>
      <c r="C131" s="14"/>
      <c r="D131" s="14"/>
      <c r="E131" s="14"/>
      <c r="F131" s="14"/>
      <c r="G131" s="14"/>
      <c r="H131" s="14"/>
    </row>
    <row r="132" spans="1:8">
      <c r="A132" s="14"/>
      <c r="B132" s="14"/>
      <c r="C132" s="14"/>
      <c r="D132" s="14"/>
      <c r="E132" s="14"/>
      <c r="F132" s="14"/>
      <c r="G132" s="14"/>
      <c r="H132" s="14"/>
    </row>
    <row r="133" spans="1:8">
      <c r="A133" s="14"/>
      <c r="B133" s="14"/>
      <c r="C133" s="14"/>
      <c r="D133" s="14"/>
      <c r="E133" s="14"/>
      <c r="F133" s="14"/>
      <c r="G133" s="14"/>
      <c r="H133" s="14"/>
    </row>
    <row r="134" spans="1:8">
      <c r="A134" s="14"/>
      <c r="B134" s="14"/>
      <c r="C134" s="14"/>
      <c r="D134" s="14"/>
      <c r="E134" s="14"/>
      <c r="F134" s="14"/>
      <c r="G134" s="14"/>
      <c r="H134" s="14"/>
    </row>
    <row r="135" spans="1:8">
      <c r="A135" s="14"/>
      <c r="B135" s="14"/>
      <c r="C135" s="14"/>
      <c r="D135" s="14"/>
      <c r="E135" s="14"/>
      <c r="F135" s="14"/>
      <c r="G135" s="14"/>
      <c r="H135" s="14"/>
    </row>
    <row r="136" spans="1:8">
      <c r="A136" s="14"/>
      <c r="B136" s="14"/>
      <c r="C136" s="14"/>
      <c r="D136" s="14"/>
      <c r="E136" s="14"/>
      <c r="F136" s="14"/>
      <c r="G136" s="14"/>
      <c r="H136" s="14"/>
    </row>
    <row r="137" spans="1:8">
      <c r="A137" s="14"/>
      <c r="B137" s="14"/>
      <c r="C137" s="14"/>
      <c r="D137" s="14"/>
      <c r="E137" s="14"/>
      <c r="F137" s="14"/>
      <c r="G137" s="14"/>
      <c r="H137" s="14"/>
    </row>
    <row r="138" spans="1:8">
      <c r="A138" s="14"/>
      <c r="B138" s="14"/>
      <c r="C138" s="14"/>
      <c r="D138" s="14"/>
      <c r="E138" s="14"/>
      <c r="F138" s="14"/>
      <c r="G138" s="14"/>
      <c r="H138" s="14"/>
    </row>
    <row r="139" spans="1:8">
      <c r="A139" s="14"/>
      <c r="B139" s="14"/>
      <c r="C139" s="14"/>
      <c r="D139" s="14"/>
      <c r="E139" s="14"/>
      <c r="F139" s="14"/>
      <c r="G139" s="14"/>
      <c r="H139" s="14"/>
    </row>
    <row r="140" spans="1:8">
      <c r="A140" s="14"/>
      <c r="B140" s="14"/>
      <c r="C140" s="14"/>
      <c r="D140" s="14"/>
      <c r="E140" s="14"/>
      <c r="F140" s="14"/>
      <c r="G140" s="14"/>
      <c r="H140" s="14"/>
    </row>
    <row r="141" spans="1:8">
      <c r="A141" s="14"/>
      <c r="B141" s="14"/>
      <c r="C141" s="14"/>
      <c r="D141" s="14"/>
      <c r="E141" s="14"/>
      <c r="F141" s="14"/>
      <c r="G141" s="14"/>
      <c r="H141" s="14"/>
    </row>
    <row r="142" spans="1:8">
      <c r="A142" s="14"/>
      <c r="B142" s="14"/>
      <c r="C142" s="14"/>
      <c r="D142" s="14"/>
      <c r="E142" s="14"/>
      <c r="F142" s="14"/>
      <c r="G142" s="14"/>
      <c r="H142" s="14"/>
    </row>
    <row r="143" spans="1:8">
      <c r="A143" s="14"/>
      <c r="B143" s="14"/>
      <c r="C143" s="14"/>
      <c r="D143" s="14"/>
      <c r="E143" s="14"/>
      <c r="F143" s="14"/>
      <c r="G143" s="14"/>
      <c r="H143" s="14"/>
    </row>
    <row r="144" spans="1:8">
      <c r="A144" s="14"/>
      <c r="B144" s="14"/>
      <c r="C144" s="14"/>
      <c r="D144" s="14"/>
      <c r="E144" s="14"/>
      <c r="F144" s="14"/>
      <c r="G144" s="14"/>
      <c r="H144" s="14"/>
    </row>
    <row r="145" spans="1:8">
      <c r="A145" s="14"/>
      <c r="B145" s="14"/>
      <c r="C145" s="14"/>
      <c r="D145" s="14"/>
      <c r="E145" s="14"/>
      <c r="F145" s="14"/>
      <c r="G145" s="14"/>
      <c r="H145" s="14"/>
    </row>
    <row r="146" spans="1:8">
      <c r="A146" s="14"/>
      <c r="B146" s="14"/>
      <c r="C146" s="14"/>
      <c r="D146" s="14"/>
      <c r="E146" s="14"/>
      <c r="F146" s="14"/>
      <c r="G146" s="14"/>
      <c r="H146" s="14"/>
    </row>
    <row r="147" spans="1:8">
      <c r="A147" s="14"/>
      <c r="B147" s="14"/>
      <c r="C147" s="14"/>
      <c r="D147" s="14"/>
      <c r="E147" s="14"/>
      <c r="F147" s="14"/>
      <c r="G147" s="14"/>
      <c r="H147" s="14"/>
    </row>
    <row r="148" spans="1:8">
      <c r="A148" s="14"/>
      <c r="B148" s="14"/>
      <c r="C148" s="14"/>
      <c r="D148" s="14"/>
      <c r="E148" s="14"/>
      <c r="F148" s="14"/>
      <c r="G148" s="14"/>
      <c r="H148" s="14"/>
    </row>
    <row r="149" spans="1:8">
      <c r="A149" s="14"/>
      <c r="B149" s="14"/>
      <c r="C149" s="14"/>
      <c r="D149" s="14"/>
      <c r="E149" s="14"/>
      <c r="F149" s="14"/>
      <c r="G149" s="14"/>
      <c r="H149" s="14"/>
    </row>
    <row r="150" spans="1:8">
      <c r="A150" s="14"/>
      <c r="B150" s="14"/>
      <c r="C150" s="14"/>
      <c r="D150" s="14"/>
      <c r="E150" s="14"/>
      <c r="F150" s="14"/>
      <c r="G150" s="14"/>
      <c r="H150" s="14"/>
    </row>
    <row r="151" spans="1:8">
      <c r="A151" s="14"/>
      <c r="B151" s="14"/>
      <c r="C151" s="14"/>
      <c r="D151" s="14"/>
      <c r="E151" s="14"/>
      <c r="F151" s="14"/>
      <c r="G151" s="14"/>
      <c r="H151" s="14"/>
    </row>
    <row r="152" spans="1:8">
      <c r="A152" s="14"/>
      <c r="B152" s="14"/>
      <c r="C152" s="14"/>
      <c r="D152" s="14"/>
      <c r="E152" s="14"/>
      <c r="F152" s="14"/>
      <c r="G152" s="14"/>
      <c r="H152" s="14"/>
    </row>
    <row r="153" spans="1:8">
      <c r="A153" s="14"/>
      <c r="B153" s="14"/>
      <c r="C153" s="14"/>
      <c r="D153" s="14"/>
      <c r="E153" s="14"/>
      <c r="F153" s="14"/>
      <c r="G153" s="14"/>
      <c r="H153" s="14"/>
    </row>
    <row r="154" spans="1:8">
      <c r="A154" s="14"/>
      <c r="B154" s="14"/>
      <c r="C154" s="14"/>
      <c r="D154" s="14"/>
      <c r="E154" s="14"/>
      <c r="F154" s="14"/>
      <c r="G154" s="14"/>
      <c r="H154" s="14"/>
    </row>
    <row r="155" spans="1:8">
      <c r="A155" s="14"/>
      <c r="B155" s="14"/>
      <c r="C155" s="14"/>
      <c r="D155" s="14"/>
      <c r="E155" s="14"/>
      <c r="F155" s="14"/>
      <c r="G155" s="14"/>
      <c r="H155" s="14"/>
    </row>
    <row r="156" spans="1:8">
      <c r="A156" s="14"/>
      <c r="B156" s="14"/>
      <c r="C156" s="14"/>
      <c r="D156" s="14"/>
      <c r="E156" s="14"/>
      <c r="F156" s="14"/>
      <c r="G156" s="14"/>
      <c r="H156" s="14"/>
    </row>
    <row r="157" spans="1:8">
      <c r="A157" s="14"/>
      <c r="B157" s="14"/>
      <c r="C157" s="14"/>
      <c r="D157" s="14"/>
      <c r="E157" s="14"/>
      <c r="F157" s="14"/>
      <c r="G157" s="14"/>
      <c r="H157" s="14"/>
    </row>
    <row r="158" spans="1:8">
      <c r="A158" s="14"/>
      <c r="B158" s="14"/>
      <c r="C158" s="14"/>
      <c r="D158" s="14"/>
      <c r="E158" s="14"/>
      <c r="F158" s="14"/>
      <c r="G158" s="14"/>
      <c r="H158" s="14"/>
    </row>
    <row r="159" spans="1:8">
      <c r="A159" s="14"/>
      <c r="B159" s="14"/>
      <c r="C159" s="14"/>
      <c r="D159" s="14"/>
      <c r="E159" s="14"/>
      <c r="F159" s="14"/>
      <c r="G159" s="14"/>
      <c r="H159" s="14"/>
    </row>
    <row r="160" spans="1:8">
      <c r="A160" s="14"/>
      <c r="B160" s="14"/>
      <c r="C160" s="14"/>
      <c r="D160" s="14"/>
      <c r="E160" s="14"/>
      <c r="F160" s="14"/>
      <c r="G160" s="14"/>
      <c r="H160" s="14"/>
    </row>
    <row r="161" spans="1:8">
      <c r="A161" s="14"/>
      <c r="B161" s="14"/>
      <c r="C161" s="14"/>
      <c r="D161" s="14"/>
      <c r="E161" s="14"/>
      <c r="F161" s="14"/>
      <c r="G161" s="14"/>
      <c r="H161" s="14"/>
    </row>
    <row r="162" spans="1:8">
      <c r="A162" s="14"/>
      <c r="B162" s="14"/>
      <c r="C162" s="14"/>
      <c r="D162" s="14"/>
      <c r="E162" s="14"/>
      <c r="F162" s="14"/>
      <c r="G162" s="14"/>
      <c r="H162" s="14"/>
    </row>
    <row r="163" spans="1:8">
      <c r="A163" s="14"/>
      <c r="B163" s="14"/>
      <c r="C163" s="14"/>
      <c r="D163" s="14"/>
      <c r="E163" s="14"/>
      <c r="F163" s="14"/>
      <c r="G163" s="14"/>
      <c r="H163" s="14"/>
    </row>
    <row r="164" spans="1:8">
      <c r="A164" s="14"/>
      <c r="B164" s="14"/>
      <c r="C164" s="14"/>
      <c r="D164" s="14"/>
      <c r="E164" s="14"/>
      <c r="F164" s="14"/>
      <c r="G164" s="14"/>
      <c r="H164" s="14"/>
    </row>
    <row r="165" spans="1:8">
      <c r="A165" s="14"/>
      <c r="B165" s="14"/>
      <c r="C165" s="14"/>
      <c r="D165" s="14"/>
      <c r="E165" s="14"/>
      <c r="F165" s="14"/>
      <c r="G165" s="14"/>
      <c r="H165" s="14"/>
    </row>
    <row r="166" spans="1:8">
      <c r="A166" s="14"/>
      <c r="B166" s="14"/>
      <c r="C166" s="14"/>
      <c r="D166" s="14"/>
      <c r="E166" s="14"/>
      <c r="F166" s="14"/>
      <c r="G166" s="14"/>
      <c r="H166" s="14"/>
    </row>
    <row r="167" spans="1:8">
      <c r="A167" s="14"/>
      <c r="B167" s="14"/>
      <c r="C167" s="14"/>
      <c r="D167" s="14"/>
      <c r="E167" s="14"/>
      <c r="F167" s="14"/>
      <c r="G167" s="14"/>
      <c r="H167" s="14"/>
    </row>
    <row r="168" spans="1:8">
      <c r="A168" s="14"/>
      <c r="B168" s="14"/>
      <c r="C168" s="14"/>
      <c r="D168" s="14"/>
      <c r="E168" s="14"/>
      <c r="F168" s="14"/>
      <c r="G168" s="14"/>
      <c r="H168" s="14"/>
    </row>
    <row r="169" spans="1:8">
      <c r="A169" s="14"/>
      <c r="B169" s="14"/>
      <c r="C169" s="14"/>
      <c r="D169" s="14"/>
      <c r="E169" s="14"/>
      <c r="F169" s="14"/>
      <c r="G169" s="14"/>
      <c r="H169" s="14"/>
    </row>
    <row r="170" spans="1:8">
      <c r="A170" s="14"/>
      <c r="B170" s="14"/>
      <c r="C170" s="14"/>
      <c r="D170" s="14"/>
      <c r="E170" s="14"/>
      <c r="F170" s="14"/>
      <c r="G170" s="14"/>
      <c r="H170" s="14"/>
    </row>
    <row r="171" spans="1:8">
      <c r="A171" s="14"/>
      <c r="B171" s="14"/>
      <c r="C171" s="14"/>
      <c r="D171" s="14"/>
      <c r="E171" s="14"/>
      <c r="F171" s="14"/>
      <c r="G171" s="14"/>
      <c r="H171" s="14"/>
    </row>
    <row r="172" spans="1:8">
      <c r="A172" s="14"/>
      <c r="B172" s="14"/>
      <c r="C172" s="14"/>
      <c r="D172" s="14"/>
      <c r="E172" s="14"/>
      <c r="F172" s="14"/>
      <c r="G172" s="14"/>
      <c r="H172" s="14"/>
    </row>
    <row r="173" spans="1:8">
      <c r="A173" s="14"/>
      <c r="B173" s="14"/>
      <c r="C173" s="14"/>
      <c r="D173" s="14"/>
      <c r="E173" s="14"/>
      <c r="F173" s="14"/>
      <c r="G173" s="14"/>
      <c r="H173" s="14"/>
    </row>
    <row r="174" spans="1:8">
      <c r="A174" s="14"/>
      <c r="B174" s="14"/>
      <c r="C174" s="14"/>
      <c r="D174" s="14"/>
      <c r="E174" s="14"/>
      <c r="F174" s="14"/>
      <c r="G174" s="14"/>
      <c r="H174" s="14"/>
    </row>
    <row r="175" spans="1:8">
      <c r="A175" s="14"/>
      <c r="B175" s="14"/>
      <c r="C175" s="14"/>
      <c r="D175" s="14"/>
      <c r="E175" s="14"/>
      <c r="F175" s="14"/>
      <c r="G175" s="14"/>
      <c r="H175" s="14"/>
    </row>
    <row r="176" spans="1:8">
      <c r="A176" s="14"/>
      <c r="B176" s="14"/>
      <c r="C176" s="14"/>
      <c r="D176" s="14"/>
      <c r="E176" s="14"/>
      <c r="F176" s="14"/>
      <c r="G176" s="14"/>
      <c r="H176" s="14"/>
    </row>
    <row r="177" spans="1:8">
      <c r="A177" s="14"/>
      <c r="B177" s="14"/>
      <c r="C177" s="14"/>
      <c r="D177" s="14"/>
      <c r="E177" s="14"/>
      <c r="F177" s="14"/>
      <c r="G177" s="14"/>
      <c r="H177" s="14"/>
    </row>
    <row r="178" spans="1:8">
      <c r="A178" s="14"/>
      <c r="B178" s="14"/>
      <c r="C178" s="14"/>
      <c r="D178" s="14"/>
      <c r="E178" s="14"/>
      <c r="F178" s="14"/>
      <c r="G178" s="14"/>
      <c r="H178" s="14"/>
    </row>
    <row r="179" spans="1:8">
      <c r="A179" s="14"/>
      <c r="B179" s="14"/>
      <c r="C179" s="14"/>
      <c r="D179" s="14"/>
      <c r="E179" s="14"/>
      <c r="F179" s="14"/>
      <c r="G179" s="14"/>
      <c r="H179" s="14"/>
    </row>
    <row r="180" spans="1:8">
      <c r="A180" s="14"/>
      <c r="B180" s="14"/>
      <c r="C180" s="14"/>
      <c r="D180" s="14"/>
      <c r="E180" s="14"/>
      <c r="F180" s="14"/>
      <c r="G180" s="14"/>
      <c r="H180" s="14"/>
    </row>
    <row r="181" spans="1:8">
      <c r="A181" s="14"/>
      <c r="B181" s="14"/>
      <c r="C181" s="14"/>
      <c r="D181" s="14"/>
      <c r="E181" s="14"/>
      <c r="F181" s="14"/>
      <c r="G181" s="14"/>
      <c r="H181" s="14"/>
    </row>
    <row r="182" spans="1:8">
      <c r="A182" s="14"/>
      <c r="B182" s="14"/>
      <c r="C182" s="14"/>
      <c r="D182" s="14"/>
      <c r="E182" s="14"/>
      <c r="F182" s="14"/>
      <c r="G182" s="14"/>
      <c r="H182" s="14"/>
    </row>
    <row r="183" spans="1:8">
      <c r="A183" s="14"/>
      <c r="B183" s="14"/>
      <c r="C183" s="14"/>
      <c r="D183" s="14"/>
      <c r="E183" s="14"/>
      <c r="F183" s="14"/>
      <c r="G183" s="14"/>
      <c r="H183" s="14"/>
    </row>
    <row r="184" spans="1:8">
      <c r="A184" s="14"/>
      <c r="B184" s="14"/>
      <c r="C184" s="14"/>
      <c r="D184" s="14"/>
      <c r="E184" s="14"/>
      <c r="F184" s="14"/>
      <c r="G184" s="14"/>
      <c r="H184" s="14"/>
    </row>
    <row r="185" spans="1:8">
      <c r="A185" s="14"/>
      <c r="B185" s="14"/>
      <c r="C185" s="14"/>
      <c r="D185" s="14"/>
      <c r="E185" s="14"/>
      <c r="F185" s="14"/>
      <c r="G185" s="14"/>
      <c r="H185" s="14"/>
    </row>
    <row r="186" spans="1:8">
      <c r="A186" s="14"/>
      <c r="B186" s="14"/>
      <c r="C186" s="14"/>
      <c r="D186" s="14"/>
      <c r="E186" s="14"/>
      <c r="F186" s="14"/>
      <c r="G186" s="14"/>
      <c r="H186" s="14"/>
    </row>
    <row r="187" spans="1:8">
      <c r="A187" s="14"/>
      <c r="B187" s="14"/>
      <c r="C187" s="14"/>
      <c r="D187" s="14"/>
      <c r="E187" s="14"/>
      <c r="F187" s="14"/>
      <c r="G187" s="14"/>
      <c r="H187" s="14"/>
    </row>
    <row r="188" spans="1:8">
      <c r="A188" s="14"/>
      <c r="B188" s="14"/>
      <c r="C188" s="14"/>
      <c r="D188" s="14"/>
      <c r="E188" s="14"/>
      <c r="F188" s="14"/>
      <c r="G188" s="14"/>
      <c r="H188" s="14"/>
    </row>
    <row r="189" spans="1:8">
      <c r="A189" s="14"/>
      <c r="B189" s="14"/>
      <c r="C189" s="14"/>
      <c r="D189" s="14"/>
      <c r="E189" s="14"/>
      <c r="F189" s="14"/>
      <c r="G189" s="14"/>
      <c r="H189" s="14"/>
    </row>
    <row r="190" spans="1:8">
      <c r="A190" s="14"/>
      <c r="B190" s="14"/>
      <c r="C190" s="14"/>
      <c r="D190" s="14"/>
      <c r="E190" s="14"/>
      <c r="F190" s="14"/>
      <c r="G190" s="14"/>
      <c r="H190" s="14"/>
    </row>
    <row r="191" spans="1:8">
      <c r="A191" s="14"/>
      <c r="B191" s="14"/>
      <c r="C191" s="14"/>
      <c r="D191" s="14"/>
      <c r="E191" s="14"/>
      <c r="F191" s="14"/>
      <c r="G191" s="14"/>
      <c r="H191" s="14"/>
    </row>
    <row r="192" spans="1:8">
      <c r="A192" s="14"/>
      <c r="B192" s="14"/>
      <c r="C192" s="14"/>
      <c r="D192" s="14"/>
      <c r="E192" s="14"/>
      <c r="F192" s="14"/>
      <c r="G192" s="14"/>
      <c r="H192" s="14"/>
    </row>
    <row r="193" spans="1:8">
      <c r="A193" s="14"/>
      <c r="B193" s="14"/>
      <c r="C193" s="14"/>
      <c r="D193" s="14"/>
      <c r="E193" s="14"/>
      <c r="F193" s="14"/>
      <c r="G193" s="14"/>
      <c r="H193" s="14"/>
    </row>
    <row r="194" spans="1:8">
      <c r="A194" s="14"/>
      <c r="B194" s="14"/>
      <c r="C194" s="14"/>
      <c r="D194" s="14"/>
      <c r="E194" s="14"/>
      <c r="F194" s="14"/>
      <c r="G194" s="14"/>
      <c r="H194" s="14"/>
    </row>
    <row r="195" spans="1:8">
      <c r="A195" s="14"/>
      <c r="B195" s="14"/>
      <c r="C195" s="14"/>
      <c r="D195" s="14"/>
      <c r="E195" s="14"/>
      <c r="F195" s="14"/>
      <c r="G195" s="14"/>
      <c r="H195" s="14"/>
    </row>
    <row r="196" spans="1:8">
      <c r="A196" s="14"/>
      <c r="B196" s="14"/>
      <c r="C196" s="14"/>
      <c r="D196" s="14"/>
      <c r="E196" s="14"/>
      <c r="F196" s="14"/>
      <c r="G196" s="14"/>
      <c r="H196" s="14"/>
    </row>
    <row r="197" spans="1:8">
      <c r="A197" s="14"/>
      <c r="B197" s="14"/>
      <c r="C197" s="14"/>
      <c r="D197" s="14"/>
      <c r="E197" s="14"/>
      <c r="F197" s="14"/>
      <c r="G197" s="14"/>
      <c r="H197" s="14"/>
    </row>
    <row r="198" spans="1:8">
      <c r="A198" s="14"/>
      <c r="B198" s="14"/>
      <c r="C198" s="14"/>
      <c r="D198" s="14"/>
      <c r="E198" s="14"/>
      <c r="F198" s="14"/>
      <c r="G198" s="14"/>
      <c r="H198" s="14"/>
    </row>
    <row r="199" spans="1:8">
      <c r="A199" s="14"/>
      <c r="B199" s="14"/>
      <c r="C199" s="14"/>
      <c r="D199" s="14"/>
      <c r="E199" s="14"/>
      <c r="F199" s="14"/>
      <c r="G199" s="14"/>
      <c r="H199" s="14"/>
    </row>
    <row r="200" spans="1:8">
      <c r="A200" s="14"/>
      <c r="B200" s="14"/>
      <c r="C200" s="14"/>
      <c r="D200" s="14"/>
      <c r="E200" s="14"/>
      <c r="F200" s="14"/>
      <c r="G200" s="14"/>
      <c r="H200" s="14"/>
    </row>
    <row r="201" spans="1:8">
      <c r="A201" s="14"/>
      <c r="B201" s="14"/>
      <c r="C201" s="14"/>
      <c r="D201" s="14"/>
      <c r="E201" s="14"/>
      <c r="F201" s="14"/>
      <c r="G201" s="14"/>
      <c r="H201" s="14"/>
    </row>
    <row r="202" spans="1:8">
      <c r="A202" s="14"/>
      <c r="B202" s="14"/>
      <c r="C202" s="14"/>
      <c r="D202" s="14"/>
      <c r="E202" s="14"/>
      <c r="F202" s="14"/>
      <c r="G202" s="14"/>
      <c r="H202" s="14"/>
    </row>
    <row r="203" spans="1:8">
      <c r="A203" s="14"/>
      <c r="B203" s="14"/>
      <c r="C203" s="14"/>
      <c r="D203" s="14"/>
      <c r="E203" s="14"/>
      <c r="F203" s="14"/>
      <c r="G203" s="14"/>
      <c r="H203" s="14"/>
    </row>
    <row r="204" spans="1:8">
      <c r="A204" s="14"/>
      <c r="B204" s="14"/>
      <c r="C204" s="14"/>
      <c r="D204" s="14"/>
      <c r="E204" s="14"/>
      <c r="F204" s="14"/>
      <c r="G204" s="14"/>
      <c r="H204" s="14"/>
    </row>
    <row r="205" spans="1:8">
      <c r="A205" s="14"/>
      <c r="B205" s="14"/>
      <c r="C205" s="14"/>
      <c r="D205" s="14"/>
      <c r="E205" s="14"/>
      <c r="F205" s="14"/>
      <c r="G205" s="14"/>
      <c r="H205" s="14"/>
    </row>
    <row r="206" spans="1:8">
      <c r="A206" s="14"/>
      <c r="B206" s="14"/>
      <c r="C206" s="14"/>
      <c r="D206" s="14"/>
      <c r="E206" s="14"/>
      <c r="F206" s="14"/>
      <c r="G206" s="14"/>
      <c r="H206" s="14"/>
    </row>
    <row r="207" spans="1:8">
      <c r="A207" s="14"/>
      <c r="B207" s="14"/>
      <c r="C207" s="14"/>
      <c r="D207" s="14"/>
      <c r="E207" s="14"/>
      <c r="F207" s="14"/>
      <c r="G207" s="14"/>
      <c r="H207" s="14"/>
    </row>
    <row r="208" spans="1:8">
      <c r="A208" s="14"/>
      <c r="B208" s="14"/>
      <c r="C208" s="14"/>
      <c r="D208" s="14"/>
      <c r="E208" s="14"/>
      <c r="F208" s="14"/>
      <c r="G208" s="14"/>
      <c r="H208" s="14"/>
    </row>
    <row r="209" spans="1:8">
      <c r="A209" s="14"/>
      <c r="B209" s="14"/>
      <c r="C209" s="14"/>
      <c r="D209" s="14"/>
      <c r="E209" s="14"/>
      <c r="F209" s="14"/>
      <c r="G209" s="14"/>
      <c r="H209" s="14"/>
    </row>
    <row r="210" spans="1:8">
      <c r="A210" s="14"/>
      <c r="B210" s="14"/>
      <c r="C210" s="14"/>
      <c r="D210" s="14"/>
      <c r="E210" s="14"/>
      <c r="F210" s="14"/>
      <c r="G210" s="14"/>
      <c r="H210" s="14"/>
    </row>
    <row r="211" spans="1:8">
      <c r="A211" s="14"/>
      <c r="B211" s="14"/>
      <c r="C211" s="14"/>
      <c r="D211" s="14"/>
      <c r="E211" s="14"/>
      <c r="F211" s="14"/>
      <c r="G211" s="14"/>
      <c r="H211" s="14"/>
    </row>
    <row r="212" spans="1:8">
      <c r="A212" s="14"/>
      <c r="B212" s="14"/>
      <c r="C212" s="14"/>
      <c r="D212" s="14"/>
      <c r="E212" s="14"/>
      <c r="F212" s="14"/>
      <c r="G212" s="14"/>
      <c r="H212" s="14"/>
    </row>
    <row r="213" spans="1:8">
      <c r="A213" s="14"/>
      <c r="B213" s="14"/>
      <c r="C213" s="14"/>
      <c r="D213" s="14"/>
      <c r="E213" s="14"/>
      <c r="F213" s="14"/>
      <c r="G213" s="14"/>
      <c r="H213" s="14"/>
    </row>
    <row r="214" spans="1:8">
      <c r="A214" s="14"/>
      <c r="B214" s="14"/>
      <c r="C214" s="14"/>
      <c r="D214" s="14"/>
      <c r="E214" s="14"/>
      <c r="F214" s="14"/>
      <c r="G214" s="14"/>
      <c r="H214" s="14"/>
    </row>
    <row r="215" spans="1:8">
      <c r="A215" s="14"/>
      <c r="B215" s="14"/>
      <c r="C215" s="14"/>
      <c r="D215" s="14"/>
      <c r="E215" s="14"/>
      <c r="F215" s="14"/>
      <c r="G215" s="14"/>
      <c r="H215" s="14"/>
    </row>
    <row r="216" spans="1:8">
      <c r="A216" s="14"/>
      <c r="B216" s="14"/>
      <c r="C216" s="14"/>
      <c r="D216" s="14"/>
      <c r="E216" s="14"/>
      <c r="F216" s="14"/>
      <c r="G216" s="14"/>
      <c r="H216" s="14"/>
    </row>
    <row r="217" spans="1:8">
      <c r="A217" s="14"/>
      <c r="B217" s="14"/>
      <c r="C217" s="14"/>
      <c r="D217" s="14"/>
      <c r="E217" s="14"/>
      <c r="F217" s="14"/>
      <c r="G217" s="14"/>
      <c r="H217" s="14"/>
    </row>
    <row r="218" spans="1:8">
      <c r="A218" s="14"/>
      <c r="B218" s="14"/>
      <c r="C218" s="14"/>
      <c r="D218" s="14"/>
      <c r="E218" s="14"/>
      <c r="F218" s="14"/>
      <c r="G218" s="14"/>
      <c r="H218" s="14"/>
    </row>
    <row r="219" spans="1:8">
      <c r="A219" s="14"/>
      <c r="B219" s="14"/>
      <c r="C219" s="14"/>
      <c r="D219" s="14"/>
      <c r="E219" s="14"/>
      <c r="F219" s="14"/>
      <c r="G219" s="14"/>
      <c r="H219" s="14"/>
    </row>
    <row r="220" spans="1:8">
      <c r="A220" s="14"/>
      <c r="B220" s="14"/>
      <c r="C220" s="14"/>
      <c r="D220" s="14"/>
      <c r="E220" s="14"/>
      <c r="F220" s="14"/>
      <c r="G220" s="14"/>
      <c r="H220" s="14"/>
    </row>
    <row r="221" spans="1:8">
      <c r="A221" s="14"/>
      <c r="B221" s="14"/>
      <c r="C221" s="14"/>
      <c r="D221" s="14"/>
      <c r="E221" s="14"/>
      <c r="F221" s="14"/>
      <c r="G221" s="14"/>
      <c r="H221" s="14"/>
    </row>
    <row r="222" spans="1:8">
      <c r="A222" s="14"/>
      <c r="B222" s="14"/>
      <c r="C222" s="14"/>
      <c r="D222" s="14"/>
      <c r="E222" s="14"/>
      <c r="F222" s="14"/>
      <c r="G222" s="14"/>
      <c r="H222" s="14"/>
    </row>
    <row r="223" spans="1:8">
      <c r="A223" s="14"/>
      <c r="B223" s="14"/>
      <c r="C223" s="14"/>
      <c r="D223" s="14"/>
      <c r="E223" s="14"/>
      <c r="F223" s="14"/>
      <c r="G223" s="14"/>
      <c r="H223" s="14"/>
    </row>
    <row r="224" spans="1:8">
      <c r="A224" s="14"/>
      <c r="B224" s="14"/>
      <c r="C224" s="14"/>
      <c r="D224" s="14"/>
      <c r="E224" s="14"/>
      <c r="F224" s="14"/>
      <c r="G224" s="14"/>
      <c r="H224" s="14"/>
    </row>
    <row r="225" spans="1:8">
      <c r="A225" s="14"/>
      <c r="B225" s="14"/>
      <c r="C225" s="14"/>
      <c r="D225" s="14"/>
      <c r="E225" s="14"/>
      <c r="F225" s="14"/>
      <c r="G225" s="14"/>
      <c r="H225" s="14"/>
    </row>
    <row r="226" spans="1:8">
      <c r="A226" s="14"/>
      <c r="B226" s="14"/>
      <c r="C226" s="14"/>
      <c r="D226" s="14"/>
      <c r="E226" s="14"/>
      <c r="F226" s="14"/>
      <c r="G226" s="14"/>
      <c r="H226" s="14"/>
    </row>
    <row r="227" spans="1:8">
      <c r="A227" s="14"/>
      <c r="B227" s="14"/>
      <c r="C227" s="14"/>
      <c r="D227" s="14"/>
      <c r="E227" s="14"/>
      <c r="F227" s="14"/>
      <c r="G227" s="14"/>
      <c r="H227" s="14"/>
    </row>
    <row r="228" spans="1:8">
      <c r="A228" s="14"/>
      <c r="B228" s="14"/>
      <c r="C228" s="14"/>
      <c r="D228" s="14"/>
      <c r="E228" s="14"/>
      <c r="F228" s="14"/>
      <c r="G228" s="14"/>
      <c r="H228" s="14"/>
    </row>
    <row r="229" spans="1:8">
      <c r="A229" s="14"/>
      <c r="B229" s="14"/>
      <c r="C229" s="14"/>
      <c r="D229" s="14"/>
      <c r="E229" s="14"/>
      <c r="F229" s="14"/>
      <c r="G229" s="14"/>
      <c r="H229" s="14"/>
    </row>
    <row r="230" spans="1:8">
      <c r="A230" s="14"/>
      <c r="B230" s="14"/>
      <c r="C230" s="14"/>
      <c r="D230" s="14"/>
      <c r="E230" s="14"/>
      <c r="F230" s="14"/>
      <c r="G230" s="14"/>
      <c r="H230" s="14"/>
    </row>
    <row r="231" spans="1:8">
      <c r="A231" s="14"/>
      <c r="B231" s="14"/>
      <c r="C231" s="14"/>
      <c r="D231" s="14"/>
      <c r="E231" s="14"/>
      <c r="F231" s="14"/>
      <c r="G231" s="14"/>
      <c r="H231" s="14"/>
    </row>
    <row r="232" spans="1:8">
      <c r="A232" s="14"/>
      <c r="B232" s="14"/>
      <c r="C232" s="14"/>
      <c r="D232" s="14"/>
      <c r="E232" s="14"/>
      <c r="F232" s="14"/>
      <c r="G232" s="14"/>
      <c r="H232" s="14"/>
    </row>
    <row r="233" spans="1:8">
      <c r="A233" s="14"/>
      <c r="B233" s="14"/>
      <c r="C233" s="14"/>
      <c r="D233" s="14"/>
      <c r="E233" s="14"/>
      <c r="F233" s="14"/>
      <c r="G233" s="14"/>
      <c r="H233" s="14"/>
    </row>
    <row r="234" spans="1:8">
      <c r="A234" s="14"/>
      <c r="B234" s="14"/>
      <c r="C234" s="14"/>
      <c r="D234" s="14"/>
      <c r="E234" s="14"/>
      <c r="F234" s="14"/>
      <c r="G234" s="14"/>
      <c r="H234" s="14"/>
    </row>
    <row r="235" spans="1:8">
      <c r="A235" s="14"/>
      <c r="B235" s="14"/>
      <c r="C235" s="14"/>
      <c r="D235" s="14"/>
      <c r="E235" s="14"/>
      <c r="F235" s="14"/>
      <c r="G235" s="14"/>
      <c r="H235" s="14"/>
    </row>
    <row r="236" spans="1:8">
      <c r="A236" s="14"/>
      <c r="B236" s="14"/>
      <c r="C236" s="14"/>
      <c r="D236" s="14"/>
      <c r="E236" s="14"/>
      <c r="F236" s="14"/>
      <c r="G236" s="14"/>
      <c r="H236" s="14"/>
    </row>
    <row r="237" spans="1:8">
      <c r="A237" s="14"/>
      <c r="B237" s="14"/>
      <c r="C237" s="14"/>
      <c r="D237" s="14"/>
      <c r="E237" s="14"/>
      <c r="F237" s="14"/>
      <c r="G237" s="14"/>
      <c r="H237" s="14"/>
    </row>
    <row r="238" spans="1:8">
      <c r="A238" s="14"/>
      <c r="B238" s="14"/>
      <c r="C238" s="14"/>
      <c r="D238" s="14"/>
      <c r="E238" s="14"/>
      <c r="F238" s="14"/>
      <c r="G238" s="14"/>
      <c r="H238" s="14"/>
    </row>
    <row r="239" spans="1:8">
      <c r="A239" s="14"/>
      <c r="B239" s="14"/>
      <c r="C239" s="14"/>
      <c r="D239" s="14"/>
      <c r="E239" s="14"/>
      <c r="F239" s="14"/>
      <c r="G239" s="14"/>
      <c r="H239" s="14"/>
    </row>
    <row r="240" spans="1:8">
      <c r="A240" s="14"/>
      <c r="B240" s="14"/>
      <c r="C240" s="14"/>
      <c r="D240" s="14"/>
      <c r="E240" s="14"/>
      <c r="F240" s="14"/>
      <c r="G240" s="14"/>
      <c r="H240" s="14"/>
    </row>
    <row r="241" spans="1:8">
      <c r="A241" s="14"/>
      <c r="B241" s="14"/>
      <c r="C241" s="14"/>
      <c r="D241" s="14"/>
      <c r="E241" s="14"/>
      <c r="F241" s="14"/>
      <c r="G241" s="14"/>
      <c r="H241" s="14"/>
    </row>
    <row r="242" spans="1:8">
      <c r="A242" s="14"/>
      <c r="B242" s="14"/>
      <c r="C242" s="14"/>
      <c r="D242" s="14"/>
      <c r="E242" s="14"/>
      <c r="F242" s="14"/>
      <c r="G242" s="14"/>
      <c r="H242" s="14"/>
    </row>
    <row r="243" spans="1:8">
      <c r="A243" s="14"/>
      <c r="B243" s="14"/>
      <c r="C243" s="14"/>
      <c r="D243" s="14"/>
      <c r="E243" s="14"/>
      <c r="F243" s="14"/>
      <c r="G243" s="14"/>
      <c r="H243" s="14"/>
    </row>
    <row r="244" spans="1:8">
      <c r="A244" s="14"/>
      <c r="B244" s="14"/>
      <c r="C244" s="14"/>
      <c r="D244" s="14"/>
      <c r="E244" s="14"/>
      <c r="F244" s="14"/>
      <c r="G244" s="14"/>
      <c r="H244" s="14"/>
    </row>
    <row r="245" spans="1:8">
      <c r="A245" s="14"/>
      <c r="B245" s="14"/>
      <c r="C245" s="14"/>
      <c r="D245" s="14"/>
      <c r="E245" s="14"/>
      <c r="F245" s="14"/>
      <c r="G245" s="14"/>
      <c r="H245" s="14"/>
    </row>
    <row r="246" spans="1:8">
      <c r="A246" s="14"/>
      <c r="B246" s="14"/>
      <c r="C246" s="14"/>
      <c r="D246" s="14"/>
      <c r="E246" s="14"/>
      <c r="F246" s="14"/>
      <c r="G246" s="14"/>
      <c r="H246" s="14"/>
    </row>
    <row r="247" spans="1:8">
      <c r="A247" s="14"/>
      <c r="B247" s="14"/>
      <c r="C247" s="14"/>
      <c r="D247" s="14"/>
      <c r="E247" s="14"/>
      <c r="F247" s="14"/>
      <c r="G247" s="14"/>
      <c r="H247" s="14"/>
    </row>
    <row r="248" spans="1:8">
      <c r="A248" s="14"/>
      <c r="B248" s="14"/>
      <c r="C248" s="14"/>
      <c r="D248" s="14"/>
      <c r="E248" s="14"/>
      <c r="F248" s="14"/>
      <c r="G248" s="14"/>
      <c r="H248" s="14"/>
    </row>
    <row r="249" spans="1:8">
      <c r="A249" s="14"/>
      <c r="B249" s="14"/>
      <c r="C249" s="14"/>
      <c r="D249" s="14"/>
      <c r="E249" s="14"/>
      <c r="F249" s="14"/>
      <c r="G249" s="14"/>
      <c r="H249" s="14"/>
    </row>
    <row r="250" spans="1:8">
      <c r="A250" s="14"/>
      <c r="B250" s="14"/>
      <c r="C250" s="14"/>
      <c r="D250" s="14"/>
      <c r="E250" s="14"/>
      <c r="F250" s="14"/>
      <c r="G250" s="14"/>
      <c r="H250" s="14"/>
    </row>
    <row r="251" spans="1:8">
      <c r="A251" s="14"/>
      <c r="B251" s="14"/>
      <c r="C251" s="14"/>
      <c r="D251" s="14"/>
      <c r="E251" s="14"/>
      <c r="F251" s="14"/>
      <c r="G251" s="14"/>
      <c r="H251" s="14"/>
    </row>
    <row r="252" spans="1:8">
      <c r="A252" s="14"/>
      <c r="B252" s="14"/>
      <c r="C252" s="14"/>
      <c r="D252" s="14"/>
      <c r="E252" s="14"/>
      <c r="F252" s="14"/>
      <c r="G252" s="14"/>
      <c r="H252" s="14"/>
    </row>
    <row r="253" spans="1:8">
      <c r="A253" s="14"/>
      <c r="B253" s="14"/>
      <c r="C253" s="14"/>
      <c r="D253" s="14"/>
      <c r="E253" s="14"/>
      <c r="F253" s="14"/>
      <c r="G253" s="14"/>
      <c r="H253" s="14"/>
    </row>
    <row r="254" spans="1:8">
      <c r="A254" s="14"/>
      <c r="B254" s="14"/>
      <c r="C254" s="14"/>
      <c r="D254" s="14"/>
      <c r="E254" s="14"/>
      <c r="F254" s="14"/>
      <c r="G254" s="14"/>
      <c r="H254" s="14"/>
    </row>
    <row r="255" spans="1:8">
      <c r="A255" s="14"/>
      <c r="B255" s="14"/>
      <c r="C255" s="14"/>
      <c r="D255" s="14"/>
      <c r="E255" s="14"/>
      <c r="F255" s="14"/>
      <c r="G255" s="14"/>
      <c r="H255" s="14"/>
    </row>
    <row r="256" spans="1:8">
      <c r="A256" s="14"/>
      <c r="B256" s="14"/>
      <c r="C256" s="14"/>
      <c r="D256" s="14"/>
      <c r="E256" s="14"/>
      <c r="F256" s="14"/>
      <c r="G256" s="14"/>
      <c r="H256" s="14"/>
    </row>
    <row r="257" spans="1:8">
      <c r="A257" s="14"/>
      <c r="B257" s="14"/>
      <c r="C257" s="14"/>
      <c r="D257" s="14"/>
      <c r="E257" s="14"/>
      <c r="F257" s="14"/>
      <c r="G257" s="14"/>
      <c r="H257" s="14"/>
    </row>
    <row r="258" spans="1:8">
      <c r="A258" s="14"/>
      <c r="B258" s="14"/>
      <c r="C258" s="14"/>
      <c r="D258" s="14"/>
      <c r="E258" s="14"/>
      <c r="F258" s="14"/>
      <c r="G258" s="14"/>
      <c r="H258" s="14"/>
    </row>
  </sheetData>
  <mergeCells count="18">
    <mergeCell ref="H15:H16"/>
    <mergeCell ref="B55:C55"/>
    <mergeCell ref="A51:G51"/>
    <mergeCell ref="C8:H8"/>
    <mergeCell ref="A15:A16"/>
    <mergeCell ref="B15:B16"/>
    <mergeCell ref="C15:C16"/>
    <mergeCell ref="E15:E16"/>
    <mergeCell ref="F15:F16"/>
    <mergeCell ref="C9:H9"/>
    <mergeCell ref="A13:E13"/>
    <mergeCell ref="G15:G16"/>
    <mergeCell ref="D15:D16"/>
    <mergeCell ref="A1:H1"/>
    <mergeCell ref="A3:H3"/>
    <mergeCell ref="A4:H4"/>
    <mergeCell ref="C6:H6"/>
    <mergeCell ref="C7:H7"/>
  </mergeCells>
  <printOptions horizontalCentered="1"/>
  <pageMargins left="1.1811023622047245" right="0.59055118110236227" top="0.78740157480314965" bottom="0.78740157480314965" header="0.31496062992125984" footer="0.39370078740157483"/>
  <pageSetup paperSize="9" scale="57" fitToHeight="0" orientation="portrait" blackAndWhite="1" r:id="rId1"/>
  <headerFooter>
    <oddFooter>&amp;R&amp;"Times New Roman,Regular"&amp;10&amp;P. lpp. no &amp;N</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H246"/>
  <sheetViews>
    <sheetView showZeros="0" topLeftCell="A12" zoomScaleNormal="100" workbookViewId="0">
      <selection activeCell="D23" sqref="D23"/>
    </sheetView>
  </sheetViews>
  <sheetFormatPr defaultColWidth="9.140625" defaultRowHeight="15" outlineLevelRow="1"/>
  <cols>
    <col min="1" max="2" width="8.7109375" style="44" customWidth="1"/>
    <col min="3" max="3" width="44" style="161" customWidth="1"/>
    <col min="4" max="4" width="24.5703125" style="161" customWidth="1"/>
    <col min="5" max="5" width="12" style="44" customWidth="1"/>
    <col min="6" max="6" width="9.7109375" style="44" customWidth="1"/>
    <col min="7" max="7" width="17.28515625" style="83" customWidth="1"/>
    <col min="8" max="8" width="19.42578125" style="44" customWidth="1"/>
    <col min="9" max="16384" width="9.140625" style="44"/>
  </cols>
  <sheetData>
    <row r="1" spans="1:8" ht="20.25">
      <c r="A1" s="985" t="str">
        <f>"Lokālā tāme Nr. "&amp;KOPS1!B51</f>
        <v>Lokālā tāme Nr. 3-4</v>
      </c>
      <c r="B1" s="985"/>
      <c r="C1" s="985"/>
      <c r="D1" s="985"/>
      <c r="E1" s="985"/>
      <c r="F1" s="985"/>
      <c r="G1" s="985"/>
      <c r="H1" s="985"/>
    </row>
    <row r="3" spans="1:8" ht="20.25">
      <c r="A3" s="1026" t="str">
        <f>KOPS1!C51</f>
        <v>Situmapgāde, ārējie tīkli</v>
      </c>
      <c r="B3" s="1026"/>
      <c r="C3" s="1026"/>
      <c r="D3" s="1027"/>
      <c r="E3" s="1026"/>
      <c r="F3" s="1026"/>
      <c r="G3" s="1026"/>
      <c r="H3" s="1026"/>
    </row>
    <row r="4" spans="1:8">
      <c r="A4" s="1017" t="s">
        <v>0</v>
      </c>
      <c r="B4" s="1017"/>
      <c r="C4" s="1017"/>
      <c r="D4" s="1017"/>
      <c r="E4" s="1017"/>
      <c r="F4" s="1017"/>
      <c r="G4" s="1017"/>
      <c r="H4" s="1017"/>
    </row>
    <row r="5" spans="1:8">
      <c r="A5" s="14"/>
      <c r="B5" s="14"/>
      <c r="C5" s="110"/>
      <c r="D5" s="110"/>
      <c r="E5" s="14"/>
      <c r="F5" s="14"/>
      <c r="G5" s="37"/>
      <c r="H5" s="14"/>
    </row>
    <row r="6" spans="1:8">
      <c r="A6" s="14" t="s">
        <v>1</v>
      </c>
      <c r="B6" s="14"/>
      <c r="C6" s="995" t="str">
        <f>KOPS1!C6</f>
        <v>Jauna skolas ēka Ādažos I.kārta</v>
      </c>
      <c r="D6" s="986"/>
      <c r="E6" s="995"/>
      <c r="F6" s="995"/>
      <c r="G6" s="995"/>
      <c r="H6" s="995"/>
    </row>
    <row r="7" spans="1:8">
      <c r="A7" s="14" t="s">
        <v>2</v>
      </c>
      <c r="B7" s="14"/>
      <c r="C7" s="995" t="str">
        <f>KOPS1!C7</f>
        <v>Jauna skolas ēka Ādažos</v>
      </c>
      <c r="D7" s="986"/>
      <c r="E7" s="995"/>
      <c r="F7" s="995"/>
      <c r="G7" s="995"/>
      <c r="H7" s="995"/>
    </row>
    <row r="8" spans="1:8">
      <c r="A8" s="14" t="s">
        <v>3</v>
      </c>
      <c r="B8" s="14"/>
      <c r="C8" s="995" t="str">
        <f>KOPS1!C8</f>
        <v>Attekas iela 16, Ādaži, Ādažu novads</v>
      </c>
      <c r="D8" s="986"/>
      <c r="E8" s="995"/>
      <c r="F8" s="995"/>
      <c r="G8" s="995"/>
      <c r="H8" s="995"/>
    </row>
    <row r="9" spans="1:8">
      <c r="A9" s="14" t="s">
        <v>4</v>
      </c>
      <c r="B9" s="14"/>
      <c r="C9" s="995" t="str">
        <f>KOPS1!C9</f>
        <v>16-26</v>
      </c>
      <c r="D9" s="986"/>
      <c r="E9" s="995"/>
      <c r="F9" s="995"/>
      <c r="G9" s="995"/>
      <c r="H9" s="995"/>
    </row>
    <row r="10" spans="1:8">
      <c r="A10" s="14"/>
      <c r="B10" s="14"/>
      <c r="C10" s="110"/>
      <c r="D10" s="110"/>
      <c r="E10" s="14"/>
      <c r="F10" s="14"/>
      <c r="G10" s="37"/>
    </row>
    <row r="11" spans="1:8">
      <c r="A11" s="14" t="s">
        <v>934</v>
      </c>
      <c r="B11" s="14"/>
      <c r="C11" s="110"/>
      <c r="D11" s="110"/>
      <c r="E11" s="14"/>
      <c r="F11" s="14"/>
      <c r="G11" s="37"/>
    </row>
    <row r="12" spans="1:8">
      <c r="A12" s="14" t="s">
        <v>2039</v>
      </c>
      <c r="B12" s="14"/>
      <c r="C12" s="14"/>
      <c r="D12" s="14"/>
      <c r="E12" s="14"/>
      <c r="F12" s="14"/>
      <c r="G12" s="37"/>
      <c r="H12" s="14"/>
    </row>
    <row r="13" spans="1:8">
      <c r="A13" s="1019" t="str">
        <f>KOPS1!F14</f>
        <v>Tāme sastādīta 2017.gada 29. septembrī</v>
      </c>
      <c r="B13" s="1019"/>
      <c r="C13" s="1019"/>
      <c r="D13" s="1019"/>
      <c r="E13" s="1019"/>
      <c r="F13" s="14"/>
      <c r="G13" s="37"/>
    </row>
    <row r="15" spans="1:8" ht="15" customHeight="1">
      <c r="A15" s="1007" t="s">
        <v>5</v>
      </c>
      <c r="B15" s="1007" t="s">
        <v>6</v>
      </c>
      <c r="C15" s="1031" t="s">
        <v>1931</v>
      </c>
      <c r="D15" s="1032" t="s">
        <v>1628</v>
      </c>
      <c r="E15" s="1013" t="s">
        <v>7</v>
      </c>
      <c r="F15" s="1013" t="s">
        <v>8</v>
      </c>
      <c r="G15" s="1024" t="s">
        <v>2040</v>
      </c>
      <c r="H15" s="1024" t="s">
        <v>2041</v>
      </c>
    </row>
    <row r="16" spans="1:8">
      <c r="A16" s="1007"/>
      <c r="B16" s="1007"/>
      <c r="C16" s="1031"/>
      <c r="D16" s="1025"/>
      <c r="E16" s="1013"/>
      <c r="F16" s="1013"/>
      <c r="G16" s="1025"/>
      <c r="H16" s="1025"/>
    </row>
    <row r="17" spans="1:8" ht="15.75" thickBot="1">
      <c r="A17" s="66">
        <v>1</v>
      </c>
      <c r="B17" s="66">
        <v>2</v>
      </c>
      <c r="C17" s="642" t="s">
        <v>80</v>
      </c>
      <c r="D17" s="665"/>
      <c r="E17" s="66" t="s">
        <v>81</v>
      </c>
      <c r="F17" s="68">
        <v>5</v>
      </c>
      <c r="G17" s="68">
        <v>6</v>
      </c>
      <c r="H17" s="68">
        <v>7</v>
      </c>
    </row>
    <row r="18" spans="1:8" ht="15.75" thickTop="1">
      <c r="A18" s="99"/>
      <c r="B18" s="99"/>
      <c r="C18" s="655" t="s">
        <v>194</v>
      </c>
      <c r="D18" s="655"/>
      <c r="E18" s="99"/>
      <c r="F18" s="100"/>
      <c r="G18" s="100"/>
      <c r="H18" s="100"/>
    </row>
    <row r="19" spans="1:8">
      <c r="A19" s="527"/>
      <c r="B19" s="527"/>
      <c r="C19" s="597" t="s">
        <v>212</v>
      </c>
      <c r="D19" s="597"/>
      <c r="E19" s="527"/>
      <c r="F19" s="525"/>
      <c r="G19" s="525"/>
      <c r="H19" s="525"/>
    </row>
    <row r="20" spans="1:8" ht="25.5">
      <c r="A20" s="33">
        <v>1</v>
      </c>
      <c r="B20" s="599" t="s">
        <v>1955</v>
      </c>
      <c r="C20" s="31" t="s">
        <v>2017</v>
      </c>
      <c r="D20" s="722" t="s">
        <v>2048</v>
      </c>
      <c r="E20" s="56" t="s">
        <v>95</v>
      </c>
      <c r="F20" s="294">
        <v>144</v>
      </c>
      <c r="G20" s="306"/>
      <c r="H20" s="252"/>
    </row>
    <row r="21" spans="1:8" ht="25.5">
      <c r="A21" s="33">
        <f t="shared" ref="A21:A34" si="0">A20+1</f>
        <v>2</v>
      </c>
      <c r="B21" s="599" t="s">
        <v>1955</v>
      </c>
      <c r="C21" s="31" t="s">
        <v>2018</v>
      </c>
      <c r="D21" s="722" t="s">
        <v>2048</v>
      </c>
      <c r="E21" s="56" t="s">
        <v>92</v>
      </c>
      <c r="F21" s="608">
        <v>20</v>
      </c>
      <c r="G21" s="306"/>
      <c r="H21" s="252"/>
    </row>
    <row r="22" spans="1:8" ht="25.5">
      <c r="A22" s="33">
        <f t="shared" si="0"/>
        <v>3</v>
      </c>
      <c r="B22" s="599" t="s">
        <v>1955</v>
      </c>
      <c r="C22" s="31" t="s">
        <v>2019</v>
      </c>
      <c r="D22" s="722" t="s">
        <v>2048</v>
      </c>
      <c r="E22" s="56" t="s">
        <v>92</v>
      </c>
      <c r="F22" s="608">
        <v>2</v>
      </c>
      <c r="G22" s="306"/>
      <c r="H22" s="252"/>
    </row>
    <row r="23" spans="1:8">
      <c r="A23" s="33">
        <f t="shared" si="0"/>
        <v>4</v>
      </c>
      <c r="B23" s="599" t="s">
        <v>1955</v>
      </c>
      <c r="C23" s="31" t="s">
        <v>2020</v>
      </c>
      <c r="D23" s="722" t="s">
        <v>2048</v>
      </c>
      <c r="E23" s="56" t="s">
        <v>92</v>
      </c>
      <c r="F23" s="608">
        <v>2</v>
      </c>
      <c r="G23" s="306"/>
      <c r="H23" s="252"/>
    </row>
    <row r="24" spans="1:8" ht="25.5">
      <c r="A24" s="33">
        <f t="shared" si="0"/>
        <v>5</v>
      </c>
      <c r="B24" s="599" t="s">
        <v>1955</v>
      </c>
      <c r="C24" s="31" t="s">
        <v>2021</v>
      </c>
      <c r="D24" s="722" t="s">
        <v>2048</v>
      </c>
      <c r="E24" s="56" t="s">
        <v>92</v>
      </c>
      <c r="F24" s="608">
        <v>2</v>
      </c>
      <c r="G24" s="306"/>
      <c r="H24" s="252"/>
    </row>
    <row r="25" spans="1:8" ht="38.25">
      <c r="A25" s="33">
        <f t="shared" si="0"/>
        <v>6</v>
      </c>
      <c r="B25" s="599" t="s">
        <v>1955</v>
      </c>
      <c r="C25" s="31" t="s">
        <v>2022</v>
      </c>
      <c r="D25" s="722" t="s">
        <v>2048</v>
      </c>
      <c r="E25" s="56" t="s">
        <v>92</v>
      </c>
      <c r="F25" s="608">
        <v>2</v>
      </c>
      <c r="G25" s="306"/>
      <c r="H25" s="252"/>
    </row>
    <row r="26" spans="1:8">
      <c r="A26" s="33">
        <f t="shared" si="0"/>
        <v>7</v>
      </c>
      <c r="B26" s="599" t="s">
        <v>1955</v>
      </c>
      <c r="C26" s="31" t="s">
        <v>928</v>
      </c>
      <c r="D26" s="722"/>
      <c r="E26" s="56" t="s">
        <v>94</v>
      </c>
      <c r="F26" s="608">
        <v>1</v>
      </c>
      <c r="G26" s="306"/>
      <c r="H26" s="252"/>
    </row>
    <row r="27" spans="1:8">
      <c r="A27" s="33">
        <f t="shared" si="0"/>
        <v>8</v>
      </c>
      <c r="B27" s="599" t="s">
        <v>1955</v>
      </c>
      <c r="C27" s="31" t="s">
        <v>929</v>
      </c>
      <c r="D27" s="722"/>
      <c r="E27" s="56" t="s">
        <v>94</v>
      </c>
      <c r="F27" s="608">
        <v>1</v>
      </c>
      <c r="G27" s="306"/>
      <c r="H27" s="252"/>
    </row>
    <row r="28" spans="1:8">
      <c r="A28" s="33">
        <f t="shared" si="0"/>
        <v>9</v>
      </c>
      <c r="B28" s="599" t="s">
        <v>1955</v>
      </c>
      <c r="C28" s="31" t="s">
        <v>930</v>
      </c>
      <c r="D28" s="722"/>
      <c r="E28" s="56" t="s">
        <v>94</v>
      </c>
      <c r="F28" s="608">
        <v>1</v>
      </c>
      <c r="G28" s="306"/>
      <c r="H28" s="252"/>
    </row>
    <row r="29" spans="1:8">
      <c r="A29" s="33">
        <f t="shared" si="0"/>
        <v>10</v>
      </c>
      <c r="B29" s="599" t="s">
        <v>1955</v>
      </c>
      <c r="C29" s="31" t="s">
        <v>931</v>
      </c>
      <c r="D29" s="722"/>
      <c r="E29" s="56" t="s">
        <v>92</v>
      </c>
      <c r="F29" s="608">
        <v>1</v>
      </c>
      <c r="G29" s="306"/>
      <c r="H29" s="252"/>
    </row>
    <row r="30" spans="1:8">
      <c r="A30" s="33"/>
      <c r="B30" s="599"/>
      <c r="C30" s="253" t="s">
        <v>51</v>
      </c>
      <c r="D30" s="388"/>
      <c r="E30" s="56"/>
      <c r="F30" s="294"/>
      <c r="G30" s="306"/>
      <c r="H30" s="252"/>
    </row>
    <row r="31" spans="1:8">
      <c r="A31" s="33">
        <f>A29+1</f>
        <v>11</v>
      </c>
      <c r="B31" s="599" t="s">
        <v>1936</v>
      </c>
      <c r="C31" s="31" t="s">
        <v>213</v>
      </c>
      <c r="D31" s="722"/>
      <c r="E31" s="56" t="s">
        <v>110</v>
      </c>
      <c r="F31" s="294">
        <v>138</v>
      </c>
      <c r="G31" s="306"/>
      <c r="H31" s="252"/>
    </row>
    <row r="32" spans="1:8" ht="25.5">
      <c r="A32" s="33">
        <f t="shared" si="0"/>
        <v>12</v>
      </c>
      <c r="B32" s="599" t="s">
        <v>1936</v>
      </c>
      <c r="C32" s="31" t="s">
        <v>214</v>
      </c>
      <c r="D32" s="722"/>
      <c r="E32" s="56" t="s">
        <v>110</v>
      </c>
      <c r="F32" s="294">
        <v>6</v>
      </c>
      <c r="G32" s="306"/>
      <c r="H32" s="252"/>
    </row>
    <row r="33" spans="1:8" ht="25.5">
      <c r="A33" s="33">
        <f>A32+1</f>
        <v>13</v>
      </c>
      <c r="B33" s="599" t="s">
        <v>1936</v>
      </c>
      <c r="C33" s="31" t="s">
        <v>215</v>
      </c>
      <c r="D33" s="722"/>
      <c r="E33" s="56" t="s">
        <v>110</v>
      </c>
      <c r="F33" s="294">
        <v>14</v>
      </c>
      <c r="G33" s="306"/>
      <c r="H33" s="252"/>
    </row>
    <row r="34" spans="1:8" ht="25.5">
      <c r="A34" s="33">
        <f t="shared" si="0"/>
        <v>14</v>
      </c>
      <c r="B34" s="599" t="s">
        <v>1936</v>
      </c>
      <c r="C34" s="31" t="s">
        <v>216</v>
      </c>
      <c r="D34" s="722"/>
      <c r="E34" s="56" t="s">
        <v>110</v>
      </c>
      <c r="F34" s="294">
        <v>118</v>
      </c>
      <c r="G34" s="306"/>
      <c r="H34" s="252"/>
    </row>
    <row r="35" spans="1:8">
      <c r="A35" s="33"/>
      <c r="B35" s="1"/>
      <c r="C35" s="253" t="s">
        <v>932</v>
      </c>
      <c r="D35" s="388"/>
      <c r="E35" s="56"/>
      <c r="F35" s="294"/>
      <c r="G35" s="306"/>
      <c r="H35" s="252"/>
    </row>
    <row r="36" spans="1:8">
      <c r="A36" s="33">
        <f>A34+1</f>
        <v>15</v>
      </c>
      <c r="B36" s="599" t="s">
        <v>1956</v>
      </c>
      <c r="C36" s="31" t="s">
        <v>933</v>
      </c>
      <c r="D36" s="425"/>
      <c r="E36" s="56" t="s">
        <v>110</v>
      </c>
      <c r="F36" s="45">
        <v>0.5</v>
      </c>
      <c r="G36" s="306"/>
      <c r="H36" s="252"/>
    </row>
    <row r="37" spans="1:8" ht="15.75" thickBot="1">
      <c r="A37" s="35"/>
      <c r="B37" s="1"/>
      <c r="C37" s="41"/>
      <c r="D37" s="366"/>
      <c r="E37" s="35"/>
      <c r="F37" s="43"/>
      <c r="G37" s="53"/>
      <c r="H37" s="34"/>
    </row>
    <row r="38" spans="1:8" ht="15.75" thickTop="1">
      <c r="A38" s="77"/>
      <c r="B38" s="77"/>
      <c r="C38" s="78"/>
      <c r="D38" s="78"/>
      <c r="E38" s="79"/>
      <c r="F38" s="80"/>
      <c r="G38" s="81"/>
      <c r="H38" s="82"/>
    </row>
    <row r="39" spans="1:8">
      <c r="A39" s="1038" t="s">
        <v>1924</v>
      </c>
      <c r="B39" s="1039"/>
      <c r="C39" s="1039"/>
      <c r="D39" s="1029"/>
      <c r="E39" s="1039"/>
      <c r="F39" s="1039"/>
      <c r="G39" s="1039"/>
      <c r="H39" s="295">
        <f>SUM(H20:H38)</f>
        <v>0</v>
      </c>
    </row>
    <row r="40" spans="1:8" outlineLevel="1">
      <c r="A40" s="14"/>
      <c r="B40" s="14"/>
      <c r="C40" s="110"/>
      <c r="D40" s="110"/>
      <c r="E40" s="14"/>
      <c r="F40" s="14"/>
      <c r="G40" s="37"/>
      <c r="H40" s="14"/>
    </row>
    <row r="41" spans="1:8" outlineLevel="1">
      <c r="E41" s="14"/>
      <c r="F41" s="14"/>
      <c r="H41" s="86"/>
    </row>
    <row r="42" spans="1:8" outlineLevel="1">
      <c r="A42" s="44" t="str">
        <f>"Sastādīja: "&amp;KOPS1!$B$71</f>
        <v>Sastādīja: _________________ Olga  Jasāne /29.09.2017./</v>
      </c>
      <c r="C42" s="44"/>
      <c r="D42" s="44"/>
      <c r="E42" s="87"/>
      <c r="F42" s="88"/>
    </row>
    <row r="43" spans="1:8" outlineLevel="1">
      <c r="B43" s="1021" t="s">
        <v>13</v>
      </c>
      <c r="C43" s="1021"/>
      <c r="D43" s="663"/>
      <c r="E43" s="640"/>
      <c r="F43" s="640"/>
      <c r="H43" s="443"/>
    </row>
    <row r="44" spans="1:8" outlineLevel="1">
      <c r="A44" s="14"/>
      <c r="B44" s="87"/>
      <c r="C44" s="637"/>
      <c r="D44" s="661"/>
      <c r="E44" s="14"/>
      <c r="H44" s="443"/>
    </row>
    <row r="45" spans="1:8">
      <c r="A45" s="638" t="str">
        <f>"Pārbaudīja: "&amp;KOPS1!$F$71</f>
        <v>Pārbaudīja: _________________ Aleksejs Providenko /29.09.2017./</v>
      </c>
      <c r="B45" s="528"/>
      <c r="C45" s="88"/>
      <c r="D45" s="88"/>
      <c r="E45" s="88"/>
      <c r="F45" s="14"/>
      <c r="G45" s="37"/>
      <c r="H45" s="14"/>
    </row>
    <row r="46" spans="1:8">
      <c r="A46" s="14"/>
      <c r="B46" s="637" t="s">
        <v>13</v>
      </c>
      <c r="C46" s="640"/>
      <c r="D46" s="663"/>
      <c r="E46" s="640"/>
      <c r="F46" s="14"/>
      <c r="G46" s="37"/>
      <c r="H46" s="14"/>
    </row>
    <row r="47" spans="1:8">
      <c r="A47" s="14" t="str">
        <f>"Sertifikāta Nr.: "&amp;KOPS1!$F$73</f>
        <v>Sertifikāta Nr.: 5-00770</v>
      </c>
      <c r="B47" s="37"/>
      <c r="C47" s="44"/>
      <c r="D47" s="44"/>
      <c r="F47" s="14"/>
      <c r="G47" s="37"/>
      <c r="H47" s="14"/>
    </row>
    <row r="48" spans="1:8">
      <c r="A48" s="14"/>
      <c r="B48" s="14"/>
      <c r="C48" s="110"/>
      <c r="D48" s="110"/>
      <c r="E48" s="14"/>
      <c r="F48" s="14"/>
      <c r="G48" s="37"/>
      <c r="H48" s="14"/>
    </row>
    <row r="49" spans="1:8">
      <c r="A49" s="14"/>
      <c r="B49" s="14"/>
      <c r="C49" s="110"/>
      <c r="D49" s="110"/>
      <c r="E49" s="14"/>
      <c r="F49" s="14"/>
      <c r="G49" s="37"/>
      <c r="H49" s="14"/>
    </row>
    <row r="50" spans="1:8">
      <c r="A50" s="14"/>
      <c r="B50" s="14"/>
      <c r="C50" s="110"/>
      <c r="D50" s="110"/>
      <c r="E50" s="14"/>
      <c r="F50" s="14"/>
      <c r="G50" s="37"/>
      <c r="H50" s="14"/>
    </row>
    <row r="51" spans="1:8">
      <c r="A51" s="14"/>
      <c r="B51" s="14"/>
      <c r="C51" s="110"/>
      <c r="D51" s="110"/>
      <c r="E51" s="14"/>
      <c r="F51" s="14"/>
      <c r="G51" s="37"/>
      <c r="H51" s="14"/>
    </row>
    <row r="52" spans="1:8">
      <c r="A52" s="14"/>
      <c r="B52" s="14"/>
      <c r="C52" s="110"/>
      <c r="D52" s="110"/>
      <c r="E52" s="14"/>
      <c r="F52" s="14"/>
      <c r="G52" s="37"/>
      <c r="H52" s="14"/>
    </row>
    <row r="53" spans="1:8">
      <c r="A53" s="14"/>
      <c r="B53" s="14"/>
      <c r="C53" s="110"/>
      <c r="D53" s="110"/>
      <c r="E53" s="14"/>
      <c r="F53" s="14"/>
      <c r="G53" s="37"/>
      <c r="H53" s="14"/>
    </row>
    <row r="54" spans="1:8">
      <c r="A54" s="14"/>
      <c r="B54" s="14"/>
      <c r="C54" s="110"/>
      <c r="D54" s="110"/>
      <c r="E54" s="14"/>
      <c r="F54" s="14"/>
      <c r="G54" s="37"/>
      <c r="H54" s="14"/>
    </row>
    <row r="55" spans="1:8">
      <c r="A55" s="14"/>
      <c r="B55" s="14"/>
      <c r="C55" s="110"/>
      <c r="D55" s="110"/>
      <c r="E55" s="14"/>
      <c r="F55" s="14"/>
      <c r="G55" s="37"/>
      <c r="H55" s="14"/>
    </row>
    <row r="56" spans="1:8">
      <c r="A56" s="14"/>
      <c r="B56" s="14"/>
      <c r="C56" s="110"/>
      <c r="D56" s="110"/>
      <c r="E56" s="14"/>
      <c r="F56" s="14"/>
      <c r="G56" s="37"/>
      <c r="H56" s="14"/>
    </row>
    <row r="57" spans="1:8">
      <c r="A57" s="14"/>
      <c r="B57" s="14"/>
      <c r="C57" s="110"/>
      <c r="D57" s="110"/>
      <c r="E57" s="14"/>
      <c r="F57" s="14"/>
      <c r="G57" s="37"/>
      <c r="H57" s="14"/>
    </row>
    <row r="58" spans="1:8">
      <c r="A58" s="14"/>
      <c r="B58" s="14"/>
      <c r="C58" s="110"/>
      <c r="D58" s="110"/>
      <c r="E58" s="14"/>
      <c r="F58" s="14"/>
      <c r="G58" s="37"/>
      <c r="H58" s="14"/>
    </row>
    <row r="59" spans="1:8">
      <c r="A59" s="14"/>
      <c r="B59" s="14"/>
      <c r="C59" s="110"/>
      <c r="D59" s="110"/>
      <c r="E59" s="14"/>
      <c r="F59" s="14"/>
      <c r="G59" s="37"/>
      <c r="H59" s="14"/>
    </row>
    <row r="60" spans="1:8">
      <c r="A60" s="14"/>
      <c r="B60" s="14"/>
      <c r="C60" s="110"/>
      <c r="D60" s="110"/>
      <c r="E60" s="14"/>
      <c r="F60" s="14"/>
      <c r="G60" s="37"/>
      <c r="H60" s="14"/>
    </row>
    <row r="61" spans="1:8">
      <c r="A61" s="14"/>
      <c r="B61" s="14"/>
      <c r="C61" s="110"/>
      <c r="D61" s="110"/>
      <c r="E61" s="14"/>
      <c r="F61" s="14"/>
      <c r="G61" s="37"/>
      <c r="H61" s="14"/>
    </row>
    <row r="62" spans="1:8">
      <c r="A62" s="14"/>
      <c r="B62" s="14"/>
      <c r="C62" s="110"/>
      <c r="D62" s="110"/>
      <c r="E62" s="14"/>
      <c r="F62" s="14"/>
      <c r="G62" s="37"/>
      <c r="H62" s="14"/>
    </row>
    <row r="63" spans="1:8">
      <c r="A63" s="14"/>
      <c r="B63" s="14"/>
      <c r="C63" s="110"/>
      <c r="D63" s="110"/>
      <c r="E63" s="14"/>
      <c r="F63" s="14"/>
      <c r="G63" s="37"/>
      <c r="H63" s="14"/>
    </row>
    <row r="64" spans="1:8">
      <c r="A64" s="14"/>
      <c r="B64" s="14"/>
      <c r="C64" s="110"/>
      <c r="D64" s="110"/>
      <c r="E64" s="14"/>
      <c r="F64" s="14"/>
      <c r="G64" s="37"/>
      <c r="H64" s="14"/>
    </row>
    <row r="65" spans="1:8">
      <c r="A65" s="14"/>
      <c r="B65" s="14"/>
      <c r="C65" s="110"/>
      <c r="D65" s="110"/>
      <c r="E65" s="14"/>
      <c r="F65" s="14"/>
      <c r="G65" s="37"/>
      <c r="H65" s="14"/>
    </row>
    <row r="66" spans="1:8">
      <c r="A66" s="14"/>
      <c r="B66" s="14"/>
      <c r="C66" s="110"/>
      <c r="D66" s="110"/>
      <c r="E66" s="14"/>
      <c r="F66" s="14"/>
      <c r="G66" s="37"/>
      <c r="H66" s="14"/>
    </row>
    <row r="67" spans="1:8">
      <c r="A67" s="14"/>
      <c r="B67" s="14"/>
      <c r="C67" s="110"/>
      <c r="D67" s="110"/>
      <c r="E67" s="14"/>
      <c r="F67" s="14"/>
      <c r="G67" s="37"/>
      <c r="H67" s="14"/>
    </row>
    <row r="68" spans="1:8">
      <c r="A68" s="14"/>
      <c r="B68" s="14"/>
      <c r="C68" s="110"/>
      <c r="D68" s="110"/>
      <c r="E68" s="14"/>
      <c r="F68" s="14"/>
      <c r="G68" s="37"/>
      <c r="H68" s="14"/>
    </row>
    <row r="69" spans="1:8">
      <c r="A69" s="14"/>
      <c r="B69" s="14"/>
      <c r="C69" s="110"/>
      <c r="D69" s="110"/>
      <c r="E69" s="14"/>
      <c r="F69" s="14"/>
      <c r="G69" s="37"/>
      <c r="H69" s="14"/>
    </row>
    <row r="70" spans="1:8">
      <c r="A70" s="14"/>
      <c r="B70" s="14"/>
      <c r="C70" s="110"/>
      <c r="D70" s="110"/>
      <c r="E70" s="14"/>
      <c r="F70" s="14"/>
      <c r="G70" s="37"/>
      <c r="H70" s="14"/>
    </row>
    <row r="71" spans="1:8">
      <c r="A71" s="14"/>
      <c r="B71" s="14"/>
      <c r="C71" s="110"/>
      <c r="D71" s="110"/>
      <c r="E71" s="14"/>
      <c r="F71" s="14"/>
      <c r="G71" s="37"/>
      <c r="H71" s="14"/>
    </row>
    <row r="72" spans="1:8">
      <c r="A72" s="14"/>
      <c r="B72" s="14"/>
      <c r="C72" s="110"/>
      <c r="D72" s="110"/>
      <c r="E72" s="14"/>
      <c r="F72" s="14"/>
      <c r="G72" s="37"/>
      <c r="H72" s="14"/>
    </row>
    <row r="73" spans="1:8">
      <c r="A73" s="14"/>
      <c r="B73" s="14"/>
      <c r="C73" s="110"/>
      <c r="D73" s="110"/>
      <c r="E73" s="14"/>
      <c r="F73" s="14"/>
      <c r="G73" s="37"/>
      <c r="H73" s="14"/>
    </row>
    <row r="74" spans="1:8">
      <c r="A74" s="14"/>
      <c r="B74" s="14"/>
      <c r="C74" s="110"/>
      <c r="D74" s="110"/>
      <c r="E74" s="14"/>
      <c r="F74" s="14"/>
      <c r="G74" s="37"/>
      <c r="H74" s="14"/>
    </row>
    <row r="75" spans="1:8">
      <c r="A75" s="14"/>
      <c r="B75" s="14"/>
      <c r="C75" s="110"/>
      <c r="D75" s="110"/>
      <c r="E75" s="14"/>
      <c r="F75" s="14"/>
      <c r="G75" s="37"/>
      <c r="H75" s="14"/>
    </row>
    <row r="76" spans="1:8">
      <c r="A76" s="14"/>
      <c r="B76" s="14"/>
      <c r="C76" s="110"/>
      <c r="D76" s="110"/>
      <c r="E76" s="14"/>
      <c r="F76" s="14"/>
      <c r="G76" s="37"/>
      <c r="H76" s="14"/>
    </row>
    <row r="77" spans="1:8">
      <c r="A77" s="14"/>
      <c r="B77" s="14"/>
      <c r="C77" s="110"/>
      <c r="D77" s="110"/>
      <c r="E77" s="14"/>
      <c r="F77" s="14"/>
      <c r="G77" s="37"/>
      <c r="H77" s="14"/>
    </row>
    <row r="78" spans="1:8">
      <c r="A78" s="14"/>
      <c r="B78" s="14"/>
      <c r="C78" s="110"/>
      <c r="D78" s="110"/>
      <c r="E78" s="14"/>
      <c r="F78" s="14"/>
      <c r="G78" s="37"/>
      <c r="H78" s="14"/>
    </row>
    <row r="79" spans="1:8">
      <c r="A79" s="14"/>
      <c r="B79" s="14"/>
      <c r="C79" s="110"/>
      <c r="D79" s="110"/>
      <c r="E79" s="14"/>
      <c r="F79" s="14"/>
      <c r="G79" s="37"/>
      <c r="H79" s="14"/>
    </row>
    <row r="80" spans="1:8">
      <c r="A80" s="14"/>
      <c r="B80" s="14"/>
      <c r="C80" s="110"/>
      <c r="D80" s="110"/>
      <c r="E80" s="14"/>
      <c r="F80" s="14"/>
      <c r="G80" s="37"/>
      <c r="H80" s="14"/>
    </row>
    <row r="81" spans="1:8">
      <c r="A81" s="14"/>
      <c r="B81" s="14"/>
      <c r="C81" s="110"/>
      <c r="D81" s="110"/>
      <c r="E81" s="14"/>
      <c r="F81" s="14"/>
      <c r="G81" s="37"/>
      <c r="H81" s="14"/>
    </row>
    <row r="82" spans="1:8">
      <c r="A82" s="14"/>
      <c r="B82" s="14"/>
      <c r="C82" s="110"/>
      <c r="D82" s="110"/>
      <c r="E82" s="14"/>
      <c r="F82" s="14"/>
      <c r="G82" s="37"/>
      <c r="H82" s="14"/>
    </row>
    <row r="83" spans="1:8">
      <c r="A83" s="14"/>
      <c r="B83" s="14"/>
      <c r="C83" s="110"/>
      <c r="D83" s="110"/>
      <c r="E83" s="14"/>
      <c r="F83" s="14"/>
      <c r="G83" s="37"/>
      <c r="H83" s="14"/>
    </row>
    <row r="84" spans="1:8">
      <c r="A84" s="14"/>
      <c r="B84" s="14"/>
      <c r="C84" s="110"/>
      <c r="D84" s="110"/>
      <c r="E84" s="14"/>
      <c r="F84" s="14"/>
      <c r="G84" s="37"/>
      <c r="H84" s="14"/>
    </row>
    <row r="85" spans="1:8">
      <c r="A85" s="14"/>
      <c r="B85" s="14"/>
      <c r="C85" s="110"/>
      <c r="D85" s="110"/>
      <c r="E85" s="14"/>
      <c r="F85" s="14"/>
      <c r="G85" s="37"/>
      <c r="H85" s="14"/>
    </row>
    <row r="86" spans="1:8">
      <c r="A86" s="14"/>
      <c r="B86" s="14"/>
      <c r="C86" s="110"/>
      <c r="D86" s="110"/>
      <c r="E86" s="14"/>
      <c r="F86" s="14"/>
      <c r="G86" s="37"/>
      <c r="H86" s="14"/>
    </row>
    <row r="87" spans="1:8">
      <c r="A87" s="14"/>
      <c r="B87" s="14"/>
      <c r="C87" s="110"/>
      <c r="D87" s="110"/>
      <c r="E87" s="14"/>
      <c r="F87" s="14"/>
      <c r="G87" s="37"/>
      <c r="H87" s="14"/>
    </row>
    <row r="88" spans="1:8">
      <c r="A88" s="14"/>
      <c r="B88" s="14"/>
      <c r="C88" s="110"/>
      <c r="D88" s="110"/>
      <c r="E88" s="14"/>
      <c r="F88" s="14"/>
      <c r="G88" s="37"/>
      <c r="H88" s="14"/>
    </row>
    <row r="89" spans="1:8">
      <c r="A89" s="14"/>
      <c r="B89" s="14"/>
      <c r="C89" s="110"/>
      <c r="D89" s="110"/>
      <c r="E89" s="14"/>
      <c r="F89" s="14"/>
      <c r="G89" s="37"/>
      <c r="H89" s="14"/>
    </row>
    <row r="90" spans="1:8">
      <c r="A90" s="14"/>
      <c r="B90" s="14"/>
      <c r="C90" s="110"/>
      <c r="D90" s="110"/>
      <c r="E90" s="14"/>
      <c r="F90" s="14"/>
      <c r="G90" s="37"/>
      <c r="H90" s="14"/>
    </row>
    <row r="91" spans="1:8">
      <c r="A91" s="14"/>
      <c r="B91" s="14"/>
      <c r="C91" s="110"/>
      <c r="D91" s="110"/>
      <c r="E91" s="14"/>
      <c r="F91" s="14"/>
      <c r="G91" s="37"/>
      <c r="H91" s="14"/>
    </row>
    <row r="92" spans="1:8">
      <c r="A92" s="14"/>
      <c r="B92" s="14"/>
      <c r="C92" s="110"/>
      <c r="D92" s="110"/>
      <c r="E92" s="14"/>
      <c r="F92" s="14"/>
      <c r="G92" s="37"/>
      <c r="H92" s="14"/>
    </row>
    <row r="93" spans="1:8">
      <c r="A93" s="14"/>
      <c r="B93" s="14"/>
      <c r="C93" s="110"/>
      <c r="D93" s="110"/>
      <c r="E93" s="14"/>
      <c r="F93" s="14"/>
      <c r="G93" s="37"/>
      <c r="H93" s="14"/>
    </row>
    <row r="94" spans="1:8">
      <c r="A94" s="14"/>
      <c r="B94" s="14"/>
      <c r="C94" s="110"/>
      <c r="D94" s="110"/>
      <c r="E94" s="14"/>
      <c r="F94" s="14"/>
      <c r="G94" s="37"/>
      <c r="H94" s="14"/>
    </row>
    <row r="95" spans="1:8">
      <c r="A95" s="14"/>
      <c r="B95" s="14"/>
      <c r="C95" s="110"/>
      <c r="D95" s="110"/>
      <c r="E95" s="14"/>
      <c r="F95" s="14"/>
      <c r="G95" s="37"/>
      <c r="H95" s="14"/>
    </row>
    <row r="96" spans="1:8">
      <c r="A96" s="14"/>
      <c r="B96" s="14"/>
      <c r="C96" s="110"/>
      <c r="D96" s="110"/>
      <c r="E96" s="14"/>
      <c r="F96" s="14"/>
      <c r="G96" s="37"/>
      <c r="H96" s="14"/>
    </row>
    <row r="97" spans="1:8">
      <c r="A97" s="14"/>
      <c r="B97" s="14"/>
      <c r="C97" s="110"/>
      <c r="D97" s="110"/>
      <c r="E97" s="14"/>
      <c r="F97" s="14"/>
      <c r="G97" s="37"/>
      <c r="H97" s="14"/>
    </row>
    <row r="98" spans="1:8">
      <c r="A98" s="14"/>
      <c r="B98" s="14"/>
      <c r="C98" s="110"/>
      <c r="D98" s="110"/>
      <c r="E98" s="14"/>
      <c r="F98" s="14"/>
      <c r="G98" s="37"/>
      <c r="H98" s="14"/>
    </row>
    <row r="99" spans="1:8">
      <c r="A99" s="14"/>
      <c r="B99" s="14"/>
      <c r="C99" s="110"/>
      <c r="D99" s="110"/>
      <c r="E99" s="14"/>
      <c r="F99" s="14"/>
      <c r="G99" s="37"/>
      <c r="H99" s="14"/>
    </row>
    <row r="100" spans="1:8">
      <c r="A100" s="14"/>
      <c r="B100" s="14"/>
      <c r="C100" s="110"/>
      <c r="D100" s="110"/>
      <c r="E100" s="14"/>
      <c r="F100" s="14"/>
      <c r="G100" s="37"/>
      <c r="H100" s="14"/>
    </row>
    <row r="101" spans="1:8">
      <c r="A101" s="14"/>
      <c r="B101" s="14"/>
      <c r="C101" s="110"/>
      <c r="D101" s="110"/>
      <c r="E101" s="14"/>
      <c r="F101" s="14"/>
      <c r="G101" s="37"/>
      <c r="H101" s="14"/>
    </row>
    <row r="102" spans="1:8">
      <c r="A102" s="14"/>
      <c r="B102" s="14"/>
      <c r="C102" s="110"/>
      <c r="D102" s="110"/>
      <c r="E102" s="14"/>
      <c r="F102" s="14"/>
      <c r="G102" s="37"/>
      <c r="H102" s="14"/>
    </row>
    <row r="103" spans="1:8">
      <c r="A103" s="14"/>
      <c r="B103" s="14"/>
      <c r="C103" s="110"/>
      <c r="D103" s="110"/>
      <c r="E103" s="14"/>
      <c r="F103" s="14"/>
      <c r="G103" s="37"/>
      <c r="H103" s="14"/>
    </row>
    <row r="104" spans="1:8">
      <c r="A104" s="14"/>
      <c r="B104" s="14"/>
      <c r="C104" s="110"/>
      <c r="D104" s="110"/>
      <c r="E104" s="14"/>
      <c r="F104" s="14"/>
      <c r="G104" s="37"/>
      <c r="H104" s="14"/>
    </row>
    <row r="105" spans="1:8">
      <c r="A105" s="14"/>
      <c r="B105" s="14"/>
      <c r="C105" s="110"/>
      <c r="D105" s="110"/>
      <c r="E105" s="14"/>
      <c r="F105" s="14"/>
      <c r="G105" s="37"/>
      <c r="H105" s="14"/>
    </row>
    <row r="106" spans="1:8">
      <c r="A106" s="14"/>
      <c r="B106" s="14"/>
      <c r="C106" s="110"/>
      <c r="D106" s="110"/>
      <c r="E106" s="14"/>
      <c r="F106" s="14"/>
      <c r="G106" s="37"/>
      <c r="H106" s="14"/>
    </row>
    <row r="107" spans="1:8">
      <c r="A107" s="14"/>
      <c r="B107" s="14"/>
      <c r="C107" s="110"/>
      <c r="D107" s="110"/>
      <c r="E107" s="14"/>
      <c r="F107" s="14"/>
      <c r="G107" s="37"/>
      <c r="H107" s="14"/>
    </row>
    <row r="108" spans="1:8">
      <c r="A108" s="14"/>
      <c r="B108" s="14"/>
      <c r="C108" s="110"/>
      <c r="D108" s="110"/>
      <c r="E108" s="14"/>
      <c r="F108" s="14"/>
      <c r="G108" s="37"/>
      <c r="H108" s="14"/>
    </row>
    <row r="109" spans="1:8">
      <c r="A109" s="14"/>
      <c r="B109" s="14"/>
      <c r="C109" s="110"/>
      <c r="D109" s="110"/>
      <c r="E109" s="14"/>
      <c r="F109" s="14"/>
      <c r="G109" s="37"/>
      <c r="H109" s="14"/>
    </row>
    <row r="110" spans="1:8">
      <c r="A110" s="14"/>
      <c r="B110" s="14"/>
      <c r="C110" s="110"/>
      <c r="D110" s="110"/>
      <c r="E110" s="14"/>
      <c r="F110" s="14"/>
      <c r="G110" s="37"/>
      <c r="H110" s="14"/>
    </row>
    <row r="111" spans="1:8">
      <c r="A111" s="14"/>
      <c r="B111" s="14"/>
      <c r="C111" s="110"/>
      <c r="D111" s="110"/>
      <c r="E111" s="14"/>
      <c r="F111" s="14"/>
      <c r="G111" s="37"/>
      <c r="H111" s="14"/>
    </row>
    <row r="112" spans="1:8">
      <c r="A112" s="14"/>
      <c r="B112" s="14"/>
      <c r="C112" s="110"/>
      <c r="D112" s="110"/>
      <c r="E112" s="14"/>
      <c r="F112" s="14"/>
      <c r="G112" s="37"/>
      <c r="H112" s="14"/>
    </row>
    <row r="113" spans="1:8">
      <c r="A113" s="14"/>
      <c r="B113" s="14"/>
      <c r="C113" s="110"/>
      <c r="D113" s="110"/>
      <c r="E113" s="14"/>
      <c r="F113" s="14"/>
      <c r="G113" s="37"/>
      <c r="H113" s="14"/>
    </row>
    <row r="114" spans="1:8">
      <c r="A114" s="14"/>
      <c r="B114" s="14"/>
      <c r="C114" s="110"/>
      <c r="D114" s="110"/>
      <c r="E114" s="14"/>
      <c r="F114" s="14"/>
      <c r="G114" s="37"/>
      <c r="H114" s="14"/>
    </row>
    <row r="115" spans="1:8">
      <c r="A115" s="14"/>
      <c r="B115" s="14"/>
      <c r="C115" s="110"/>
      <c r="D115" s="110"/>
      <c r="E115" s="14"/>
      <c r="F115" s="14"/>
      <c r="G115" s="37"/>
      <c r="H115" s="14"/>
    </row>
    <row r="116" spans="1:8">
      <c r="A116" s="14"/>
      <c r="B116" s="14"/>
      <c r="C116" s="110"/>
      <c r="D116" s="110"/>
      <c r="E116" s="14"/>
      <c r="F116" s="14"/>
      <c r="G116" s="37"/>
      <c r="H116" s="14"/>
    </row>
    <row r="117" spans="1:8">
      <c r="A117" s="14"/>
      <c r="B117" s="14"/>
      <c r="C117" s="110"/>
      <c r="D117" s="110"/>
      <c r="E117" s="14"/>
      <c r="F117" s="14"/>
      <c r="G117" s="37"/>
      <c r="H117" s="14"/>
    </row>
    <row r="118" spans="1:8">
      <c r="A118" s="14"/>
      <c r="B118" s="14"/>
      <c r="C118" s="110"/>
      <c r="D118" s="110"/>
      <c r="E118" s="14"/>
      <c r="F118" s="14"/>
      <c r="G118" s="37"/>
      <c r="H118" s="14"/>
    </row>
    <row r="119" spans="1:8">
      <c r="A119" s="14"/>
      <c r="B119" s="14"/>
      <c r="C119" s="110"/>
      <c r="D119" s="110"/>
      <c r="E119" s="14"/>
      <c r="F119" s="14"/>
      <c r="G119" s="37"/>
      <c r="H119" s="14"/>
    </row>
    <row r="120" spans="1:8">
      <c r="A120" s="14"/>
      <c r="B120" s="14"/>
      <c r="C120" s="110"/>
      <c r="D120" s="110"/>
      <c r="E120" s="14"/>
      <c r="F120" s="14"/>
      <c r="G120" s="37"/>
      <c r="H120" s="14"/>
    </row>
    <row r="121" spans="1:8">
      <c r="A121" s="14"/>
      <c r="B121" s="14"/>
      <c r="C121" s="110"/>
      <c r="D121" s="110"/>
      <c r="E121" s="14"/>
      <c r="F121" s="14"/>
      <c r="G121" s="37"/>
      <c r="H121" s="14"/>
    </row>
    <row r="122" spans="1:8">
      <c r="A122" s="14"/>
      <c r="B122" s="14"/>
      <c r="C122" s="110"/>
      <c r="D122" s="110"/>
      <c r="E122" s="14"/>
      <c r="F122" s="14"/>
      <c r="G122" s="37"/>
      <c r="H122" s="14"/>
    </row>
    <row r="123" spans="1:8">
      <c r="A123" s="14"/>
      <c r="B123" s="14"/>
      <c r="C123" s="110"/>
      <c r="D123" s="110"/>
      <c r="E123" s="14"/>
      <c r="F123" s="14"/>
      <c r="G123" s="37"/>
      <c r="H123" s="14"/>
    </row>
    <row r="124" spans="1:8">
      <c r="A124" s="14"/>
      <c r="B124" s="14"/>
      <c r="C124" s="110"/>
      <c r="D124" s="110"/>
      <c r="E124" s="14"/>
      <c r="F124" s="14"/>
      <c r="G124" s="37"/>
      <c r="H124" s="14"/>
    </row>
    <row r="125" spans="1:8">
      <c r="A125" s="14"/>
      <c r="B125" s="14"/>
      <c r="C125" s="110"/>
      <c r="D125" s="110"/>
      <c r="E125" s="14"/>
      <c r="F125" s="14"/>
      <c r="G125" s="37"/>
      <c r="H125" s="14"/>
    </row>
    <row r="126" spans="1:8">
      <c r="A126" s="14"/>
      <c r="B126" s="14"/>
      <c r="C126" s="110"/>
      <c r="D126" s="110"/>
      <c r="E126" s="14"/>
      <c r="F126" s="14"/>
      <c r="G126" s="37"/>
      <c r="H126" s="14"/>
    </row>
    <row r="127" spans="1:8">
      <c r="A127" s="14"/>
      <c r="B127" s="14"/>
      <c r="C127" s="110"/>
      <c r="D127" s="110"/>
      <c r="E127" s="14"/>
      <c r="F127" s="14"/>
      <c r="G127" s="37"/>
      <c r="H127" s="14"/>
    </row>
    <row r="128" spans="1:8">
      <c r="A128" s="14"/>
      <c r="B128" s="14"/>
      <c r="C128" s="110"/>
      <c r="D128" s="110"/>
      <c r="E128" s="14"/>
      <c r="F128" s="14"/>
      <c r="G128" s="37"/>
      <c r="H128" s="14"/>
    </row>
    <row r="129" spans="1:8">
      <c r="A129" s="14"/>
      <c r="B129" s="14"/>
      <c r="C129" s="110"/>
      <c r="D129" s="110"/>
      <c r="E129" s="14"/>
      <c r="F129" s="14"/>
      <c r="G129" s="37"/>
      <c r="H129" s="14"/>
    </row>
    <row r="130" spans="1:8">
      <c r="A130" s="14"/>
      <c r="B130" s="14"/>
      <c r="C130" s="110"/>
      <c r="D130" s="110"/>
      <c r="E130" s="14"/>
      <c r="F130" s="14"/>
      <c r="G130" s="37"/>
      <c r="H130" s="14"/>
    </row>
    <row r="131" spans="1:8">
      <c r="A131" s="14"/>
      <c r="B131" s="14"/>
      <c r="C131" s="110"/>
      <c r="D131" s="110"/>
      <c r="E131" s="14"/>
      <c r="F131" s="14"/>
      <c r="G131" s="37"/>
      <c r="H131" s="14"/>
    </row>
    <row r="132" spans="1:8">
      <c r="A132" s="14"/>
      <c r="B132" s="14"/>
      <c r="C132" s="110"/>
      <c r="D132" s="110"/>
      <c r="E132" s="14"/>
      <c r="F132" s="14"/>
      <c r="G132" s="37"/>
      <c r="H132" s="14"/>
    </row>
    <row r="133" spans="1:8">
      <c r="A133" s="14"/>
      <c r="B133" s="14"/>
      <c r="C133" s="110"/>
      <c r="D133" s="110"/>
      <c r="E133" s="14"/>
      <c r="F133" s="14"/>
      <c r="G133" s="37"/>
      <c r="H133" s="14"/>
    </row>
    <row r="134" spans="1:8">
      <c r="A134" s="14"/>
      <c r="B134" s="14"/>
      <c r="C134" s="110"/>
      <c r="D134" s="110"/>
      <c r="E134" s="14"/>
      <c r="F134" s="14"/>
      <c r="G134" s="37"/>
      <c r="H134" s="14"/>
    </row>
    <row r="135" spans="1:8">
      <c r="A135" s="14"/>
      <c r="B135" s="14"/>
      <c r="C135" s="110"/>
      <c r="D135" s="110"/>
      <c r="E135" s="14"/>
      <c r="F135" s="14"/>
      <c r="G135" s="37"/>
      <c r="H135" s="14"/>
    </row>
    <row r="136" spans="1:8">
      <c r="A136" s="14"/>
      <c r="B136" s="14"/>
      <c r="C136" s="110"/>
      <c r="D136" s="110"/>
      <c r="E136" s="14"/>
      <c r="F136" s="14"/>
      <c r="G136" s="37"/>
      <c r="H136" s="14"/>
    </row>
    <row r="137" spans="1:8">
      <c r="A137" s="14"/>
      <c r="B137" s="14"/>
      <c r="C137" s="110"/>
      <c r="D137" s="110"/>
      <c r="E137" s="14"/>
      <c r="F137" s="14"/>
      <c r="G137" s="37"/>
      <c r="H137" s="14"/>
    </row>
    <row r="138" spans="1:8">
      <c r="A138" s="14"/>
      <c r="B138" s="14"/>
      <c r="C138" s="110"/>
      <c r="D138" s="110"/>
      <c r="E138" s="14"/>
      <c r="F138" s="14"/>
      <c r="G138" s="37"/>
      <c r="H138" s="14"/>
    </row>
    <row r="139" spans="1:8">
      <c r="A139" s="14"/>
      <c r="B139" s="14"/>
      <c r="C139" s="110"/>
      <c r="D139" s="110"/>
      <c r="E139" s="14"/>
      <c r="F139" s="14"/>
      <c r="G139" s="37"/>
      <c r="H139" s="14"/>
    </row>
    <row r="140" spans="1:8">
      <c r="A140" s="14"/>
      <c r="B140" s="14"/>
      <c r="C140" s="110"/>
      <c r="D140" s="110"/>
      <c r="E140" s="14"/>
      <c r="F140" s="14"/>
      <c r="G140" s="37"/>
      <c r="H140" s="14"/>
    </row>
    <row r="141" spans="1:8">
      <c r="A141" s="14"/>
      <c r="B141" s="14"/>
      <c r="C141" s="110"/>
      <c r="D141" s="110"/>
      <c r="E141" s="14"/>
      <c r="F141" s="14"/>
      <c r="G141" s="37"/>
      <c r="H141" s="14"/>
    </row>
    <row r="142" spans="1:8">
      <c r="A142" s="14"/>
      <c r="B142" s="14"/>
      <c r="C142" s="110"/>
      <c r="D142" s="110"/>
      <c r="E142" s="14"/>
      <c r="F142" s="14"/>
      <c r="G142" s="37"/>
      <c r="H142" s="14"/>
    </row>
    <row r="143" spans="1:8">
      <c r="A143" s="14"/>
      <c r="B143" s="14"/>
      <c r="C143" s="110"/>
      <c r="D143" s="110"/>
      <c r="E143" s="14"/>
      <c r="F143" s="14"/>
      <c r="G143" s="37"/>
      <c r="H143" s="14"/>
    </row>
    <row r="144" spans="1:8">
      <c r="A144" s="14"/>
      <c r="B144" s="14"/>
      <c r="C144" s="110"/>
      <c r="D144" s="110"/>
      <c r="E144" s="14"/>
      <c r="F144" s="14"/>
      <c r="G144" s="37"/>
      <c r="H144" s="14"/>
    </row>
    <row r="145" spans="1:8">
      <c r="A145" s="14"/>
      <c r="B145" s="14"/>
      <c r="C145" s="110"/>
      <c r="D145" s="110"/>
      <c r="E145" s="14"/>
      <c r="F145" s="14"/>
      <c r="G145" s="37"/>
      <c r="H145" s="14"/>
    </row>
    <row r="146" spans="1:8">
      <c r="A146" s="14"/>
      <c r="B146" s="14"/>
      <c r="C146" s="110"/>
      <c r="D146" s="110"/>
      <c r="E146" s="14"/>
      <c r="F146" s="14"/>
      <c r="G146" s="37"/>
      <c r="H146" s="14"/>
    </row>
    <row r="147" spans="1:8">
      <c r="A147" s="14"/>
      <c r="B147" s="14"/>
      <c r="C147" s="110"/>
      <c r="D147" s="110"/>
      <c r="E147" s="14"/>
      <c r="F147" s="14"/>
      <c r="G147" s="37"/>
      <c r="H147" s="14"/>
    </row>
    <row r="148" spans="1:8">
      <c r="A148" s="14"/>
      <c r="B148" s="14"/>
      <c r="C148" s="110"/>
      <c r="D148" s="110"/>
      <c r="E148" s="14"/>
      <c r="F148" s="14"/>
      <c r="G148" s="37"/>
      <c r="H148" s="14"/>
    </row>
    <row r="149" spans="1:8">
      <c r="A149" s="14"/>
      <c r="B149" s="14"/>
      <c r="C149" s="110"/>
      <c r="D149" s="110"/>
      <c r="E149" s="14"/>
      <c r="F149" s="14"/>
      <c r="G149" s="37"/>
      <c r="H149" s="14"/>
    </row>
    <row r="150" spans="1:8">
      <c r="A150" s="14"/>
      <c r="B150" s="14"/>
      <c r="C150" s="110"/>
      <c r="D150" s="110"/>
      <c r="E150" s="14"/>
      <c r="F150" s="14"/>
      <c r="G150" s="37"/>
      <c r="H150" s="14"/>
    </row>
    <row r="151" spans="1:8">
      <c r="A151" s="14"/>
      <c r="B151" s="14"/>
      <c r="C151" s="110"/>
      <c r="D151" s="110"/>
      <c r="E151" s="14"/>
      <c r="F151" s="14"/>
      <c r="G151" s="37"/>
      <c r="H151" s="14"/>
    </row>
    <row r="152" spans="1:8">
      <c r="A152" s="14"/>
      <c r="B152" s="14"/>
      <c r="C152" s="110"/>
      <c r="D152" s="110"/>
      <c r="E152" s="14"/>
      <c r="F152" s="14"/>
      <c r="G152" s="37"/>
      <c r="H152" s="14"/>
    </row>
    <row r="153" spans="1:8">
      <c r="A153" s="14"/>
      <c r="B153" s="14"/>
      <c r="C153" s="110"/>
      <c r="D153" s="110"/>
      <c r="E153" s="14"/>
      <c r="F153" s="14"/>
      <c r="G153" s="37"/>
      <c r="H153" s="14"/>
    </row>
    <row r="154" spans="1:8">
      <c r="A154" s="14"/>
      <c r="B154" s="14"/>
      <c r="C154" s="110"/>
      <c r="D154" s="110"/>
      <c r="E154" s="14"/>
      <c r="F154" s="14"/>
      <c r="G154" s="37"/>
      <c r="H154" s="14"/>
    </row>
    <row r="155" spans="1:8">
      <c r="A155" s="14"/>
      <c r="B155" s="14"/>
      <c r="C155" s="110"/>
      <c r="D155" s="110"/>
      <c r="E155" s="14"/>
      <c r="F155" s="14"/>
      <c r="G155" s="37"/>
      <c r="H155" s="14"/>
    </row>
    <row r="156" spans="1:8">
      <c r="A156" s="14"/>
      <c r="B156" s="14"/>
      <c r="C156" s="110"/>
      <c r="D156" s="110"/>
      <c r="E156" s="14"/>
      <c r="F156" s="14"/>
      <c r="G156" s="37"/>
      <c r="H156" s="14"/>
    </row>
    <row r="157" spans="1:8">
      <c r="A157" s="14"/>
      <c r="B157" s="14"/>
      <c r="C157" s="110"/>
      <c r="D157" s="110"/>
      <c r="E157" s="14"/>
      <c r="F157" s="14"/>
      <c r="G157" s="37"/>
      <c r="H157" s="14"/>
    </row>
    <row r="158" spans="1:8">
      <c r="A158" s="14"/>
      <c r="B158" s="14"/>
      <c r="C158" s="110"/>
      <c r="D158" s="110"/>
      <c r="E158" s="14"/>
      <c r="F158" s="14"/>
      <c r="G158" s="37"/>
      <c r="H158" s="14"/>
    </row>
    <row r="159" spans="1:8">
      <c r="A159" s="14"/>
      <c r="B159" s="14"/>
      <c r="C159" s="110"/>
      <c r="D159" s="110"/>
      <c r="E159" s="14"/>
      <c r="F159" s="14"/>
      <c r="G159" s="37"/>
      <c r="H159" s="14"/>
    </row>
    <row r="160" spans="1:8">
      <c r="A160" s="14"/>
      <c r="B160" s="14"/>
      <c r="C160" s="110"/>
      <c r="D160" s="110"/>
      <c r="E160" s="14"/>
      <c r="F160" s="14"/>
      <c r="G160" s="37"/>
      <c r="H160" s="14"/>
    </row>
    <row r="161" spans="1:8">
      <c r="A161" s="14"/>
      <c r="B161" s="14"/>
      <c r="C161" s="110"/>
      <c r="D161" s="110"/>
      <c r="E161" s="14"/>
      <c r="F161" s="14"/>
      <c r="G161" s="37"/>
      <c r="H161" s="14"/>
    </row>
    <row r="162" spans="1:8">
      <c r="A162" s="14"/>
      <c r="B162" s="14"/>
      <c r="C162" s="110"/>
      <c r="D162" s="110"/>
      <c r="E162" s="14"/>
      <c r="F162" s="14"/>
      <c r="G162" s="37"/>
      <c r="H162" s="14"/>
    </row>
    <row r="163" spans="1:8">
      <c r="A163" s="14"/>
      <c r="B163" s="14"/>
      <c r="C163" s="110"/>
      <c r="D163" s="110"/>
      <c r="E163" s="14"/>
      <c r="F163" s="14"/>
      <c r="G163" s="37"/>
      <c r="H163" s="14"/>
    </row>
    <row r="164" spans="1:8">
      <c r="A164" s="14"/>
      <c r="B164" s="14"/>
      <c r="C164" s="110"/>
      <c r="D164" s="110"/>
      <c r="E164" s="14"/>
      <c r="F164" s="14"/>
      <c r="G164" s="37"/>
      <c r="H164" s="14"/>
    </row>
    <row r="165" spans="1:8">
      <c r="A165" s="14"/>
      <c r="B165" s="14"/>
      <c r="C165" s="110"/>
      <c r="D165" s="110"/>
      <c r="E165" s="14"/>
      <c r="F165" s="14"/>
      <c r="G165" s="37"/>
      <c r="H165" s="14"/>
    </row>
    <row r="166" spans="1:8">
      <c r="A166" s="14"/>
      <c r="B166" s="14"/>
      <c r="C166" s="110"/>
      <c r="D166" s="110"/>
      <c r="E166" s="14"/>
      <c r="F166" s="14"/>
      <c r="G166" s="37"/>
      <c r="H166" s="14"/>
    </row>
    <row r="167" spans="1:8">
      <c r="A167" s="14"/>
      <c r="B167" s="14"/>
      <c r="C167" s="110"/>
      <c r="D167" s="110"/>
      <c r="E167" s="14"/>
      <c r="F167" s="14"/>
      <c r="G167" s="37"/>
      <c r="H167" s="14"/>
    </row>
    <row r="168" spans="1:8">
      <c r="A168" s="14"/>
      <c r="B168" s="14"/>
      <c r="C168" s="110"/>
      <c r="D168" s="110"/>
      <c r="E168" s="14"/>
      <c r="F168" s="14"/>
      <c r="G168" s="37"/>
      <c r="H168" s="14"/>
    </row>
    <row r="169" spans="1:8">
      <c r="A169" s="14"/>
      <c r="B169" s="14"/>
      <c r="C169" s="110"/>
      <c r="D169" s="110"/>
      <c r="E169" s="14"/>
      <c r="F169" s="14"/>
      <c r="G169" s="37"/>
      <c r="H169" s="14"/>
    </row>
    <row r="170" spans="1:8">
      <c r="A170" s="14"/>
      <c r="B170" s="14"/>
      <c r="C170" s="110"/>
      <c r="D170" s="110"/>
      <c r="E170" s="14"/>
      <c r="F170" s="14"/>
      <c r="G170" s="37"/>
      <c r="H170" s="14"/>
    </row>
    <row r="171" spans="1:8">
      <c r="A171" s="14"/>
      <c r="B171" s="14"/>
      <c r="C171" s="110"/>
      <c r="D171" s="110"/>
      <c r="E171" s="14"/>
      <c r="F171" s="14"/>
      <c r="G171" s="37"/>
      <c r="H171" s="14"/>
    </row>
    <row r="172" spans="1:8">
      <c r="A172" s="14"/>
      <c r="B172" s="14"/>
      <c r="C172" s="110"/>
      <c r="D172" s="110"/>
      <c r="E172" s="14"/>
      <c r="F172" s="14"/>
      <c r="G172" s="37"/>
      <c r="H172" s="14"/>
    </row>
    <row r="173" spans="1:8">
      <c r="A173" s="14"/>
      <c r="B173" s="14"/>
      <c r="C173" s="110"/>
      <c r="D173" s="110"/>
      <c r="E173" s="14"/>
      <c r="F173" s="14"/>
      <c r="G173" s="37"/>
      <c r="H173" s="14"/>
    </row>
    <row r="174" spans="1:8">
      <c r="A174" s="14"/>
      <c r="B174" s="14"/>
      <c r="C174" s="110"/>
      <c r="D174" s="110"/>
      <c r="E174" s="14"/>
      <c r="F174" s="14"/>
      <c r="G174" s="37"/>
      <c r="H174" s="14"/>
    </row>
    <row r="175" spans="1:8">
      <c r="A175" s="14"/>
      <c r="B175" s="14"/>
      <c r="C175" s="110"/>
      <c r="D175" s="110"/>
      <c r="E175" s="14"/>
      <c r="F175" s="14"/>
      <c r="G175" s="37"/>
      <c r="H175" s="14"/>
    </row>
    <row r="176" spans="1:8">
      <c r="A176" s="14"/>
      <c r="B176" s="14"/>
      <c r="C176" s="110"/>
      <c r="D176" s="110"/>
      <c r="E176" s="14"/>
      <c r="F176" s="14"/>
      <c r="G176" s="37"/>
      <c r="H176" s="14"/>
    </row>
    <row r="177" spans="1:8">
      <c r="A177" s="14"/>
      <c r="B177" s="14"/>
      <c r="C177" s="110"/>
      <c r="D177" s="110"/>
      <c r="E177" s="14"/>
      <c r="F177" s="14"/>
      <c r="G177" s="37"/>
      <c r="H177" s="14"/>
    </row>
    <row r="178" spans="1:8">
      <c r="A178" s="14"/>
      <c r="B178" s="14"/>
      <c r="C178" s="110"/>
      <c r="D178" s="110"/>
      <c r="E178" s="14"/>
      <c r="F178" s="14"/>
      <c r="G178" s="37"/>
      <c r="H178" s="14"/>
    </row>
    <row r="179" spans="1:8">
      <c r="A179" s="14"/>
      <c r="B179" s="14"/>
      <c r="C179" s="110"/>
      <c r="D179" s="110"/>
      <c r="E179" s="14"/>
      <c r="F179" s="14"/>
      <c r="G179" s="37"/>
      <c r="H179" s="14"/>
    </row>
    <row r="180" spans="1:8">
      <c r="A180" s="14"/>
      <c r="B180" s="14"/>
      <c r="C180" s="110"/>
      <c r="D180" s="110"/>
      <c r="E180" s="14"/>
      <c r="F180" s="14"/>
      <c r="G180" s="37"/>
      <c r="H180" s="14"/>
    </row>
    <row r="181" spans="1:8">
      <c r="A181" s="14"/>
      <c r="B181" s="14"/>
      <c r="C181" s="110"/>
      <c r="D181" s="110"/>
      <c r="E181" s="14"/>
      <c r="F181" s="14"/>
      <c r="G181" s="37"/>
      <c r="H181" s="14"/>
    </row>
    <row r="182" spans="1:8">
      <c r="A182" s="14"/>
      <c r="B182" s="14"/>
      <c r="C182" s="110"/>
      <c r="D182" s="110"/>
      <c r="E182" s="14"/>
      <c r="F182" s="14"/>
      <c r="G182" s="37"/>
      <c r="H182" s="14"/>
    </row>
    <row r="183" spans="1:8">
      <c r="A183" s="14"/>
      <c r="B183" s="14"/>
      <c r="C183" s="110"/>
      <c r="D183" s="110"/>
      <c r="E183" s="14"/>
      <c r="F183" s="14"/>
      <c r="G183" s="37"/>
      <c r="H183" s="14"/>
    </row>
    <row r="184" spans="1:8">
      <c r="A184" s="14"/>
      <c r="B184" s="14"/>
      <c r="C184" s="110"/>
      <c r="D184" s="110"/>
      <c r="E184" s="14"/>
      <c r="F184" s="14"/>
      <c r="G184" s="37"/>
      <c r="H184" s="14"/>
    </row>
    <row r="185" spans="1:8">
      <c r="A185" s="14"/>
      <c r="B185" s="14"/>
      <c r="C185" s="110"/>
      <c r="D185" s="110"/>
      <c r="E185" s="14"/>
      <c r="F185" s="14"/>
      <c r="G185" s="37"/>
      <c r="H185" s="14"/>
    </row>
    <row r="186" spans="1:8">
      <c r="A186" s="14"/>
      <c r="B186" s="14"/>
      <c r="C186" s="110"/>
      <c r="D186" s="110"/>
      <c r="E186" s="14"/>
      <c r="F186" s="14"/>
      <c r="G186" s="37"/>
      <c r="H186" s="14"/>
    </row>
    <row r="187" spans="1:8">
      <c r="A187" s="14"/>
      <c r="B187" s="14"/>
      <c r="C187" s="110"/>
      <c r="D187" s="110"/>
      <c r="E187" s="14"/>
      <c r="F187" s="14"/>
      <c r="G187" s="37"/>
      <c r="H187" s="14"/>
    </row>
    <row r="188" spans="1:8">
      <c r="A188" s="14"/>
      <c r="B188" s="14"/>
      <c r="C188" s="110"/>
      <c r="D188" s="110"/>
      <c r="E188" s="14"/>
      <c r="F188" s="14"/>
      <c r="G188" s="37"/>
      <c r="H188" s="14"/>
    </row>
    <row r="189" spans="1:8">
      <c r="A189" s="14"/>
      <c r="B189" s="14"/>
      <c r="C189" s="110"/>
      <c r="D189" s="110"/>
      <c r="E189" s="14"/>
      <c r="F189" s="14"/>
      <c r="G189" s="37"/>
      <c r="H189" s="14"/>
    </row>
    <row r="190" spans="1:8">
      <c r="A190" s="14"/>
      <c r="B190" s="14"/>
      <c r="C190" s="110"/>
      <c r="D190" s="110"/>
      <c r="E190" s="14"/>
      <c r="F190" s="14"/>
      <c r="G190" s="37"/>
      <c r="H190" s="14"/>
    </row>
    <row r="191" spans="1:8">
      <c r="A191" s="14"/>
      <c r="B191" s="14"/>
      <c r="C191" s="110"/>
      <c r="D191" s="110"/>
      <c r="E191" s="14"/>
      <c r="F191" s="14"/>
      <c r="G191" s="37"/>
      <c r="H191" s="14"/>
    </row>
    <row r="192" spans="1:8">
      <c r="A192" s="14"/>
      <c r="B192" s="14"/>
      <c r="C192" s="110"/>
      <c r="D192" s="110"/>
      <c r="E192" s="14"/>
      <c r="F192" s="14"/>
      <c r="G192" s="37"/>
      <c r="H192" s="14"/>
    </row>
    <row r="193" spans="1:8">
      <c r="A193" s="14"/>
      <c r="B193" s="14"/>
      <c r="C193" s="110"/>
      <c r="D193" s="110"/>
      <c r="E193" s="14"/>
      <c r="F193" s="14"/>
      <c r="G193" s="37"/>
      <c r="H193" s="14"/>
    </row>
    <row r="194" spans="1:8">
      <c r="A194" s="14"/>
      <c r="B194" s="14"/>
      <c r="C194" s="110"/>
      <c r="D194" s="110"/>
      <c r="E194" s="14"/>
      <c r="F194" s="14"/>
      <c r="G194" s="37"/>
      <c r="H194" s="14"/>
    </row>
    <row r="195" spans="1:8">
      <c r="A195" s="14"/>
      <c r="B195" s="14"/>
      <c r="C195" s="110"/>
      <c r="D195" s="110"/>
      <c r="E195" s="14"/>
      <c r="F195" s="14"/>
      <c r="G195" s="37"/>
      <c r="H195" s="14"/>
    </row>
    <row r="196" spans="1:8">
      <c r="A196" s="14"/>
      <c r="B196" s="14"/>
      <c r="C196" s="110"/>
      <c r="D196" s="110"/>
      <c r="E196" s="14"/>
      <c r="F196" s="14"/>
      <c r="G196" s="37"/>
      <c r="H196" s="14"/>
    </row>
    <row r="197" spans="1:8">
      <c r="A197" s="14"/>
      <c r="B197" s="14"/>
      <c r="C197" s="110"/>
      <c r="D197" s="110"/>
      <c r="E197" s="14"/>
      <c r="F197" s="14"/>
      <c r="G197" s="37"/>
      <c r="H197" s="14"/>
    </row>
    <row r="198" spans="1:8">
      <c r="A198" s="14"/>
      <c r="B198" s="14"/>
      <c r="C198" s="110"/>
      <c r="D198" s="110"/>
      <c r="E198" s="14"/>
      <c r="F198" s="14"/>
      <c r="G198" s="37"/>
      <c r="H198" s="14"/>
    </row>
    <row r="199" spans="1:8">
      <c r="A199" s="14"/>
      <c r="B199" s="14"/>
      <c r="C199" s="110"/>
      <c r="D199" s="110"/>
      <c r="E199" s="14"/>
      <c r="F199" s="14"/>
      <c r="G199" s="37"/>
      <c r="H199" s="14"/>
    </row>
    <row r="200" spans="1:8">
      <c r="A200" s="14"/>
      <c r="B200" s="14"/>
      <c r="C200" s="110"/>
      <c r="D200" s="110"/>
      <c r="E200" s="14"/>
      <c r="F200" s="14"/>
      <c r="G200" s="37"/>
      <c r="H200" s="14"/>
    </row>
    <row r="201" spans="1:8">
      <c r="A201" s="14"/>
      <c r="B201" s="14"/>
      <c r="C201" s="110"/>
      <c r="D201" s="110"/>
      <c r="E201" s="14"/>
      <c r="F201" s="14"/>
      <c r="G201" s="37"/>
      <c r="H201" s="14"/>
    </row>
    <row r="202" spans="1:8">
      <c r="A202" s="14"/>
      <c r="B202" s="14"/>
      <c r="C202" s="110"/>
      <c r="D202" s="110"/>
      <c r="E202" s="14"/>
      <c r="F202" s="14"/>
      <c r="G202" s="37"/>
      <c r="H202" s="14"/>
    </row>
    <row r="203" spans="1:8">
      <c r="A203" s="14"/>
      <c r="B203" s="14"/>
      <c r="C203" s="110"/>
      <c r="D203" s="110"/>
      <c r="E203" s="14"/>
      <c r="F203" s="14"/>
      <c r="G203" s="37"/>
      <c r="H203" s="14"/>
    </row>
    <row r="204" spans="1:8">
      <c r="A204" s="14"/>
      <c r="B204" s="14"/>
      <c r="C204" s="110"/>
      <c r="D204" s="110"/>
      <c r="E204" s="14"/>
      <c r="F204" s="14"/>
      <c r="G204" s="37"/>
      <c r="H204" s="14"/>
    </row>
    <row r="205" spans="1:8">
      <c r="A205" s="14"/>
      <c r="B205" s="14"/>
      <c r="C205" s="110"/>
      <c r="D205" s="110"/>
      <c r="E205" s="14"/>
      <c r="F205" s="14"/>
      <c r="G205" s="37"/>
      <c r="H205" s="14"/>
    </row>
    <row r="206" spans="1:8">
      <c r="A206" s="14"/>
      <c r="B206" s="14"/>
      <c r="C206" s="110"/>
      <c r="D206" s="110"/>
      <c r="E206" s="14"/>
      <c r="F206" s="14"/>
      <c r="G206" s="37"/>
      <c r="H206" s="14"/>
    </row>
    <row r="207" spans="1:8">
      <c r="A207" s="14"/>
      <c r="B207" s="14"/>
      <c r="C207" s="110"/>
      <c r="D207" s="110"/>
      <c r="E207" s="14"/>
      <c r="F207" s="14"/>
      <c r="G207" s="37"/>
      <c r="H207" s="14"/>
    </row>
    <row r="208" spans="1:8">
      <c r="A208" s="14"/>
      <c r="B208" s="14"/>
      <c r="C208" s="110"/>
      <c r="D208" s="110"/>
      <c r="E208" s="14"/>
      <c r="F208" s="14"/>
      <c r="G208" s="37"/>
      <c r="H208" s="14"/>
    </row>
    <row r="209" spans="1:8">
      <c r="A209" s="14"/>
      <c r="B209" s="14"/>
      <c r="C209" s="110"/>
      <c r="D209" s="110"/>
      <c r="E209" s="14"/>
      <c r="F209" s="14"/>
      <c r="G209" s="37"/>
      <c r="H209" s="14"/>
    </row>
    <row r="210" spans="1:8">
      <c r="A210" s="14"/>
      <c r="B210" s="14"/>
      <c r="C210" s="110"/>
      <c r="D210" s="110"/>
      <c r="E210" s="14"/>
      <c r="F210" s="14"/>
      <c r="G210" s="37"/>
      <c r="H210" s="14"/>
    </row>
    <row r="211" spans="1:8">
      <c r="A211" s="14"/>
      <c r="B211" s="14"/>
      <c r="C211" s="110"/>
      <c r="D211" s="110"/>
      <c r="E211" s="14"/>
      <c r="F211" s="14"/>
      <c r="G211" s="37"/>
      <c r="H211" s="14"/>
    </row>
    <row r="212" spans="1:8">
      <c r="A212" s="14"/>
      <c r="B212" s="14"/>
      <c r="C212" s="110"/>
      <c r="D212" s="110"/>
      <c r="E212" s="14"/>
      <c r="F212" s="14"/>
      <c r="G212" s="37"/>
      <c r="H212" s="14"/>
    </row>
    <row r="213" spans="1:8">
      <c r="A213" s="14"/>
      <c r="B213" s="14"/>
      <c r="C213" s="110"/>
      <c r="D213" s="110"/>
      <c r="E213" s="14"/>
      <c r="F213" s="14"/>
      <c r="G213" s="37"/>
      <c r="H213" s="14"/>
    </row>
    <row r="214" spans="1:8">
      <c r="A214" s="14"/>
      <c r="B214" s="14"/>
      <c r="C214" s="110"/>
      <c r="D214" s="110"/>
      <c r="E214" s="14"/>
      <c r="F214" s="14"/>
      <c r="G214" s="37"/>
      <c r="H214" s="14"/>
    </row>
    <row r="215" spans="1:8">
      <c r="A215" s="14"/>
      <c r="B215" s="14"/>
      <c r="C215" s="110"/>
      <c r="D215" s="110"/>
      <c r="E215" s="14"/>
      <c r="F215" s="14"/>
      <c r="G215" s="37"/>
      <c r="H215" s="14"/>
    </row>
    <row r="216" spans="1:8">
      <c r="A216" s="14"/>
      <c r="B216" s="14"/>
      <c r="C216" s="110"/>
      <c r="D216" s="110"/>
      <c r="E216" s="14"/>
      <c r="F216" s="14"/>
      <c r="G216" s="37"/>
      <c r="H216" s="14"/>
    </row>
    <row r="217" spans="1:8">
      <c r="A217" s="14"/>
      <c r="B217" s="14"/>
      <c r="C217" s="110"/>
      <c r="D217" s="110"/>
      <c r="E217" s="14"/>
      <c r="F217" s="14"/>
      <c r="G217" s="37"/>
      <c r="H217" s="14"/>
    </row>
    <row r="218" spans="1:8">
      <c r="A218" s="14"/>
      <c r="B218" s="14"/>
      <c r="C218" s="110"/>
      <c r="D218" s="110"/>
      <c r="E218" s="14"/>
      <c r="F218" s="14"/>
      <c r="G218" s="37"/>
      <c r="H218" s="14"/>
    </row>
    <row r="219" spans="1:8">
      <c r="A219" s="14"/>
      <c r="B219" s="14"/>
      <c r="C219" s="110"/>
      <c r="D219" s="110"/>
      <c r="E219" s="14"/>
      <c r="F219" s="14"/>
      <c r="G219" s="37"/>
      <c r="H219" s="14"/>
    </row>
    <row r="220" spans="1:8">
      <c r="A220" s="14"/>
      <c r="B220" s="14"/>
      <c r="C220" s="110"/>
      <c r="D220" s="110"/>
      <c r="E220" s="14"/>
      <c r="F220" s="14"/>
      <c r="G220" s="37"/>
      <c r="H220" s="14"/>
    </row>
    <row r="221" spans="1:8">
      <c r="A221" s="14"/>
      <c r="B221" s="14"/>
      <c r="C221" s="110"/>
      <c r="D221" s="110"/>
      <c r="E221" s="14"/>
      <c r="F221" s="14"/>
      <c r="G221" s="37"/>
      <c r="H221" s="14"/>
    </row>
    <row r="222" spans="1:8">
      <c r="A222" s="14"/>
      <c r="B222" s="14"/>
      <c r="C222" s="110"/>
      <c r="D222" s="110"/>
      <c r="E222" s="14"/>
      <c r="F222" s="14"/>
      <c r="G222" s="37"/>
      <c r="H222" s="14"/>
    </row>
    <row r="223" spans="1:8">
      <c r="A223" s="14"/>
      <c r="B223" s="14"/>
      <c r="C223" s="110"/>
      <c r="D223" s="110"/>
      <c r="E223" s="14"/>
      <c r="F223" s="14"/>
      <c r="G223" s="37"/>
      <c r="H223" s="14"/>
    </row>
    <row r="224" spans="1:8">
      <c r="A224" s="14"/>
      <c r="B224" s="14"/>
      <c r="C224" s="110"/>
      <c r="D224" s="110"/>
      <c r="E224" s="14"/>
      <c r="F224" s="14"/>
      <c r="G224" s="37"/>
      <c r="H224" s="14"/>
    </row>
    <row r="225" spans="1:8">
      <c r="A225" s="14"/>
      <c r="B225" s="14"/>
      <c r="C225" s="110"/>
      <c r="D225" s="110"/>
      <c r="E225" s="14"/>
      <c r="F225" s="14"/>
      <c r="G225" s="37"/>
      <c r="H225" s="14"/>
    </row>
    <row r="226" spans="1:8">
      <c r="A226" s="14"/>
      <c r="B226" s="14"/>
      <c r="C226" s="110"/>
      <c r="D226" s="110"/>
      <c r="E226" s="14"/>
      <c r="F226" s="14"/>
      <c r="G226" s="37"/>
      <c r="H226" s="14"/>
    </row>
    <row r="227" spans="1:8">
      <c r="A227" s="14"/>
      <c r="B227" s="14"/>
      <c r="C227" s="110"/>
      <c r="D227" s="110"/>
      <c r="E227" s="14"/>
      <c r="F227" s="14"/>
      <c r="G227" s="37"/>
      <c r="H227" s="14"/>
    </row>
    <row r="228" spans="1:8">
      <c r="A228" s="14"/>
      <c r="B228" s="14"/>
      <c r="C228" s="110"/>
      <c r="D228" s="110"/>
      <c r="E228" s="14"/>
      <c r="F228" s="14"/>
      <c r="G228" s="37"/>
      <c r="H228" s="14"/>
    </row>
    <row r="229" spans="1:8">
      <c r="A229" s="14"/>
      <c r="B229" s="14"/>
      <c r="C229" s="110"/>
      <c r="D229" s="110"/>
      <c r="E229" s="14"/>
      <c r="F229" s="14"/>
      <c r="G229" s="37"/>
      <c r="H229" s="14"/>
    </row>
    <row r="230" spans="1:8">
      <c r="A230" s="14"/>
      <c r="B230" s="14"/>
      <c r="C230" s="110"/>
      <c r="D230" s="110"/>
      <c r="E230" s="14"/>
      <c r="F230" s="14"/>
      <c r="G230" s="37"/>
      <c r="H230" s="14"/>
    </row>
    <row r="231" spans="1:8">
      <c r="A231" s="14"/>
      <c r="B231" s="14"/>
      <c r="C231" s="110"/>
      <c r="D231" s="110"/>
      <c r="E231" s="14"/>
      <c r="F231" s="14"/>
      <c r="G231" s="37"/>
      <c r="H231" s="14"/>
    </row>
    <row r="232" spans="1:8">
      <c r="A232" s="14"/>
      <c r="B232" s="14"/>
      <c r="C232" s="110"/>
      <c r="D232" s="110"/>
      <c r="E232" s="14"/>
      <c r="F232" s="14"/>
      <c r="G232" s="37"/>
      <c r="H232" s="14"/>
    </row>
    <row r="233" spans="1:8">
      <c r="A233" s="14"/>
      <c r="B233" s="14"/>
      <c r="C233" s="110"/>
      <c r="D233" s="110"/>
      <c r="E233" s="14"/>
      <c r="F233" s="14"/>
      <c r="G233" s="37"/>
      <c r="H233" s="14"/>
    </row>
    <row r="234" spans="1:8">
      <c r="A234" s="14"/>
      <c r="B234" s="14"/>
      <c r="C234" s="110"/>
      <c r="D234" s="110"/>
      <c r="E234" s="14"/>
      <c r="F234" s="14"/>
      <c r="G234" s="37"/>
      <c r="H234" s="14"/>
    </row>
    <row r="235" spans="1:8">
      <c r="A235" s="14"/>
      <c r="B235" s="14"/>
      <c r="C235" s="110"/>
      <c r="D235" s="110"/>
      <c r="E235" s="14"/>
      <c r="F235" s="14"/>
      <c r="G235" s="37"/>
      <c r="H235" s="14"/>
    </row>
    <row r="236" spans="1:8">
      <c r="A236" s="14"/>
      <c r="B236" s="14"/>
      <c r="C236" s="110"/>
      <c r="D236" s="110"/>
      <c r="E236" s="14"/>
      <c r="F236" s="14"/>
      <c r="G236" s="37"/>
      <c r="H236" s="14"/>
    </row>
    <row r="237" spans="1:8">
      <c r="A237" s="14"/>
      <c r="B237" s="14"/>
      <c r="C237" s="110"/>
      <c r="D237" s="110"/>
      <c r="E237" s="14"/>
      <c r="F237" s="14"/>
      <c r="G237" s="37"/>
      <c r="H237" s="14"/>
    </row>
    <row r="238" spans="1:8">
      <c r="A238" s="14"/>
      <c r="B238" s="14"/>
      <c r="C238" s="110"/>
      <c r="D238" s="110"/>
      <c r="E238" s="14"/>
      <c r="F238" s="14"/>
      <c r="G238" s="37"/>
      <c r="H238" s="14"/>
    </row>
    <row r="239" spans="1:8">
      <c r="A239" s="14"/>
      <c r="B239" s="14"/>
      <c r="C239" s="110"/>
      <c r="D239" s="110"/>
      <c r="E239" s="14"/>
      <c r="F239" s="14"/>
      <c r="G239" s="37"/>
      <c r="H239" s="14"/>
    </row>
    <row r="240" spans="1:8">
      <c r="A240" s="14"/>
      <c r="B240" s="14"/>
      <c r="C240" s="110"/>
      <c r="D240" s="110"/>
      <c r="E240" s="14"/>
      <c r="F240" s="14"/>
      <c r="G240" s="37"/>
      <c r="H240" s="14"/>
    </row>
    <row r="241" spans="1:8">
      <c r="A241" s="14"/>
      <c r="B241" s="14"/>
      <c r="C241" s="110"/>
      <c r="D241" s="110"/>
      <c r="E241" s="14"/>
      <c r="F241" s="14"/>
      <c r="G241" s="37"/>
      <c r="H241" s="14"/>
    </row>
    <row r="242" spans="1:8">
      <c r="A242" s="14"/>
      <c r="B242" s="14"/>
      <c r="C242" s="110"/>
      <c r="D242" s="110"/>
      <c r="E242" s="14"/>
      <c r="F242" s="14"/>
      <c r="G242" s="37"/>
      <c r="H242" s="14"/>
    </row>
    <row r="243" spans="1:8">
      <c r="A243" s="14"/>
      <c r="B243" s="14"/>
      <c r="C243" s="110"/>
      <c r="D243" s="110"/>
      <c r="E243" s="14"/>
      <c r="F243" s="14"/>
      <c r="G243" s="37"/>
      <c r="H243" s="14"/>
    </row>
    <row r="244" spans="1:8">
      <c r="A244" s="14"/>
      <c r="B244" s="14"/>
      <c r="C244" s="110"/>
      <c r="D244" s="110"/>
      <c r="E244" s="14"/>
      <c r="F244" s="14"/>
      <c r="G244" s="37"/>
      <c r="H244" s="14"/>
    </row>
    <row r="245" spans="1:8">
      <c r="A245" s="14"/>
      <c r="B245" s="14"/>
      <c r="C245" s="110"/>
      <c r="D245" s="110"/>
      <c r="E245" s="14"/>
      <c r="F245" s="14"/>
      <c r="G245" s="37"/>
      <c r="H245" s="14"/>
    </row>
    <row r="246" spans="1:8">
      <c r="A246" s="14"/>
      <c r="B246" s="14"/>
      <c r="C246" s="110"/>
      <c r="D246" s="110"/>
      <c r="E246" s="14"/>
      <c r="F246" s="14"/>
      <c r="G246" s="37"/>
      <c r="H246" s="14"/>
    </row>
  </sheetData>
  <mergeCells count="18">
    <mergeCell ref="C8:H8"/>
    <mergeCell ref="C9:H9"/>
    <mergeCell ref="C15:C16"/>
    <mergeCell ref="E15:E16"/>
    <mergeCell ref="A13:E13"/>
    <mergeCell ref="G15:G16"/>
    <mergeCell ref="H15:H16"/>
    <mergeCell ref="A15:A16"/>
    <mergeCell ref="A1:H1"/>
    <mergeCell ref="A3:H3"/>
    <mergeCell ref="A4:H4"/>
    <mergeCell ref="C6:H6"/>
    <mergeCell ref="C7:H7"/>
    <mergeCell ref="B15:B16"/>
    <mergeCell ref="F15:F16"/>
    <mergeCell ref="B43:C43"/>
    <mergeCell ref="A39:G39"/>
    <mergeCell ref="D15:D16"/>
  </mergeCells>
  <printOptions horizontalCentered="1"/>
  <pageMargins left="1.1811023622047245" right="0.59055118110236227" top="0.78740157480314965" bottom="0.78740157480314965" header="0.31496062992125984" footer="0.39370078740157483"/>
  <pageSetup paperSize="9" scale="57" fitToHeight="0" orientation="portrait" blackAndWhite="1" r:id="rId1"/>
  <headerFooter>
    <oddFooter>&amp;R&amp;"Times New Roman,Regular"&amp;10&amp;P. lpp. no &amp;N</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H234"/>
  <sheetViews>
    <sheetView showZeros="0" topLeftCell="A2" zoomScaleNormal="100" workbookViewId="0">
      <selection activeCell="D20" sqref="D20"/>
    </sheetView>
  </sheetViews>
  <sheetFormatPr defaultColWidth="9.140625" defaultRowHeight="15" outlineLevelRow="1"/>
  <cols>
    <col min="1" max="2" width="8.7109375" style="44" customWidth="1"/>
    <col min="3" max="3" width="45.42578125" style="44" customWidth="1"/>
    <col min="4" max="4" width="24.5703125" style="44" customWidth="1"/>
    <col min="5" max="6" width="9.7109375" style="44" customWidth="1"/>
    <col min="7" max="7" width="17.28515625" style="44" customWidth="1"/>
    <col min="8" max="8" width="19.42578125" style="44" customWidth="1"/>
    <col min="9" max="16384" width="9.140625" style="44"/>
  </cols>
  <sheetData>
    <row r="1" spans="1:8" ht="20.25">
      <c r="A1" s="985" t="str">
        <f>"Lokālā tāme Nr. "&amp;KOPS1!B52</f>
        <v>Lokālā tāme Nr. 3-5</v>
      </c>
      <c r="B1" s="985"/>
      <c r="C1" s="985"/>
      <c r="D1" s="985"/>
      <c r="E1" s="985"/>
      <c r="F1" s="985"/>
      <c r="G1" s="985"/>
      <c r="H1" s="985"/>
    </row>
    <row r="3" spans="1:8" ht="20.25">
      <c r="A3" s="1026" t="str">
        <f>KOPS1!C52</f>
        <v>Elektronisko sakaru tīkli, ārējie tīkli</v>
      </c>
      <c r="B3" s="1026"/>
      <c r="C3" s="1026"/>
      <c r="D3" s="1027"/>
      <c r="E3" s="1026"/>
      <c r="F3" s="1026"/>
      <c r="G3" s="1026"/>
      <c r="H3" s="1026"/>
    </row>
    <row r="4" spans="1:8">
      <c r="A4" s="1017" t="s">
        <v>0</v>
      </c>
      <c r="B4" s="1017"/>
      <c r="C4" s="1017"/>
      <c r="D4" s="1017"/>
      <c r="E4" s="1017"/>
      <c r="F4" s="1017"/>
      <c r="G4" s="1017"/>
      <c r="H4" s="1017"/>
    </row>
    <row r="5" spans="1:8">
      <c r="A5" s="14"/>
      <c r="B5" s="14"/>
      <c r="C5" s="14"/>
      <c r="D5" s="14"/>
      <c r="E5" s="14"/>
      <c r="F5" s="14"/>
      <c r="G5" s="14"/>
      <c r="H5" s="14"/>
    </row>
    <row r="6" spans="1:8">
      <c r="A6" s="14" t="s">
        <v>1</v>
      </c>
      <c r="B6" s="14"/>
      <c r="C6" s="995" t="str">
        <f>KOPS1!C6</f>
        <v>Jauna skolas ēka Ādažos I.kārta</v>
      </c>
      <c r="D6" s="986"/>
      <c r="E6" s="995"/>
      <c r="F6" s="995"/>
      <c r="G6" s="995"/>
      <c r="H6" s="995"/>
    </row>
    <row r="7" spans="1:8">
      <c r="A7" s="14" t="s">
        <v>2</v>
      </c>
      <c r="B7" s="14"/>
      <c r="C7" s="995" t="str">
        <f>KOPS1!C7</f>
        <v>Jauna skolas ēka Ādažos</v>
      </c>
      <c r="D7" s="986"/>
      <c r="E7" s="995"/>
      <c r="F7" s="995"/>
      <c r="G7" s="995"/>
      <c r="H7" s="995"/>
    </row>
    <row r="8" spans="1:8">
      <c r="A8" s="14" t="s">
        <v>3</v>
      </c>
      <c r="B8" s="14"/>
      <c r="C8" s="995" t="str">
        <f>KOPS1!C8</f>
        <v>Attekas iela 16, Ādaži, Ādažu novads</v>
      </c>
      <c r="D8" s="986"/>
      <c r="E8" s="995"/>
      <c r="F8" s="995"/>
      <c r="G8" s="995"/>
      <c r="H8" s="995"/>
    </row>
    <row r="9" spans="1:8">
      <c r="A9" s="14" t="s">
        <v>4</v>
      </c>
      <c r="B9" s="14"/>
      <c r="C9" s="995" t="str">
        <f>KOPS1!C9</f>
        <v>16-26</v>
      </c>
      <c r="D9" s="986"/>
      <c r="E9" s="995"/>
      <c r="F9" s="995"/>
      <c r="G9" s="995"/>
      <c r="H9" s="995"/>
    </row>
    <row r="10" spans="1:8">
      <c r="A10" s="14"/>
      <c r="B10" s="14"/>
      <c r="C10" s="14"/>
      <c r="D10" s="14"/>
      <c r="E10" s="14"/>
      <c r="F10" s="14"/>
      <c r="G10" s="14"/>
    </row>
    <row r="11" spans="1:8">
      <c r="A11" s="14" t="s">
        <v>1052</v>
      </c>
      <c r="B11" s="14"/>
      <c r="C11" s="14"/>
      <c r="D11" s="14"/>
      <c r="E11" s="14"/>
      <c r="F11" s="14"/>
      <c r="G11" s="14"/>
    </row>
    <row r="12" spans="1:8">
      <c r="A12" s="14" t="s">
        <v>2039</v>
      </c>
      <c r="B12" s="14"/>
      <c r="C12" s="14"/>
      <c r="D12" s="14"/>
      <c r="E12" s="14"/>
      <c r="F12" s="14"/>
      <c r="G12" s="14"/>
      <c r="H12" s="14"/>
    </row>
    <row r="13" spans="1:8">
      <c r="A13" s="1019" t="str">
        <f>KOPS1!F14</f>
        <v>Tāme sastādīta 2017.gada 29. septembrī</v>
      </c>
      <c r="B13" s="1019"/>
      <c r="C13" s="1019"/>
      <c r="D13" s="1019"/>
      <c r="E13" s="1019"/>
      <c r="F13" s="14"/>
      <c r="G13" s="14"/>
    </row>
    <row r="15" spans="1:8" ht="15" customHeight="1">
      <c r="A15" s="1007" t="s">
        <v>5</v>
      </c>
      <c r="B15" s="1007" t="s">
        <v>6</v>
      </c>
      <c r="C15" s="1031" t="s">
        <v>1931</v>
      </c>
      <c r="D15" s="1032" t="s">
        <v>1628</v>
      </c>
      <c r="E15" s="1031" t="s">
        <v>7</v>
      </c>
      <c r="F15" s="1031" t="s">
        <v>8</v>
      </c>
      <c r="G15" s="1024" t="s">
        <v>2040</v>
      </c>
      <c r="H15" s="1024" t="s">
        <v>2041</v>
      </c>
    </row>
    <row r="16" spans="1:8">
      <c r="A16" s="1007"/>
      <c r="B16" s="1007"/>
      <c r="C16" s="1031"/>
      <c r="D16" s="1025"/>
      <c r="E16" s="1031"/>
      <c r="F16" s="1031"/>
      <c r="G16" s="1025"/>
      <c r="H16" s="1025"/>
    </row>
    <row r="17" spans="1:8" ht="15.75" thickBot="1">
      <c r="A17" s="66">
        <v>1</v>
      </c>
      <c r="B17" s="66">
        <v>2</v>
      </c>
      <c r="C17" s="67" t="s">
        <v>80</v>
      </c>
      <c r="D17" s="67"/>
      <c r="E17" s="66" t="s">
        <v>81</v>
      </c>
      <c r="F17" s="68">
        <v>5</v>
      </c>
      <c r="G17" s="68">
        <v>6</v>
      </c>
      <c r="H17" s="68">
        <v>7</v>
      </c>
    </row>
    <row r="18" spans="1:8" ht="15.75" thickTop="1">
      <c r="A18" s="38"/>
      <c r="B18" s="1"/>
      <c r="C18" s="249" t="s">
        <v>194</v>
      </c>
      <c r="D18" s="249"/>
      <c r="E18" s="634"/>
      <c r="F18" s="634"/>
      <c r="G18" s="39"/>
      <c r="H18" s="40"/>
    </row>
    <row r="19" spans="1:8">
      <c r="A19" s="421"/>
      <c r="B19" s="309"/>
      <c r="C19" s="388" t="s">
        <v>212</v>
      </c>
      <c r="D19" s="388"/>
      <c r="E19" s="422"/>
      <c r="F19" s="612"/>
      <c r="G19" s="390"/>
      <c r="H19" s="390">
        <f>ROUND(F19*G19,2)</f>
        <v>0</v>
      </c>
    </row>
    <row r="20" spans="1:8" ht="25.5" customHeight="1">
      <c r="A20" s="421">
        <v>1</v>
      </c>
      <c r="B20" s="599" t="s">
        <v>1957</v>
      </c>
      <c r="C20" s="424" t="s">
        <v>581</v>
      </c>
      <c r="D20" s="722" t="s">
        <v>2048</v>
      </c>
      <c r="E20" s="422" t="s">
        <v>92</v>
      </c>
      <c r="F20" s="612">
        <v>1</v>
      </c>
      <c r="G20" s="390"/>
      <c r="H20" s="390"/>
    </row>
    <row r="21" spans="1:8">
      <c r="A21" s="421">
        <f t="shared" ref="A21:A24" si="0">A20+1</f>
        <v>2</v>
      </c>
      <c r="B21" s="599" t="s">
        <v>1957</v>
      </c>
      <c r="C21" s="424" t="s">
        <v>582</v>
      </c>
      <c r="D21" s="722"/>
      <c r="E21" s="422" t="s">
        <v>583</v>
      </c>
      <c r="F21" s="612">
        <v>1</v>
      </c>
      <c r="G21" s="390"/>
      <c r="H21" s="390"/>
    </row>
    <row r="22" spans="1:8">
      <c r="A22" s="421">
        <f t="shared" si="0"/>
        <v>3</v>
      </c>
      <c r="B22" s="599" t="s">
        <v>1936</v>
      </c>
      <c r="C22" s="424" t="s">
        <v>227</v>
      </c>
      <c r="D22" s="722"/>
      <c r="E22" s="422" t="s">
        <v>95</v>
      </c>
      <c r="F22" s="423">
        <v>21</v>
      </c>
      <c r="G22" s="390"/>
      <c r="H22" s="390"/>
    </row>
    <row r="23" spans="1:8" ht="25.5" customHeight="1">
      <c r="A23" s="421">
        <f t="shared" si="0"/>
        <v>4</v>
      </c>
      <c r="B23" s="599" t="s">
        <v>1957</v>
      </c>
      <c r="C23" s="424" t="s">
        <v>584</v>
      </c>
      <c r="D23" s="722"/>
      <c r="E23" s="422" t="s">
        <v>95</v>
      </c>
      <c r="F23" s="423">
        <v>21</v>
      </c>
      <c r="G23" s="390"/>
      <c r="H23" s="390"/>
    </row>
    <row r="24" spans="1:8">
      <c r="A24" s="421">
        <f t="shared" si="0"/>
        <v>5</v>
      </c>
      <c r="B24" s="599" t="s">
        <v>1956</v>
      </c>
      <c r="C24" s="424" t="s">
        <v>83</v>
      </c>
      <c r="D24" s="722"/>
      <c r="E24" s="422" t="s">
        <v>95</v>
      </c>
      <c r="F24" s="423">
        <v>21</v>
      </c>
      <c r="G24" s="390"/>
      <c r="H24" s="390"/>
    </row>
    <row r="25" spans="1:8" ht="15.75" thickBot="1">
      <c r="A25" s="33"/>
      <c r="B25" s="1"/>
      <c r="C25" s="41"/>
      <c r="D25" s="366"/>
      <c r="E25" s="35"/>
      <c r="F25" s="43"/>
      <c r="G25" s="53"/>
      <c r="H25" s="34"/>
    </row>
    <row r="26" spans="1:8" ht="15.75" thickTop="1">
      <c r="A26" s="77"/>
      <c r="B26" s="77"/>
      <c r="C26" s="78"/>
      <c r="D26" s="78"/>
      <c r="E26" s="79"/>
      <c r="F26" s="80"/>
      <c r="G26" s="82"/>
      <c r="H26" s="82"/>
    </row>
    <row r="27" spans="1:8">
      <c r="A27" s="1028" t="s">
        <v>1924</v>
      </c>
      <c r="B27" s="1029"/>
      <c r="C27" s="1029"/>
      <c r="D27" s="1029"/>
      <c r="E27" s="1029"/>
      <c r="F27" s="1029"/>
      <c r="G27" s="1029"/>
      <c r="H27" s="59">
        <f>SUM(H18:H26)</f>
        <v>0</v>
      </c>
    </row>
    <row r="28" spans="1:8" outlineLevel="1">
      <c r="A28" s="14"/>
      <c r="B28" s="14"/>
      <c r="C28" s="14"/>
      <c r="D28" s="14"/>
      <c r="E28" s="14"/>
      <c r="F28" s="14"/>
      <c r="G28" s="14"/>
      <c r="H28" s="14"/>
    </row>
    <row r="29" spans="1:8" outlineLevel="1">
      <c r="E29" s="14"/>
      <c r="F29" s="14"/>
      <c r="H29" s="86"/>
    </row>
    <row r="30" spans="1:8" outlineLevel="1">
      <c r="A30" s="44" t="str">
        <f>"Sastādīja: "&amp;KOPS1!$B$71</f>
        <v>Sastādīja: _________________ Olga  Jasāne /29.09.2017./</v>
      </c>
      <c r="E30" s="638"/>
      <c r="F30" s="87"/>
      <c r="G30" s="88"/>
    </row>
    <row r="31" spans="1:8" outlineLevel="1">
      <c r="B31" s="1021" t="s">
        <v>13</v>
      </c>
      <c r="C31" s="1021"/>
      <c r="D31" s="663"/>
      <c r="E31" s="14"/>
      <c r="F31" s="640"/>
      <c r="G31" s="640"/>
      <c r="H31" s="443"/>
    </row>
    <row r="32" spans="1:8" outlineLevel="1">
      <c r="A32" s="14"/>
      <c r="B32" s="87"/>
      <c r="C32" s="637"/>
      <c r="D32" s="661"/>
      <c r="E32" s="14"/>
      <c r="F32" s="14"/>
      <c r="H32" s="443"/>
    </row>
    <row r="33" spans="1:8">
      <c r="A33" s="638" t="str">
        <f>"Pārbaudīja: "&amp;KOPS1!$F$71</f>
        <v>Pārbaudīja: _________________ Aleksejs Providenko /29.09.2017./</v>
      </c>
      <c r="B33" s="528"/>
      <c r="C33" s="88"/>
      <c r="D33" s="88"/>
      <c r="E33" s="88"/>
      <c r="F33" s="88"/>
      <c r="G33" s="14"/>
      <c r="H33" s="14"/>
    </row>
    <row r="34" spans="1:8">
      <c r="A34" s="14"/>
      <c r="B34" s="637" t="s">
        <v>13</v>
      </c>
      <c r="C34" s="640"/>
      <c r="D34" s="663"/>
      <c r="E34" s="640"/>
      <c r="F34" s="640"/>
      <c r="G34" s="14"/>
      <c r="H34" s="14"/>
    </row>
    <row r="35" spans="1:8">
      <c r="A35" s="14" t="str">
        <f>"Sertifikāta Nr.: "&amp;KOPS1!$F$73</f>
        <v>Sertifikāta Nr.: 5-00770</v>
      </c>
      <c r="B35" s="37"/>
      <c r="E35" s="14"/>
      <c r="G35" s="14"/>
      <c r="H35" s="14"/>
    </row>
    <row r="36" spans="1:8">
      <c r="A36" s="14"/>
      <c r="B36" s="14"/>
      <c r="C36" s="14"/>
      <c r="D36" s="14"/>
      <c r="E36" s="14"/>
      <c r="F36" s="14"/>
      <c r="G36" s="14"/>
      <c r="H36" s="14"/>
    </row>
    <row r="37" spans="1:8">
      <c r="A37" s="14"/>
      <c r="B37" s="14"/>
      <c r="C37" s="14"/>
      <c r="D37" s="14"/>
      <c r="E37" s="14"/>
      <c r="F37" s="14"/>
      <c r="G37" s="14"/>
      <c r="H37" s="14"/>
    </row>
    <row r="38" spans="1:8">
      <c r="A38" s="14"/>
      <c r="B38" s="14"/>
      <c r="C38" s="14"/>
      <c r="D38" s="14"/>
      <c r="E38" s="14"/>
      <c r="F38" s="14"/>
      <c r="G38" s="14"/>
      <c r="H38" s="14"/>
    </row>
    <row r="39" spans="1:8">
      <c r="A39" s="14"/>
      <c r="B39" s="14"/>
      <c r="C39" s="14"/>
      <c r="D39" s="14"/>
      <c r="E39" s="14"/>
      <c r="F39" s="14"/>
      <c r="G39" s="14"/>
      <c r="H39" s="14"/>
    </row>
    <row r="40" spans="1:8">
      <c r="A40" s="14"/>
      <c r="B40" s="14"/>
      <c r="C40" s="14"/>
      <c r="D40" s="14"/>
      <c r="E40" s="14"/>
      <c r="F40" s="14"/>
      <c r="G40" s="14"/>
      <c r="H40" s="14"/>
    </row>
    <row r="41" spans="1:8">
      <c r="A41" s="14"/>
      <c r="B41" s="14"/>
      <c r="C41" s="14"/>
      <c r="D41" s="14"/>
      <c r="E41" s="14"/>
      <c r="F41" s="14"/>
      <c r="G41" s="14"/>
      <c r="H41" s="14"/>
    </row>
    <row r="42" spans="1:8">
      <c r="A42" s="14"/>
      <c r="B42" s="14"/>
      <c r="C42" s="14"/>
      <c r="D42" s="14"/>
      <c r="E42" s="14"/>
      <c r="F42" s="14"/>
      <c r="G42" s="14"/>
      <c r="H42" s="14"/>
    </row>
    <row r="43" spans="1:8">
      <c r="A43" s="14"/>
      <c r="B43" s="14"/>
      <c r="C43" s="14"/>
      <c r="D43" s="14"/>
      <c r="E43" s="14"/>
      <c r="F43" s="14"/>
      <c r="G43" s="14"/>
      <c r="H43" s="14"/>
    </row>
    <row r="44" spans="1:8">
      <c r="A44" s="14"/>
      <c r="B44" s="14"/>
      <c r="C44" s="14"/>
      <c r="D44" s="14"/>
      <c r="E44" s="14"/>
      <c r="F44" s="14"/>
      <c r="G44" s="14"/>
      <c r="H44" s="14"/>
    </row>
    <row r="45" spans="1:8">
      <c r="A45" s="14"/>
      <c r="B45" s="14"/>
      <c r="C45" s="14"/>
      <c r="D45" s="14"/>
      <c r="E45" s="14"/>
      <c r="F45" s="14"/>
      <c r="G45" s="14"/>
      <c r="H45" s="14"/>
    </row>
    <row r="46" spans="1:8">
      <c r="A46" s="14"/>
      <c r="B46" s="14"/>
      <c r="C46" s="14"/>
      <c r="D46" s="14"/>
      <c r="E46" s="14"/>
      <c r="F46" s="14"/>
      <c r="G46" s="14"/>
      <c r="H46" s="14"/>
    </row>
    <row r="47" spans="1:8">
      <c r="A47" s="14"/>
      <c r="B47" s="14"/>
      <c r="C47" s="14"/>
      <c r="D47" s="14"/>
      <c r="E47" s="14"/>
      <c r="F47" s="14"/>
      <c r="G47" s="14"/>
      <c r="H47" s="14"/>
    </row>
    <row r="48" spans="1:8">
      <c r="A48" s="14"/>
      <c r="B48" s="14"/>
      <c r="C48" s="14"/>
      <c r="D48" s="14"/>
      <c r="E48" s="14"/>
      <c r="F48" s="14"/>
      <c r="G48" s="14"/>
      <c r="H48" s="14"/>
    </row>
    <row r="49" spans="1:8">
      <c r="A49" s="14"/>
      <c r="B49" s="14"/>
      <c r="C49" s="14"/>
      <c r="D49" s="14"/>
      <c r="E49" s="14"/>
      <c r="F49" s="14"/>
      <c r="G49" s="14"/>
      <c r="H49" s="14"/>
    </row>
    <row r="50" spans="1:8">
      <c r="A50" s="14"/>
      <c r="B50" s="14"/>
      <c r="C50" s="14"/>
      <c r="D50" s="14"/>
      <c r="E50" s="14"/>
      <c r="F50" s="14"/>
      <c r="G50" s="14"/>
      <c r="H50" s="14"/>
    </row>
    <row r="51" spans="1:8">
      <c r="A51" s="14"/>
      <c r="B51" s="14"/>
      <c r="C51" s="14"/>
      <c r="D51" s="14"/>
      <c r="E51" s="14"/>
      <c r="F51" s="14"/>
      <c r="G51" s="14"/>
      <c r="H51" s="14"/>
    </row>
    <row r="52" spans="1:8">
      <c r="A52" s="14"/>
      <c r="B52" s="14"/>
      <c r="C52" s="14"/>
      <c r="D52" s="14"/>
      <c r="E52" s="14"/>
      <c r="F52" s="14"/>
      <c r="G52" s="14"/>
      <c r="H52" s="14"/>
    </row>
    <row r="53" spans="1:8">
      <c r="A53" s="14"/>
      <c r="B53" s="14"/>
      <c r="C53" s="14"/>
      <c r="D53" s="14"/>
      <c r="E53" s="14"/>
      <c r="F53" s="14"/>
      <c r="G53" s="14"/>
      <c r="H53" s="14"/>
    </row>
    <row r="54" spans="1:8">
      <c r="A54" s="14"/>
      <c r="B54" s="14"/>
      <c r="C54" s="14"/>
      <c r="D54" s="14"/>
      <c r="E54" s="14"/>
      <c r="F54" s="14"/>
      <c r="G54" s="14"/>
      <c r="H54" s="14"/>
    </row>
    <row r="55" spans="1:8">
      <c r="A55" s="14"/>
      <c r="B55" s="14"/>
      <c r="C55" s="14"/>
      <c r="D55" s="14"/>
      <c r="E55" s="14"/>
      <c r="F55" s="14"/>
      <c r="G55" s="14"/>
      <c r="H55" s="14"/>
    </row>
    <row r="56" spans="1:8">
      <c r="A56" s="14"/>
      <c r="B56" s="14"/>
      <c r="C56" s="14"/>
      <c r="D56" s="14"/>
      <c r="E56" s="14"/>
      <c r="F56" s="14"/>
      <c r="G56" s="14"/>
      <c r="H56" s="14"/>
    </row>
    <row r="57" spans="1:8">
      <c r="A57" s="14"/>
      <c r="B57" s="14"/>
      <c r="C57" s="14"/>
      <c r="D57" s="14"/>
      <c r="E57" s="14"/>
      <c r="F57" s="14"/>
      <c r="G57" s="14"/>
      <c r="H57" s="14"/>
    </row>
    <row r="58" spans="1:8">
      <c r="A58" s="14"/>
      <c r="B58" s="14"/>
      <c r="C58" s="14"/>
      <c r="D58" s="14"/>
      <c r="E58" s="14"/>
      <c r="F58" s="14"/>
      <c r="G58" s="14"/>
      <c r="H58" s="14"/>
    </row>
    <row r="59" spans="1:8">
      <c r="A59" s="14"/>
      <c r="B59" s="14"/>
      <c r="C59" s="14"/>
      <c r="D59" s="14"/>
      <c r="E59" s="14"/>
      <c r="F59" s="14"/>
      <c r="G59" s="14"/>
      <c r="H59" s="14"/>
    </row>
    <row r="60" spans="1:8">
      <c r="A60" s="14"/>
      <c r="B60" s="14"/>
      <c r="C60" s="14"/>
      <c r="D60" s="14"/>
      <c r="E60" s="14"/>
      <c r="F60" s="14"/>
      <c r="G60" s="14"/>
      <c r="H60" s="14"/>
    </row>
    <row r="61" spans="1:8">
      <c r="A61" s="14"/>
      <c r="B61" s="14"/>
      <c r="C61" s="14"/>
      <c r="D61" s="14"/>
      <c r="E61" s="14"/>
      <c r="F61" s="14"/>
      <c r="G61" s="14"/>
      <c r="H61" s="14"/>
    </row>
    <row r="62" spans="1:8">
      <c r="A62" s="14"/>
      <c r="B62" s="14"/>
      <c r="C62" s="14"/>
      <c r="D62" s="14"/>
      <c r="E62" s="14"/>
      <c r="F62" s="14"/>
      <c r="G62" s="14"/>
      <c r="H62" s="14"/>
    </row>
    <row r="63" spans="1:8">
      <c r="A63" s="14"/>
      <c r="B63" s="14"/>
      <c r="C63" s="14"/>
      <c r="D63" s="14"/>
      <c r="E63" s="14"/>
      <c r="F63" s="14"/>
      <c r="G63" s="14"/>
      <c r="H63" s="14"/>
    </row>
    <row r="64" spans="1:8">
      <c r="A64" s="14"/>
      <c r="B64" s="14"/>
      <c r="C64" s="14"/>
      <c r="D64" s="14"/>
      <c r="E64" s="14"/>
      <c r="F64" s="14"/>
      <c r="G64" s="14"/>
      <c r="H64" s="14"/>
    </row>
    <row r="65" spans="1:8">
      <c r="A65" s="14"/>
      <c r="B65" s="14"/>
      <c r="C65" s="14"/>
      <c r="D65" s="14"/>
      <c r="E65" s="14"/>
      <c r="F65" s="14"/>
      <c r="G65" s="14"/>
      <c r="H65" s="14"/>
    </row>
    <row r="66" spans="1:8">
      <c r="A66" s="14"/>
      <c r="B66" s="14"/>
      <c r="C66" s="14"/>
      <c r="D66" s="14"/>
      <c r="E66" s="14"/>
      <c r="F66" s="14"/>
      <c r="G66" s="14"/>
      <c r="H66" s="14"/>
    </row>
    <row r="67" spans="1:8">
      <c r="A67" s="14"/>
      <c r="B67" s="14"/>
      <c r="C67" s="14"/>
      <c r="D67" s="14"/>
      <c r="E67" s="14"/>
      <c r="F67" s="14"/>
      <c r="G67" s="14"/>
      <c r="H67" s="14"/>
    </row>
    <row r="68" spans="1:8">
      <c r="A68" s="14"/>
      <c r="B68" s="14"/>
      <c r="C68" s="14"/>
      <c r="D68" s="14"/>
      <c r="E68" s="14"/>
      <c r="F68" s="14"/>
      <c r="G68" s="14"/>
      <c r="H68" s="14"/>
    </row>
    <row r="69" spans="1:8">
      <c r="A69" s="14"/>
      <c r="B69" s="14"/>
      <c r="C69" s="14"/>
      <c r="D69" s="14"/>
      <c r="E69" s="14"/>
      <c r="F69" s="14"/>
      <c r="G69" s="14"/>
      <c r="H69" s="14"/>
    </row>
    <row r="70" spans="1:8">
      <c r="A70" s="14"/>
      <c r="B70" s="14"/>
      <c r="C70" s="14"/>
      <c r="D70" s="14"/>
      <c r="E70" s="14"/>
      <c r="F70" s="14"/>
      <c r="G70" s="14"/>
      <c r="H70" s="14"/>
    </row>
    <row r="71" spans="1:8">
      <c r="A71" s="14"/>
      <c r="B71" s="14"/>
      <c r="C71" s="14"/>
      <c r="D71" s="14"/>
      <c r="E71" s="14"/>
      <c r="F71" s="14"/>
      <c r="G71" s="14"/>
      <c r="H71" s="14"/>
    </row>
    <row r="72" spans="1:8">
      <c r="A72" s="14"/>
      <c r="B72" s="14"/>
      <c r="C72" s="14"/>
      <c r="D72" s="14"/>
      <c r="E72" s="14"/>
      <c r="F72" s="14"/>
      <c r="G72" s="14"/>
      <c r="H72" s="14"/>
    </row>
    <row r="73" spans="1:8">
      <c r="A73" s="14"/>
      <c r="B73" s="14"/>
      <c r="C73" s="14"/>
      <c r="D73" s="14"/>
      <c r="E73" s="14"/>
      <c r="F73" s="14"/>
      <c r="G73" s="14"/>
      <c r="H73" s="14"/>
    </row>
    <row r="74" spans="1:8">
      <c r="A74" s="14"/>
      <c r="B74" s="14"/>
      <c r="C74" s="14"/>
      <c r="D74" s="14"/>
      <c r="E74" s="14"/>
      <c r="F74" s="14"/>
      <c r="G74" s="14"/>
      <c r="H74" s="14"/>
    </row>
    <row r="75" spans="1:8">
      <c r="A75" s="14"/>
      <c r="B75" s="14"/>
      <c r="C75" s="14"/>
      <c r="D75" s="14"/>
      <c r="E75" s="14"/>
      <c r="F75" s="14"/>
      <c r="G75" s="14"/>
      <c r="H75" s="14"/>
    </row>
    <row r="76" spans="1:8">
      <c r="A76" s="14"/>
      <c r="B76" s="14"/>
      <c r="C76" s="14"/>
      <c r="D76" s="14"/>
      <c r="E76" s="14"/>
      <c r="F76" s="14"/>
      <c r="G76" s="14"/>
      <c r="H76" s="14"/>
    </row>
    <row r="77" spans="1:8">
      <c r="A77" s="14"/>
      <c r="B77" s="14"/>
      <c r="C77" s="14"/>
      <c r="D77" s="14"/>
      <c r="E77" s="14"/>
      <c r="F77" s="14"/>
      <c r="G77" s="14"/>
      <c r="H77" s="14"/>
    </row>
    <row r="78" spans="1:8">
      <c r="A78" s="14"/>
      <c r="B78" s="14"/>
      <c r="C78" s="14"/>
      <c r="D78" s="14"/>
      <c r="E78" s="14"/>
      <c r="F78" s="14"/>
      <c r="G78" s="14"/>
      <c r="H78" s="14"/>
    </row>
    <row r="79" spans="1:8">
      <c r="A79" s="14"/>
      <c r="B79" s="14"/>
      <c r="C79" s="14"/>
      <c r="D79" s="14"/>
      <c r="E79" s="14"/>
      <c r="F79" s="14"/>
      <c r="G79" s="14"/>
      <c r="H79" s="14"/>
    </row>
    <row r="80" spans="1:8">
      <c r="A80" s="14"/>
      <c r="B80" s="14"/>
      <c r="C80" s="14"/>
      <c r="D80" s="14"/>
      <c r="E80" s="14"/>
      <c r="F80" s="14"/>
      <c r="G80" s="14"/>
      <c r="H80" s="14"/>
    </row>
    <row r="81" spans="1:8">
      <c r="A81" s="14"/>
      <c r="B81" s="14"/>
      <c r="C81" s="14"/>
      <c r="D81" s="14"/>
      <c r="E81" s="14"/>
      <c r="F81" s="14"/>
      <c r="G81" s="14"/>
      <c r="H81" s="14"/>
    </row>
    <row r="82" spans="1:8">
      <c r="A82" s="14"/>
      <c r="B82" s="14"/>
      <c r="C82" s="14"/>
      <c r="D82" s="14"/>
      <c r="E82" s="14"/>
      <c r="F82" s="14"/>
      <c r="G82" s="14"/>
      <c r="H82" s="14"/>
    </row>
    <row r="83" spans="1:8">
      <c r="A83" s="14"/>
      <c r="B83" s="14"/>
      <c r="C83" s="14"/>
      <c r="D83" s="14"/>
      <c r="E83" s="14"/>
      <c r="F83" s="14"/>
      <c r="G83" s="14"/>
      <c r="H83" s="14"/>
    </row>
    <row r="84" spans="1:8">
      <c r="A84" s="14"/>
      <c r="B84" s="14"/>
      <c r="C84" s="14"/>
      <c r="D84" s="14"/>
      <c r="E84" s="14"/>
      <c r="F84" s="14"/>
      <c r="G84" s="14"/>
      <c r="H84" s="14"/>
    </row>
    <row r="85" spans="1:8">
      <c r="A85" s="14"/>
      <c r="B85" s="14"/>
      <c r="C85" s="14"/>
      <c r="D85" s="14"/>
      <c r="E85" s="14"/>
      <c r="F85" s="14"/>
      <c r="G85" s="14"/>
      <c r="H85" s="14"/>
    </row>
    <row r="86" spans="1:8">
      <c r="A86" s="14"/>
      <c r="B86" s="14"/>
      <c r="C86" s="14"/>
      <c r="D86" s="14"/>
      <c r="E86" s="14"/>
      <c r="F86" s="14"/>
      <c r="G86" s="14"/>
      <c r="H86" s="14"/>
    </row>
    <row r="87" spans="1:8">
      <c r="A87" s="14"/>
      <c r="B87" s="14"/>
      <c r="C87" s="14"/>
      <c r="D87" s="14"/>
      <c r="E87" s="14"/>
      <c r="F87" s="14"/>
      <c r="G87" s="14"/>
      <c r="H87" s="14"/>
    </row>
    <row r="88" spans="1:8">
      <c r="A88" s="14"/>
      <c r="B88" s="14"/>
      <c r="C88" s="14"/>
      <c r="D88" s="14"/>
      <c r="E88" s="14"/>
      <c r="F88" s="14"/>
      <c r="G88" s="14"/>
      <c r="H88" s="14"/>
    </row>
    <row r="89" spans="1:8">
      <c r="A89" s="14"/>
      <c r="B89" s="14"/>
      <c r="C89" s="14"/>
      <c r="D89" s="14"/>
      <c r="E89" s="14"/>
      <c r="F89" s="14"/>
      <c r="G89" s="14"/>
      <c r="H89" s="14"/>
    </row>
    <row r="90" spans="1:8">
      <c r="A90" s="14"/>
      <c r="B90" s="14"/>
      <c r="C90" s="14"/>
      <c r="D90" s="14"/>
      <c r="E90" s="14"/>
      <c r="F90" s="14"/>
      <c r="G90" s="14"/>
      <c r="H90" s="14"/>
    </row>
    <row r="91" spans="1:8">
      <c r="A91" s="14"/>
      <c r="B91" s="14"/>
      <c r="C91" s="14"/>
      <c r="D91" s="14"/>
      <c r="E91" s="14"/>
      <c r="F91" s="14"/>
      <c r="G91" s="14"/>
      <c r="H91" s="14"/>
    </row>
    <row r="92" spans="1:8">
      <c r="A92" s="14"/>
      <c r="B92" s="14"/>
      <c r="C92" s="14"/>
      <c r="D92" s="14"/>
      <c r="E92" s="14"/>
      <c r="F92" s="14"/>
      <c r="G92" s="14"/>
      <c r="H92" s="14"/>
    </row>
    <row r="93" spans="1:8">
      <c r="A93" s="14"/>
      <c r="B93" s="14"/>
      <c r="C93" s="14"/>
      <c r="D93" s="14"/>
      <c r="E93" s="14"/>
      <c r="F93" s="14"/>
      <c r="G93" s="14"/>
      <c r="H93" s="14"/>
    </row>
    <row r="94" spans="1:8">
      <c r="A94" s="14"/>
      <c r="B94" s="14"/>
      <c r="C94" s="14"/>
      <c r="D94" s="14"/>
      <c r="E94" s="14"/>
      <c r="F94" s="14"/>
      <c r="G94" s="14"/>
      <c r="H94" s="14"/>
    </row>
    <row r="95" spans="1:8">
      <c r="A95" s="14"/>
      <c r="B95" s="14"/>
      <c r="C95" s="14"/>
      <c r="D95" s="14"/>
      <c r="E95" s="14"/>
      <c r="F95" s="14"/>
      <c r="G95" s="14"/>
      <c r="H95" s="14"/>
    </row>
    <row r="96" spans="1:8">
      <c r="A96" s="14"/>
      <c r="B96" s="14"/>
      <c r="C96" s="14"/>
      <c r="D96" s="14"/>
      <c r="E96" s="14"/>
      <c r="F96" s="14"/>
      <c r="G96" s="14"/>
      <c r="H96" s="14"/>
    </row>
    <row r="97" spans="1:8">
      <c r="A97" s="14"/>
      <c r="B97" s="14"/>
      <c r="C97" s="14"/>
      <c r="D97" s="14"/>
      <c r="E97" s="14"/>
      <c r="F97" s="14"/>
      <c r="G97" s="14"/>
      <c r="H97" s="14"/>
    </row>
    <row r="98" spans="1:8">
      <c r="A98" s="14"/>
      <c r="B98" s="14"/>
      <c r="C98" s="14"/>
      <c r="D98" s="14"/>
      <c r="E98" s="14"/>
      <c r="F98" s="14"/>
      <c r="G98" s="14"/>
      <c r="H98" s="14"/>
    </row>
    <row r="99" spans="1:8">
      <c r="A99" s="14"/>
      <c r="B99" s="14"/>
      <c r="C99" s="14"/>
      <c r="D99" s="14"/>
      <c r="E99" s="14"/>
      <c r="F99" s="14"/>
      <c r="G99" s="14"/>
      <c r="H99" s="14"/>
    </row>
    <row r="100" spans="1:8">
      <c r="A100" s="14"/>
      <c r="B100" s="14"/>
      <c r="C100" s="14"/>
      <c r="D100" s="14"/>
      <c r="E100" s="14"/>
      <c r="F100" s="14"/>
      <c r="G100" s="14"/>
      <c r="H100" s="14"/>
    </row>
    <row r="101" spans="1:8">
      <c r="A101" s="14"/>
      <c r="B101" s="14"/>
      <c r="C101" s="14"/>
      <c r="D101" s="14"/>
      <c r="E101" s="14"/>
      <c r="F101" s="14"/>
      <c r="G101" s="14"/>
      <c r="H101" s="14"/>
    </row>
    <row r="102" spans="1:8">
      <c r="A102" s="14"/>
      <c r="B102" s="14"/>
      <c r="C102" s="14"/>
      <c r="D102" s="14"/>
      <c r="E102" s="14"/>
      <c r="F102" s="14"/>
      <c r="G102" s="14"/>
      <c r="H102" s="14"/>
    </row>
    <row r="103" spans="1:8">
      <c r="A103" s="14"/>
      <c r="B103" s="14"/>
      <c r="C103" s="14"/>
      <c r="D103" s="14"/>
      <c r="E103" s="14"/>
      <c r="F103" s="14"/>
      <c r="G103" s="14"/>
      <c r="H103" s="14"/>
    </row>
    <row r="104" spans="1:8">
      <c r="A104" s="14"/>
      <c r="B104" s="14"/>
      <c r="C104" s="14"/>
      <c r="D104" s="14"/>
      <c r="E104" s="14"/>
      <c r="F104" s="14"/>
      <c r="G104" s="14"/>
      <c r="H104" s="14"/>
    </row>
    <row r="105" spans="1:8">
      <c r="A105" s="14"/>
      <c r="B105" s="14"/>
      <c r="C105" s="14"/>
      <c r="D105" s="14"/>
      <c r="E105" s="14"/>
      <c r="F105" s="14"/>
      <c r="G105" s="14"/>
      <c r="H105" s="14"/>
    </row>
    <row r="106" spans="1:8">
      <c r="A106" s="14"/>
      <c r="B106" s="14"/>
      <c r="C106" s="14"/>
      <c r="D106" s="14"/>
      <c r="E106" s="14"/>
      <c r="F106" s="14"/>
      <c r="G106" s="14"/>
      <c r="H106" s="14"/>
    </row>
    <row r="107" spans="1:8">
      <c r="A107" s="14"/>
      <c r="B107" s="14"/>
      <c r="C107" s="14"/>
      <c r="D107" s="14"/>
      <c r="E107" s="14"/>
      <c r="F107" s="14"/>
      <c r="G107" s="14"/>
      <c r="H107" s="14"/>
    </row>
    <row r="108" spans="1:8">
      <c r="A108" s="14"/>
      <c r="B108" s="14"/>
      <c r="C108" s="14"/>
      <c r="D108" s="14"/>
      <c r="E108" s="14"/>
      <c r="F108" s="14"/>
      <c r="G108" s="14"/>
      <c r="H108" s="14"/>
    </row>
    <row r="109" spans="1:8">
      <c r="A109" s="14"/>
      <c r="B109" s="14"/>
      <c r="C109" s="14"/>
      <c r="D109" s="14"/>
      <c r="E109" s="14"/>
      <c r="F109" s="14"/>
      <c r="G109" s="14"/>
      <c r="H109" s="14"/>
    </row>
    <row r="110" spans="1:8">
      <c r="A110" s="14"/>
      <c r="B110" s="14"/>
      <c r="C110" s="14"/>
      <c r="D110" s="14"/>
      <c r="E110" s="14"/>
      <c r="F110" s="14"/>
      <c r="G110" s="14"/>
      <c r="H110" s="14"/>
    </row>
    <row r="111" spans="1:8">
      <c r="A111" s="14"/>
      <c r="B111" s="14"/>
      <c r="C111" s="14"/>
      <c r="D111" s="14"/>
      <c r="E111" s="14"/>
      <c r="F111" s="14"/>
      <c r="G111" s="14"/>
      <c r="H111" s="14"/>
    </row>
    <row r="112" spans="1:8">
      <c r="A112" s="14"/>
      <c r="B112" s="14"/>
      <c r="C112" s="14"/>
      <c r="D112" s="14"/>
      <c r="E112" s="14"/>
      <c r="F112" s="14"/>
      <c r="G112" s="14"/>
      <c r="H112" s="14"/>
    </row>
    <row r="113" spans="1:8">
      <c r="A113" s="14"/>
      <c r="B113" s="14"/>
      <c r="C113" s="14"/>
      <c r="D113" s="14"/>
      <c r="E113" s="14"/>
      <c r="F113" s="14"/>
      <c r="G113" s="14"/>
      <c r="H113" s="14"/>
    </row>
    <row r="114" spans="1:8">
      <c r="A114" s="14"/>
      <c r="B114" s="14"/>
      <c r="C114" s="14"/>
      <c r="D114" s="14"/>
      <c r="E114" s="14"/>
      <c r="F114" s="14"/>
      <c r="G114" s="14"/>
      <c r="H114" s="14"/>
    </row>
    <row r="115" spans="1:8">
      <c r="A115" s="14"/>
      <c r="B115" s="14"/>
      <c r="C115" s="14"/>
      <c r="D115" s="14"/>
      <c r="E115" s="14"/>
      <c r="F115" s="14"/>
      <c r="G115" s="14"/>
      <c r="H115" s="14"/>
    </row>
    <row r="116" spans="1:8">
      <c r="A116" s="14"/>
      <c r="B116" s="14"/>
      <c r="C116" s="14"/>
      <c r="D116" s="14"/>
      <c r="E116" s="14"/>
      <c r="F116" s="14"/>
      <c r="G116" s="14"/>
      <c r="H116" s="14"/>
    </row>
    <row r="117" spans="1:8">
      <c r="A117" s="14"/>
      <c r="B117" s="14"/>
      <c r="C117" s="14"/>
      <c r="D117" s="14"/>
      <c r="E117" s="14"/>
      <c r="F117" s="14"/>
      <c r="G117" s="14"/>
      <c r="H117" s="14"/>
    </row>
    <row r="118" spans="1:8">
      <c r="A118" s="14"/>
      <c r="B118" s="14"/>
      <c r="C118" s="14"/>
      <c r="D118" s="14"/>
      <c r="E118" s="14"/>
      <c r="F118" s="14"/>
      <c r="G118" s="14"/>
      <c r="H118" s="14"/>
    </row>
    <row r="119" spans="1:8">
      <c r="A119" s="14"/>
      <c r="B119" s="14"/>
      <c r="C119" s="14"/>
      <c r="D119" s="14"/>
      <c r="E119" s="14"/>
      <c r="F119" s="14"/>
      <c r="G119" s="14"/>
      <c r="H119" s="14"/>
    </row>
    <row r="120" spans="1:8">
      <c r="A120" s="14"/>
      <c r="B120" s="14"/>
      <c r="C120" s="14"/>
      <c r="D120" s="14"/>
      <c r="E120" s="14"/>
      <c r="F120" s="14"/>
      <c r="G120" s="14"/>
      <c r="H120" s="14"/>
    </row>
    <row r="121" spans="1:8">
      <c r="A121" s="14"/>
      <c r="B121" s="14"/>
      <c r="C121" s="14"/>
      <c r="D121" s="14"/>
      <c r="E121" s="14"/>
      <c r="F121" s="14"/>
      <c r="G121" s="14"/>
      <c r="H121" s="14"/>
    </row>
    <row r="122" spans="1:8">
      <c r="A122" s="14"/>
      <c r="B122" s="14"/>
      <c r="C122" s="14"/>
      <c r="D122" s="14"/>
      <c r="E122" s="14"/>
      <c r="F122" s="14"/>
      <c r="G122" s="14"/>
      <c r="H122" s="14"/>
    </row>
    <row r="123" spans="1:8">
      <c r="A123" s="14"/>
      <c r="B123" s="14"/>
      <c r="C123" s="14"/>
      <c r="D123" s="14"/>
      <c r="E123" s="14"/>
      <c r="F123" s="14"/>
      <c r="G123" s="14"/>
      <c r="H123" s="14"/>
    </row>
    <row r="124" spans="1:8">
      <c r="A124" s="14"/>
      <c r="B124" s="14"/>
      <c r="C124" s="14"/>
      <c r="D124" s="14"/>
      <c r="E124" s="14"/>
      <c r="F124" s="14"/>
      <c r="G124" s="14"/>
      <c r="H124" s="14"/>
    </row>
    <row r="125" spans="1:8">
      <c r="A125" s="14"/>
      <c r="B125" s="14"/>
      <c r="C125" s="14"/>
      <c r="D125" s="14"/>
      <c r="E125" s="14"/>
      <c r="F125" s="14"/>
      <c r="G125" s="14"/>
      <c r="H125" s="14"/>
    </row>
    <row r="126" spans="1:8">
      <c r="A126" s="14"/>
      <c r="B126" s="14"/>
      <c r="C126" s="14"/>
      <c r="D126" s="14"/>
      <c r="E126" s="14"/>
      <c r="F126" s="14"/>
      <c r="G126" s="14"/>
      <c r="H126" s="14"/>
    </row>
    <row r="127" spans="1:8">
      <c r="A127" s="14"/>
      <c r="B127" s="14"/>
      <c r="C127" s="14"/>
      <c r="D127" s="14"/>
      <c r="E127" s="14"/>
      <c r="F127" s="14"/>
      <c r="G127" s="14"/>
      <c r="H127" s="14"/>
    </row>
    <row r="128" spans="1:8">
      <c r="A128" s="14"/>
      <c r="B128" s="14"/>
      <c r="C128" s="14"/>
      <c r="D128" s="14"/>
      <c r="E128" s="14"/>
      <c r="F128" s="14"/>
      <c r="G128" s="14"/>
      <c r="H128" s="14"/>
    </row>
    <row r="129" spans="1:8">
      <c r="A129" s="14"/>
      <c r="B129" s="14"/>
      <c r="C129" s="14"/>
      <c r="D129" s="14"/>
      <c r="E129" s="14"/>
      <c r="F129" s="14"/>
      <c r="G129" s="14"/>
      <c r="H129" s="14"/>
    </row>
    <row r="130" spans="1:8">
      <c r="A130" s="14"/>
      <c r="B130" s="14"/>
      <c r="C130" s="14"/>
      <c r="D130" s="14"/>
      <c r="E130" s="14"/>
      <c r="F130" s="14"/>
      <c r="G130" s="14"/>
      <c r="H130" s="14"/>
    </row>
    <row r="131" spans="1:8">
      <c r="A131" s="14"/>
      <c r="B131" s="14"/>
      <c r="C131" s="14"/>
      <c r="D131" s="14"/>
      <c r="E131" s="14"/>
      <c r="F131" s="14"/>
      <c r="G131" s="14"/>
      <c r="H131" s="14"/>
    </row>
    <row r="132" spans="1:8">
      <c r="A132" s="14"/>
      <c r="B132" s="14"/>
      <c r="C132" s="14"/>
      <c r="D132" s="14"/>
      <c r="E132" s="14"/>
      <c r="F132" s="14"/>
      <c r="G132" s="14"/>
      <c r="H132" s="14"/>
    </row>
    <row r="133" spans="1:8">
      <c r="A133" s="14"/>
      <c r="B133" s="14"/>
      <c r="C133" s="14"/>
      <c r="D133" s="14"/>
      <c r="E133" s="14"/>
      <c r="F133" s="14"/>
      <c r="G133" s="14"/>
      <c r="H133" s="14"/>
    </row>
    <row r="134" spans="1:8">
      <c r="A134" s="14"/>
      <c r="B134" s="14"/>
      <c r="C134" s="14"/>
      <c r="D134" s="14"/>
      <c r="E134" s="14"/>
      <c r="F134" s="14"/>
      <c r="G134" s="14"/>
      <c r="H134" s="14"/>
    </row>
    <row r="135" spans="1:8">
      <c r="A135" s="14"/>
      <c r="B135" s="14"/>
      <c r="C135" s="14"/>
      <c r="D135" s="14"/>
      <c r="E135" s="14"/>
      <c r="F135" s="14"/>
      <c r="G135" s="14"/>
      <c r="H135" s="14"/>
    </row>
    <row r="136" spans="1:8">
      <c r="A136" s="14"/>
      <c r="B136" s="14"/>
      <c r="C136" s="14"/>
      <c r="D136" s="14"/>
      <c r="E136" s="14"/>
      <c r="F136" s="14"/>
      <c r="G136" s="14"/>
      <c r="H136" s="14"/>
    </row>
    <row r="137" spans="1:8">
      <c r="A137" s="14"/>
      <c r="B137" s="14"/>
      <c r="C137" s="14"/>
      <c r="D137" s="14"/>
      <c r="E137" s="14"/>
      <c r="F137" s="14"/>
      <c r="G137" s="14"/>
      <c r="H137" s="14"/>
    </row>
    <row r="138" spans="1:8">
      <c r="A138" s="14"/>
      <c r="B138" s="14"/>
      <c r="C138" s="14"/>
      <c r="D138" s="14"/>
      <c r="E138" s="14"/>
      <c r="F138" s="14"/>
      <c r="G138" s="14"/>
      <c r="H138" s="14"/>
    </row>
    <row r="139" spans="1:8">
      <c r="A139" s="14"/>
      <c r="B139" s="14"/>
      <c r="C139" s="14"/>
      <c r="D139" s="14"/>
      <c r="E139" s="14"/>
      <c r="F139" s="14"/>
      <c r="G139" s="14"/>
      <c r="H139" s="14"/>
    </row>
    <row r="140" spans="1:8">
      <c r="A140" s="14"/>
      <c r="B140" s="14"/>
      <c r="C140" s="14"/>
      <c r="D140" s="14"/>
      <c r="E140" s="14"/>
      <c r="F140" s="14"/>
      <c r="G140" s="14"/>
      <c r="H140" s="14"/>
    </row>
    <row r="141" spans="1:8">
      <c r="A141" s="14"/>
      <c r="B141" s="14"/>
      <c r="C141" s="14"/>
      <c r="D141" s="14"/>
      <c r="E141" s="14"/>
      <c r="F141" s="14"/>
      <c r="G141" s="14"/>
      <c r="H141" s="14"/>
    </row>
    <row r="142" spans="1:8">
      <c r="A142" s="14"/>
      <c r="B142" s="14"/>
      <c r="C142" s="14"/>
      <c r="D142" s="14"/>
      <c r="E142" s="14"/>
      <c r="F142" s="14"/>
      <c r="G142" s="14"/>
      <c r="H142" s="14"/>
    </row>
    <row r="143" spans="1:8">
      <c r="A143" s="14"/>
      <c r="B143" s="14"/>
      <c r="C143" s="14"/>
      <c r="D143" s="14"/>
      <c r="E143" s="14"/>
      <c r="F143" s="14"/>
      <c r="G143" s="14"/>
      <c r="H143" s="14"/>
    </row>
    <row r="144" spans="1:8">
      <c r="A144" s="14"/>
      <c r="B144" s="14"/>
      <c r="C144" s="14"/>
      <c r="D144" s="14"/>
      <c r="E144" s="14"/>
      <c r="F144" s="14"/>
      <c r="G144" s="14"/>
      <c r="H144" s="14"/>
    </row>
    <row r="145" spans="1:8">
      <c r="A145" s="14"/>
      <c r="B145" s="14"/>
      <c r="C145" s="14"/>
      <c r="D145" s="14"/>
      <c r="E145" s="14"/>
      <c r="F145" s="14"/>
      <c r="G145" s="14"/>
      <c r="H145" s="14"/>
    </row>
    <row r="146" spans="1:8">
      <c r="A146" s="14"/>
      <c r="B146" s="14"/>
      <c r="C146" s="14"/>
      <c r="D146" s="14"/>
      <c r="E146" s="14"/>
      <c r="F146" s="14"/>
      <c r="G146" s="14"/>
      <c r="H146" s="14"/>
    </row>
    <row r="147" spans="1:8">
      <c r="A147" s="14"/>
      <c r="B147" s="14"/>
      <c r="C147" s="14"/>
      <c r="D147" s="14"/>
      <c r="E147" s="14"/>
      <c r="F147" s="14"/>
      <c r="G147" s="14"/>
      <c r="H147" s="14"/>
    </row>
    <row r="148" spans="1:8">
      <c r="A148" s="14"/>
      <c r="B148" s="14"/>
      <c r="C148" s="14"/>
      <c r="D148" s="14"/>
      <c r="E148" s="14"/>
      <c r="F148" s="14"/>
      <c r="G148" s="14"/>
      <c r="H148" s="14"/>
    </row>
    <row r="149" spans="1:8">
      <c r="A149" s="14"/>
      <c r="B149" s="14"/>
      <c r="C149" s="14"/>
      <c r="D149" s="14"/>
      <c r="E149" s="14"/>
      <c r="F149" s="14"/>
      <c r="G149" s="14"/>
      <c r="H149" s="14"/>
    </row>
    <row r="150" spans="1:8">
      <c r="A150" s="14"/>
      <c r="B150" s="14"/>
      <c r="C150" s="14"/>
      <c r="D150" s="14"/>
      <c r="E150" s="14"/>
      <c r="F150" s="14"/>
      <c r="G150" s="14"/>
      <c r="H150" s="14"/>
    </row>
    <row r="151" spans="1:8">
      <c r="A151" s="14"/>
      <c r="B151" s="14"/>
      <c r="C151" s="14"/>
      <c r="D151" s="14"/>
      <c r="E151" s="14"/>
      <c r="F151" s="14"/>
      <c r="G151" s="14"/>
      <c r="H151" s="14"/>
    </row>
    <row r="152" spans="1:8">
      <c r="A152" s="14"/>
      <c r="B152" s="14"/>
      <c r="C152" s="14"/>
      <c r="D152" s="14"/>
      <c r="E152" s="14"/>
      <c r="F152" s="14"/>
      <c r="G152" s="14"/>
      <c r="H152" s="14"/>
    </row>
    <row r="153" spans="1:8">
      <c r="A153" s="14"/>
      <c r="B153" s="14"/>
      <c r="C153" s="14"/>
      <c r="D153" s="14"/>
      <c r="E153" s="14"/>
      <c r="F153" s="14"/>
      <c r="G153" s="14"/>
      <c r="H153" s="14"/>
    </row>
    <row r="154" spans="1:8">
      <c r="A154" s="14"/>
      <c r="B154" s="14"/>
      <c r="C154" s="14"/>
      <c r="D154" s="14"/>
      <c r="E154" s="14"/>
      <c r="F154" s="14"/>
      <c r="G154" s="14"/>
      <c r="H154" s="14"/>
    </row>
    <row r="155" spans="1:8">
      <c r="A155" s="14"/>
      <c r="B155" s="14"/>
      <c r="C155" s="14"/>
      <c r="D155" s="14"/>
      <c r="E155" s="14"/>
      <c r="F155" s="14"/>
      <c r="G155" s="14"/>
      <c r="H155" s="14"/>
    </row>
    <row r="156" spans="1:8">
      <c r="A156" s="14"/>
      <c r="B156" s="14"/>
      <c r="C156" s="14"/>
      <c r="D156" s="14"/>
      <c r="E156" s="14"/>
      <c r="F156" s="14"/>
      <c r="G156" s="14"/>
      <c r="H156" s="14"/>
    </row>
    <row r="157" spans="1:8">
      <c r="A157" s="14"/>
      <c r="B157" s="14"/>
      <c r="C157" s="14"/>
      <c r="D157" s="14"/>
      <c r="E157" s="14"/>
      <c r="F157" s="14"/>
      <c r="G157" s="14"/>
      <c r="H157" s="14"/>
    </row>
    <row r="158" spans="1:8">
      <c r="A158" s="14"/>
      <c r="B158" s="14"/>
      <c r="C158" s="14"/>
      <c r="D158" s="14"/>
      <c r="E158" s="14"/>
      <c r="F158" s="14"/>
      <c r="G158" s="14"/>
      <c r="H158" s="14"/>
    </row>
    <row r="159" spans="1:8">
      <c r="A159" s="14"/>
      <c r="B159" s="14"/>
      <c r="C159" s="14"/>
      <c r="D159" s="14"/>
      <c r="E159" s="14"/>
      <c r="F159" s="14"/>
      <c r="G159" s="14"/>
      <c r="H159" s="14"/>
    </row>
    <row r="160" spans="1:8">
      <c r="A160" s="14"/>
      <c r="B160" s="14"/>
      <c r="C160" s="14"/>
      <c r="D160" s="14"/>
      <c r="E160" s="14"/>
      <c r="F160" s="14"/>
      <c r="G160" s="14"/>
      <c r="H160" s="14"/>
    </row>
    <row r="161" spans="1:8">
      <c r="A161" s="14"/>
      <c r="B161" s="14"/>
      <c r="C161" s="14"/>
      <c r="D161" s="14"/>
      <c r="E161" s="14"/>
      <c r="F161" s="14"/>
      <c r="G161" s="14"/>
      <c r="H161" s="14"/>
    </row>
    <row r="162" spans="1:8">
      <c r="A162" s="14"/>
      <c r="B162" s="14"/>
      <c r="C162" s="14"/>
      <c r="D162" s="14"/>
      <c r="E162" s="14"/>
      <c r="F162" s="14"/>
      <c r="G162" s="14"/>
      <c r="H162" s="14"/>
    </row>
    <row r="163" spans="1:8">
      <c r="A163" s="14"/>
      <c r="B163" s="14"/>
      <c r="C163" s="14"/>
      <c r="D163" s="14"/>
      <c r="E163" s="14"/>
      <c r="F163" s="14"/>
      <c r="G163" s="14"/>
      <c r="H163" s="14"/>
    </row>
    <row r="164" spans="1:8">
      <c r="A164" s="14"/>
      <c r="B164" s="14"/>
      <c r="C164" s="14"/>
      <c r="D164" s="14"/>
      <c r="E164" s="14"/>
      <c r="F164" s="14"/>
      <c r="G164" s="14"/>
      <c r="H164" s="14"/>
    </row>
    <row r="165" spans="1:8">
      <c r="A165" s="14"/>
      <c r="B165" s="14"/>
      <c r="C165" s="14"/>
      <c r="D165" s="14"/>
      <c r="E165" s="14"/>
      <c r="F165" s="14"/>
      <c r="G165" s="14"/>
      <c r="H165" s="14"/>
    </row>
    <row r="166" spans="1:8">
      <c r="A166" s="14"/>
      <c r="B166" s="14"/>
      <c r="C166" s="14"/>
      <c r="D166" s="14"/>
      <c r="E166" s="14"/>
      <c r="F166" s="14"/>
      <c r="G166" s="14"/>
      <c r="H166" s="14"/>
    </row>
    <row r="167" spans="1:8">
      <c r="A167" s="14"/>
      <c r="B167" s="14"/>
      <c r="C167" s="14"/>
      <c r="D167" s="14"/>
      <c r="E167" s="14"/>
      <c r="F167" s="14"/>
      <c r="G167" s="14"/>
      <c r="H167" s="14"/>
    </row>
    <row r="168" spans="1:8">
      <c r="A168" s="14"/>
      <c r="B168" s="14"/>
      <c r="C168" s="14"/>
      <c r="D168" s="14"/>
      <c r="E168" s="14"/>
      <c r="F168" s="14"/>
      <c r="G168" s="14"/>
      <c r="H168" s="14"/>
    </row>
    <row r="169" spans="1:8">
      <c r="A169" s="14"/>
      <c r="B169" s="14"/>
      <c r="C169" s="14"/>
      <c r="D169" s="14"/>
      <c r="E169" s="14"/>
      <c r="F169" s="14"/>
      <c r="G169" s="14"/>
      <c r="H169" s="14"/>
    </row>
    <row r="170" spans="1:8">
      <c r="A170" s="14"/>
      <c r="B170" s="14"/>
      <c r="C170" s="14"/>
      <c r="D170" s="14"/>
      <c r="E170" s="14"/>
      <c r="F170" s="14"/>
      <c r="G170" s="14"/>
      <c r="H170" s="14"/>
    </row>
    <row r="171" spans="1:8">
      <c r="A171" s="14"/>
      <c r="B171" s="14"/>
      <c r="C171" s="14"/>
      <c r="D171" s="14"/>
      <c r="E171" s="14"/>
      <c r="F171" s="14"/>
      <c r="G171" s="14"/>
      <c r="H171" s="14"/>
    </row>
    <row r="172" spans="1:8">
      <c r="A172" s="14"/>
      <c r="B172" s="14"/>
      <c r="C172" s="14"/>
      <c r="D172" s="14"/>
      <c r="E172" s="14"/>
      <c r="F172" s="14"/>
      <c r="G172" s="14"/>
      <c r="H172" s="14"/>
    </row>
    <row r="173" spans="1:8">
      <c r="A173" s="14"/>
      <c r="B173" s="14"/>
      <c r="C173" s="14"/>
      <c r="D173" s="14"/>
      <c r="E173" s="14"/>
      <c r="F173" s="14"/>
      <c r="G173" s="14"/>
      <c r="H173" s="14"/>
    </row>
    <row r="174" spans="1:8">
      <c r="A174" s="14"/>
      <c r="B174" s="14"/>
      <c r="C174" s="14"/>
      <c r="D174" s="14"/>
      <c r="E174" s="14"/>
      <c r="F174" s="14"/>
      <c r="G174" s="14"/>
      <c r="H174" s="14"/>
    </row>
    <row r="175" spans="1:8">
      <c r="A175" s="14"/>
      <c r="B175" s="14"/>
      <c r="C175" s="14"/>
      <c r="D175" s="14"/>
      <c r="E175" s="14"/>
      <c r="F175" s="14"/>
      <c r="G175" s="14"/>
      <c r="H175" s="14"/>
    </row>
    <row r="176" spans="1:8">
      <c r="A176" s="14"/>
      <c r="B176" s="14"/>
      <c r="C176" s="14"/>
      <c r="D176" s="14"/>
      <c r="E176" s="14"/>
      <c r="F176" s="14"/>
      <c r="G176" s="14"/>
      <c r="H176" s="14"/>
    </row>
    <row r="177" spans="1:8">
      <c r="A177" s="14"/>
      <c r="B177" s="14"/>
      <c r="C177" s="14"/>
      <c r="D177" s="14"/>
      <c r="E177" s="14"/>
      <c r="F177" s="14"/>
      <c r="G177" s="14"/>
      <c r="H177" s="14"/>
    </row>
    <row r="178" spans="1:8">
      <c r="A178" s="14"/>
      <c r="B178" s="14"/>
      <c r="C178" s="14"/>
      <c r="D178" s="14"/>
      <c r="E178" s="14"/>
      <c r="F178" s="14"/>
      <c r="G178" s="14"/>
      <c r="H178" s="14"/>
    </row>
    <row r="179" spans="1:8">
      <c r="A179" s="14"/>
      <c r="B179" s="14"/>
      <c r="C179" s="14"/>
      <c r="D179" s="14"/>
      <c r="E179" s="14"/>
      <c r="F179" s="14"/>
      <c r="G179" s="14"/>
      <c r="H179" s="14"/>
    </row>
    <row r="180" spans="1:8">
      <c r="A180" s="14"/>
      <c r="B180" s="14"/>
      <c r="C180" s="14"/>
      <c r="D180" s="14"/>
      <c r="E180" s="14"/>
      <c r="F180" s="14"/>
      <c r="G180" s="14"/>
      <c r="H180" s="14"/>
    </row>
    <row r="181" spans="1:8">
      <c r="A181" s="14"/>
      <c r="B181" s="14"/>
      <c r="C181" s="14"/>
      <c r="D181" s="14"/>
      <c r="E181" s="14"/>
      <c r="F181" s="14"/>
      <c r="G181" s="14"/>
      <c r="H181" s="14"/>
    </row>
    <row r="182" spans="1:8">
      <c r="A182" s="14"/>
      <c r="B182" s="14"/>
      <c r="C182" s="14"/>
      <c r="D182" s="14"/>
      <c r="E182" s="14"/>
      <c r="F182" s="14"/>
      <c r="G182" s="14"/>
      <c r="H182" s="14"/>
    </row>
    <row r="183" spans="1:8">
      <c r="A183" s="14"/>
      <c r="B183" s="14"/>
      <c r="C183" s="14"/>
      <c r="D183" s="14"/>
      <c r="E183" s="14"/>
      <c r="F183" s="14"/>
      <c r="G183" s="14"/>
      <c r="H183" s="14"/>
    </row>
    <row r="184" spans="1:8">
      <c r="A184" s="14"/>
      <c r="B184" s="14"/>
      <c r="C184" s="14"/>
      <c r="D184" s="14"/>
      <c r="E184" s="14"/>
      <c r="F184" s="14"/>
      <c r="G184" s="14"/>
      <c r="H184" s="14"/>
    </row>
    <row r="185" spans="1:8">
      <c r="A185" s="14"/>
      <c r="B185" s="14"/>
      <c r="C185" s="14"/>
      <c r="D185" s="14"/>
      <c r="E185" s="14"/>
      <c r="F185" s="14"/>
      <c r="G185" s="14"/>
      <c r="H185" s="14"/>
    </row>
    <row r="186" spans="1:8">
      <c r="A186" s="14"/>
      <c r="B186" s="14"/>
      <c r="C186" s="14"/>
      <c r="D186" s="14"/>
      <c r="E186" s="14"/>
      <c r="F186" s="14"/>
      <c r="G186" s="14"/>
      <c r="H186" s="14"/>
    </row>
    <row r="187" spans="1:8">
      <c r="A187" s="14"/>
      <c r="B187" s="14"/>
      <c r="C187" s="14"/>
      <c r="D187" s="14"/>
      <c r="E187" s="14"/>
      <c r="F187" s="14"/>
      <c r="G187" s="14"/>
      <c r="H187" s="14"/>
    </row>
    <row r="188" spans="1:8">
      <c r="A188" s="14"/>
      <c r="B188" s="14"/>
      <c r="C188" s="14"/>
      <c r="D188" s="14"/>
      <c r="E188" s="14"/>
      <c r="F188" s="14"/>
      <c r="G188" s="14"/>
      <c r="H188" s="14"/>
    </row>
    <row r="189" spans="1:8">
      <c r="A189" s="14"/>
      <c r="B189" s="14"/>
      <c r="C189" s="14"/>
      <c r="D189" s="14"/>
      <c r="E189" s="14"/>
      <c r="F189" s="14"/>
      <c r="G189" s="14"/>
      <c r="H189" s="14"/>
    </row>
    <row r="190" spans="1:8">
      <c r="A190" s="14"/>
      <c r="B190" s="14"/>
      <c r="C190" s="14"/>
      <c r="D190" s="14"/>
      <c r="E190" s="14"/>
      <c r="F190" s="14"/>
      <c r="G190" s="14"/>
      <c r="H190" s="14"/>
    </row>
    <row r="191" spans="1:8">
      <c r="A191" s="14"/>
      <c r="B191" s="14"/>
      <c r="C191" s="14"/>
      <c r="D191" s="14"/>
      <c r="E191" s="14"/>
      <c r="F191" s="14"/>
      <c r="G191" s="14"/>
      <c r="H191" s="14"/>
    </row>
    <row r="192" spans="1:8">
      <c r="A192" s="14"/>
      <c r="B192" s="14"/>
      <c r="C192" s="14"/>
      <c r="D192" s="14"/>
      <c r="E192" s="14"/>
      <c r="F192" s="14"/>
      <c r="G192" s="14"/>
      <c r="H192" s="14"/>
    </row>
    <row r="193" spans="1:8">
      <c r="A193" s="14"/>
      <c r="B193" s="14"/>
      <c r="C193" s="14"/>
      <c r="D193" s="14"/>
      <c r="E193" s="14"/>
      <c r="F193" s="14"/>
      <c r="G193" s="14"/>
      <c r="H193" s="14"/>
    </row>
    <row r="194" spans="1:8">
      <c r="A194" s="14"/>
      <c r="B194" s="14"/>
      <c r="C194" s="14"/>
      <c r="D194" s="14"/>
      <c r="E194" s="14"/>
      <c r="F194" s="14"/>
      <c r="G194" s="14"/>
      <c r="H194" s="14"/>
    </row>
    <row r="195" spans="1:8">
      <c r="A195" s="14"/>
      <c r="B195" s="14"/>
      <c r="C195" s="14"/>
      <c r="D195" s="14"/>
      <c r="E195" s="14"/>
      <c r="F195" s="14"/>
      <c r="G195" s="14"/>
      <c r="H195" s="14"/>
    </row>
    <row r="196" spans="1:8">
      <c r="A196" s="14"/>
      <c r="B196" s="14"/>
      <c r="C196" s="14"/>
      <c r="D196" s="14"/>
      <c r="E196" s="14"/>
      <c r="F196" s="14"/>
      <c r="G196" s="14"/>
      <c r="H196" s="14"/>
    </row>
    <row r="197" spans="1:8">
      <c r="A197" s="14"/>
      <c r="B197" s="14"/>
      <c r="C197" s="14"/>
      <c r="D197" s="14"/>
      <c r="E197" s="14"/>
      <c r="F197" s="14"/>
      <c r="G197" s="14"/>
      <c r="H197" s="14"/>
    </row>
    <row r="198" spans="1:8">
      <c r="A198" s="14"/>
      <c r="B198" s="14"/>
      <c r="C198" s="14"/>
      <c r="D198" s="14"/>
      <c r="E198" s="14"/>
      <c r="F198" s="14"/>
      <c r="G198" s="14"/>
      <c r="H198" s="14"/>
    </row>
    <row r="199" spans="1:8">
      <c r="A199" s="14"/>
      <c r="B199" s="14"/>
      <c r="C199" s="14"/>
      <c r="D199" s="14"/>
      <c r="E199" s="14"/>
      <c r="F199" s="14"/>
      <c r="G199" s="14"/>
      <c r="H199" s="14"/>
    </row>
    <row r="200" spans="1:8">
      <c r="A200" s="14"/>
      <c r="B200" s="14"/>
      <c r="C200" s="14"/>
      <c r="D200" s="14"/>
      <c r="E200" s="14"/>
      <c r="F200" s="14"/>
      <c r="G200" s="14"/>
      <c r="H200" s="14"/>
    </row>
    <row r="201" spans="1:8">
      <c r="A201" s="14"/>
      <c r="B201" s="14"/>
      <c r="C201" s="14"/>
      <c r="D201" s="14"/>
      <c r="E201" s="14"/>
      <c r="F201" s="14"/>
      <c r="G201" s="14"/>
      <c r="H201" s="14"/>
    </row>
    <row r="202" spans="1:8">
      <c r="A202" s="14"/>
      <c r="B202" s="14"/>
      <c r="C202" s="14"/>
      <c r="D202" s="14"/>
      <c r="E202" s="14"/>
      <c r="F202" s="14"/>
      <c r="G202" s="14"/>
      <c r="H202" s="14"/>
    </row>
    <row r="203" spans="1:8">
      <c r="A203" s="14"/>
      <c r="B203" s="14"/>
      <c r="C203" s="14"/>
      <c r="D203" s="14"/>
      <c r="E203" s="14"/>
      <c r="F203" s="14"/>
      <c r="G203" s="14"/>
      <c r="H203" s="14"/>
    </row>
    <row r="204" spans="1:8">
      <c r="A204" s="14"/>
      <c r="B204" s="14"/>
      <c r="C204" s="14"/>
      <c r="D204" s="14"/>
      <c r="E204" s="14"/>
      <c r="F204" s="14"/>
      <c r="G204" s="14"/>
      <c r="H204" s="14"/>
    </row>
    <row r="205" spans="1:8">
      <c r="A205" s="14"/>
      <c r="B205" s="14"/>
      <c r="C205" s="14"/>
      <c r="D205" s="14"/>
      <c r="E205" s="14"/>
      <c r="F205" s="14"/>
      <c r="G205" s="14"/>
      <c r="H205" s="14"/>
    </row>
    <row r="206" spans="1:8">
      <c r="A206" s="14"/>
      <c r="B206" s="14"/>
      <c r="C206" s="14"/>
      <c r="D206" s="14"/>
      <c r="E206" s="14"/>
      <c r="F206" s="14"/>
      <c r="G206" s="14"/>
      <c r="H206" s="14"/>
    </row>
    <row r="207" spans="1:8">
      <c r="A207" s="14"/>
      <c r="B207" s="14"/>
      <c r="C207" s="14"/>
      <c r="D207" s="14"/>
      <c r="E207" s="14"/>
      <c r="F207" s="14"/>
      <c r="G207" s="14"/>
      <c r="H207" s="14"/>
    </row>
    <row r="208" spans="1:8">
      <c r="A208" s="14"/>
      <c r="B208" s="14"/>
      <c r="C208" s="14"/>
      <c r="D208" s="14"/>
      <c r="E208" s="14"/>
      <c r="F208" s="14"/>
      <c r="G208" s="14"/>
      <c r="H208" s="14"/>
    </row>
    <row r="209" spans="1:8">
      <c r="A209" s="14"/>
      <c r="B209" s="14"/>
      <c r="C209" s="14"/>
      <c r="D209" s="14"/>
      <c r="E209" s="14"/>
      <c r="F209" s="14"/>
      <c r="G209" s="14"/>
      <c r="H209" s="14"/>
    </row>
    <row r="210" spans="1:8">
      <c r="A210" s="14"/>
      <c r="B210" s="14"/>
      <c r="C210" s="14"/>
      <c r="D210" s="14"/>
      <c r="E210" s="14"/>
      <c r="F210" s="14"/>
      <c r="G210" s="14"/>
      <c r="H210" s="14"/>
    </row>
    <row r="211" spans="1:8">
      <c r="A211" s="14"/>
      <c r="B211" s="14"/>
      <c r="C211" s="14"/>
      <c r="D211" s="14"/>
      <c r="E211" s="14"/>
      <c r="F211" s="14"/>
      <c r="G211" s="14"/>
      <c r="H211" s="14"/>
    </row>
    <row r="212" spans="1:8">
      <c r="A212" s="14"/>
      <c r="B212" s="14"/>
      <c r="C212" s="14"/>
      <c r="D212" s="14"/>
      <c r="E212" s="14"/>
      <c r="F212" s="14"/>
      <c r="G212" s="14"/>
      <c r="H212" s="14"/>
    </row>
    <row r="213" spans="1:8">
      <c r="A213" s="14"/>
      <c r="B213" s="14"/>
      <c r="C213" s="14"/>
      <c r="D213" s="14"/>
      <c r="E213" s="14"/>
      <c r="F213" s="14"/>
      <c r="G213" s="14"/>
      <c r="H213" s="14"/>
    </row>
    <row r="214" spans="1:8">
      <c r="A214" s="14"/>
      <c r="B214" s="14"/>
      <c r="C214" s="14"/>
      <c r="D214" s="14"/>
      <c r="E214" s="14"/>
      <c r="F214" s="14"/>
      <c r="G214" s="14"/>
      <c r="H214" s="14"/>
    </row>
    <row r="215" spans="1:8">
      <c r="A215" s="14"/>
      <c r="B215" s="14"/>
      <c r="C215" s="14"/>
      <c r="D215" s="14"/>
      <c r="E215" s="14"/>
      <c r="F215" s="14"/>
      <c r="G215" s="14"/>
      <c r="H215" s="14"/>
    </row>
    <row r="216" spans="1:8">
      <c r="A216" s="14"/>
      <c r="B216" s="14"/>
      <c r="C216" s="14"/>
      <c r="D216" s="14"/>
      <c r="E216" s="14"/>
      <c r="F216" s="14"/>
      <c r="G216" s="14"/>
      <c r="H216" s="14"/>
    </row>
    <row r="217" spans="1:8">
      <c r="A217" s="14"/>
      <c r="B217" s="14"/>
      <c r="C217" s="14"/>
      <c r="D217" s="14"/>
      <c r="E217" s="14"/>
      <c r="F217" s="14"/>
      <c r="G217" s="14"/>
      <c r="H217" s="14"/>
    </row>
    <row r="218" spans="1:8">
      <c r="A218" s="14"/>
      <c r="B218" s="14"/>
      <c r="C218" s="14"/>
      <c r="D218" s="14"/>
      <c r="E218" s="14"/>
      <c r="F218" s="14"/>
      <c r="G218" s="14"/>
      <c r="H218" s="14"/>
    </row>
    <row r="219" spans="1:8">
      <c r="A219" s="14"/>
      <c r="B219" s="14"/>
      <c r="C219" s="14"/>
      <c r="D219" s="14"/>
      <c r="E219" s="14"/>
      <c r="F219" s="14"/>
      <c r="G219" s="14"/>
      <c r="H219" s="14"/>
    </row>
    <row r="220" spans="1:8">
      <c r="A220" s="14"/>
      <c r="B220" s="14"/>
      <c r="C220" s="14"/>
      <c r="D220" s="14"/>
      <c r="E220" s="14"/>
      <c r="F220" s="14"/>
      <c r="G220" s="14"/>
      <c r="H220" s="14"/>
    </row>
    <row r="221" spans="1:8">
      <c r="A221" s="14"/>
      <c r="B221" s="14"/>
      <c r="C221" s="14"/>
      <c r="D221" s="14"/>
      <c r="E221" s="14"/>
      <c r="F221" s="14"/>
      <c r="G221" s="14"/>
      <c r="H221" s="14"/>
    </row>
    <row r="222" spans="1:8">
      <c r="A222" s="14"/>
      <c r="B222" s="14"/>
      <c r="C222" s="14"/>
      <c r="D222" s="14"/>
      <c r="E222" s="14"/>
      <c r="F222" s="14"/>
      <c r="G222" s="14"/>
      <c r="H222" s="14"/>
    </row>
    <row r="223" spans="1:8">
      <c r="A223" s="14"/>
      <c r="B223" s="14"/>
      <c r="C223" s="14"/>
      <c r="D223" s="14"/>
      <c r="E223" s="14"/>
      <c r="F223" s="14"/>
      <c r="G223" s="14"/>
      <c r="H223" s="14"/>
    </row>
    <row r="224" spans="1:8">
      <c r="A224" s="14"/>
      <c r="B224" s="14"/>
      <c r="C224" s="14"/>
      <c r="D224" s="14"/>
      <c r="E224" s="14"/>
      <c r="F224" s="14"/>
      <c r="G224" s="14"/>
      <c r="H224" s="14"/>
    </row>
    <row r="225" spans="1:8">
      <c r="A225" s="14"/>
      <c r="B225" s="14"/>
      <c r="C225" s="14"/>
      <c r="D225" s="14"/>
      <c r="E225" s="14"/>
      <c r="F225" s="14"/>
      <c r="G225" s="14"/>
      <c r="H225" s="14"/>
    </row>
    <row r="226" spans="1:8">
      <c r="A226" s="14"/>
      <c r="B226" s="14"/>
      <c r="C226" s="14"/>
      <c r="D226" s="14"/>
      <c r="E226" s="14"/>
      <c r="F226" s="14"/>
      <c r="G226" s="14"/>
      <c r="H226" s="14"/>
    </row>
    <row r="227" spans="1:8">
      <c r="A227" s="14"/>
      <c r="B227" s="14"/>
      <c r="C227" s="14"/>
      <c r="D227" s="14"/>
      <c r="E227" s="14"/>
      <c r="F227" s="14"/>
      <c r="G227" s="14"/>
      <c r="H227" s="14"/>
    </row>
    <row r="228" spans="1:8">
      <c r="A228" s="14"/>
      <c r="B228" s="14"/>
      <c r="C228" s="14"/>
      <c r="D228" s="14"/>
      <c r="E228" s="14"/>
      <c r="F228" s="14"/>
      <c r="G228" s="14"/>
      <c r="H228" s="14"/>
    </row>
    <row r="229" spans="1:8">
      <c r="A229" s="14"/>
      <c r="B229" s="14"/>
      <c r="C229" s="14"/>
      <c r="D229" s="14"/>
      <c r="E229" s="14"/>
      <c r="F229" s="14"/>
      <c r="G229" s="14"/>
      <c r="H229" s="14"/>
    </row>
    <row r="230" spans="1:8">
      <c r="A230" s="14"/>
      <c r="B230" s="14"/>
      <c r="C230" s="14"/>
      <c r="D230" s="14"/>
      <c r="E230" s="14"/>
      <c r="F230" s="14"/>
      <c r="G230" s="14"/>
      <c r="H230" s="14"/>
    </row>
    <row r="231" spans="1:8">
      <c r="A231" s="14"/>
      <c r="B231" s="14"/>
      <c r="C231" s="14"/>
      <c r="D231" s="14"/>
      <c r="E231" s="14"/>
      <c r="F231" s="14"/>
      <c r="G231" s="14"/>
      <c r="H231" s="14"/>
    </row>
    <row r="232" spans="1:8">
      <c r="A232" s="14"/>
      <c r="B232" s="14"/>
      <c r="C232" s="14"/>
      <c r="D232" s="14"/>
      <c r="E232" s="14"/>
      <c r="F232" s="14"/>
      <c r="G232" s="14"/>
      <c r="H232" s="14"/>
    </row>
    <row r="233" spans="1:8">
      <c r="A233" s="14"/>
      <c r="B233" s="14"/>
      <c r="C233" s="14"/>
      <c r="D233" s="14"/>
      <c r="E233" s="14"/>
      <c r="F233" s="14"/>
      <c r="G233" s="14"/>
      <c r="H233" s="14"/>
    </row>
    <row r="234" spans="1:8">
      <c r="A234" s="14"/>
      <c r="B234" s="14"/>
      <c r="C234" s="14"/>
      <c r="D234" s="14"/>
      <c r="E234" s="14"/>
      <c r="F234" s="14"/>
      <c r="G234" s="14"/>
      <c r="H234" s="14"/>
    </row>
  </sheetData>
  <mergeCells count="18">
    <mergeCell ref="H15:H16"/>
    <mergeCell ref="B31:C31"/>
    <mergeCell ref="A27:G27"/>
    <mergeCell ref="C8:H8"/>
    <mergeCell ref="C9:H9"/>
    <mergeCell ref="A15:A16"/>
    <mergeCell ref="B15:B16"/>
    <mergeCell ref="C15:C16"/>
    <mergeCell ref="E15:E16"/>
    <mergeCell ref="F15:F16"/>
    <mergeCell ref="A13:E13"/>
    <mergeCell ref="G15:G16"/>
    <mergeCell ref="D15:D16"/>
    <mergeCell ref="A1:H1"/>
    <mergeCell ref="A3:H3"/>
    <mergeCell ref="A4:H4"/>
    <mergeCell ref="C6:H6"/>
    <mergeCell ref="C7:H7"/>
  </mergeCells>
  <printOptions horizontalCentered="1"/>
  <pageMargins left="1.1811023622047245" right="0.59055118110236227" top="0.78740157480314965" bottom="0.78740157480314965" header="0.31496062992125984" footer="0.39370078740157483"/>
  <pageSetup paperSize="9" scale="69" fitToHeight="0" orientation="portrait" blackAndWhite="1" r:id="rId1"/>
  <headerFooter>
    <oddFooter>&amp;R&amp;"Times New Roman,Regular"&amp;10&amp;P. lpp. no &amp;N</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I332"/>
  <sheetViews>
    <sheetView showZeros="0" topLeftCell="A9" zoomScale="110" zoomScaleNormal="110" workbookViewId="0">
      <selection activeCell="H27" sqref="H27"/>
    </sheetView>
  </sheetViews>
  <sheetFormatPr defaultColWidth="9.140625" defaultRowHeight="15" outlineLevelRow="1"/>
  <cols>
    <col min="1" max="2" width="8.7109375" style="44" customWidth="1"/>
    <col min="3" max="3" width="44.7109375" style="44" customWidth="1"/>
    <col min="4" max="4" width="12" style="44" customWidth="1"/>
    <col min="5" max="5" width="27.42578125" style="44" customWidth="1"/>
    <col min="6" max="6" width="10.5703125" style="44" customWidth="1"/>
    <col min="7" max="7" width="9.7109375" style="44" customWidth="1"/>
    <col min="8" max="8" width="19.42578125" style="44" customWidth="1"/>
    <col min="9" max="9" width="22.7109375" style="44" customWidth="1"/>
    <col min="10" max="16384" width="9.140625" style="44"/>
  </cols>
  <sheetData>
    <row r="1" spans="1:9" ht="20.25">
      <c r="A1" s="985" t="str">
        <f>"Lokālā tāme Nr. "&amp;KOPS1!B53</f>
        <v>Lokālā tāme Nr. 3-6</v>
      </c>
      <c r="B1" s="985"/>
      <c r="C1" s="985"/>
      <c r="D1" s="985"/>
      <c r="E1" s="985"/>
      <c r="F1" s="985"/>
      <c r="G1" s="985"/>
      <c r="H1" s="985"/>
      <c r="I1" s="985"/>
    </row>
    <row r="3" spans="1:9" ht="20.25">
      <c r="A3" s="1026" t="str">
        <f>KOPS1!C53</f>
        <v>Ūdensapgāde un kanalizācija, ārējie tīkli</v>
      </c>
      <c r="B3" s="1026"/>
      <c r="C3" s="1026"/>
      <c r="D3" s="1026"/>
      <c r="E3" s="1027"/>
      <c r="F3" s="1026"/>
      <c r="G3" s="1026"/>
      <c r="H3" s="1026"/>
      <c r="I3" s="1026"/>
    </row>
    <row r="4" spans="1:9">
      <c r="A4" s="1017" t="s">
        <v>0</v>
      </c>
      <c r="B4" s="1017"/>
      <c r="C4" s="1017"/>
      <c r="D4" s="1017"/>
      <c r="E4" s="1017"/>
      <c r="F4" s="1017"/>
      <c r="G4" s="1017"/>
      <c r="H4" s="1017"/>
      <c r="I4" s="1017"/>
    </row>
    <row r="5" spans="1:9">
      <c r="A5" s="14"/>
      <c r="B5" s="14"/>
      <c r="C5" s="14"/>
      <c r="D5" s="14"/>
      <c r="E5" s="14"/>
      <c r="F5" s="14"/>
      <c r="G5" s="14"/>
      <c r="H5" s="14"/>
      <c r="I5" s="14"/>
    </row>
    <row r="6" spans="1:9">
      <c r="A6" s="14" t="s">
        <v>1</v>
      </c>
      <c r="B6" s="14"/>
      <c r="C6" s="995" t="str">
        <f>KOPS1!C6</f>
        <v>Jauna skolas ēka Ādažos I.kārta</v>
      </c>
      <c r="D6" s="995"/>
      <c r="E6" s="986"/>
      <c r="F6" s="995"/>
      <c r="G6" s="995"/>
      <c r="H6" s="995"/>
      <c r="I6" s="995"/>
    </row>
    <row r="7" spans="1:9">
      <c r="A7" s="14" t="s">
        <v>2</v>
      </c>
      <c r="B7" s="14"/>
      <c r="C7" s="995" t="str">
        <f>KOPS1!C7</f>
        <v>Jauna skolas ēka Ādažos</v>
      </c>
      <c r="D7" s="995"/>
      <c r="E7" s="986"/>
      <c r="F7" s="995"/>
      <c r="G7" s="995"/>
      <c r="H7" s="995"/>
      <c r="I7" s="995"/>
    </row>
    <row r="8" spans="1:9">
      <c r="A8" s="14" t="s">
        <v>3</v>
      </c>
      <c r="B8" s="14"/>
      <c r="C8" s="995" t="str">
        <f>KOPS1!C8</f>
        <v>Attekas iela 16, Ādaži, Ādažu novads</v>
      </c>
      <c r="D8" s="995"/>
      <c r="E8" s="986"/>
      <c r="F8" s="995"/>
      <c r="G8" s="995"/>
      <c r="H8" s="995"/>
      <c r="I8" s="995"/>
    </row>
    <row r="9" spans="1:9">
      <c r="A9" s="14" t="s">
        <v>4</v>
      </c>
      <c r="B9" s="14"/>
      <c r="C9" s="995" t="str">
        <f>KOPS1!C9</f>
        <v>16-26</v>
      </c>
      <c r="D9" s="995"/>
      <c r="E9" s="986"/>
      <c r="F9" s="995"/>
      <c r="G9" s="995"/>
      <c r="H9" s="995"/>
      <c r="I9" s="995"/>
    </row>
    <row r="10" spans="1:9">
      <c r="A10" s="14"/>
      <c r="B10" s="14"/>
      <c r="C10" s="14"/>
      <c r="D10" s="14"/>
      <c r="E10" s="14"/>
      <c r="F10" s="14"/>
      <c r="G10" s="14"/>
      <c r="H10" s="14"/>
    </row>
    <row r="11" spans="1:9">
      <c r="A11" s="14" t="s">
        <v>1053</v>
      </c>
      <c r="B11" s="14"/>
      <c r="C11" s="14"/>
      <c r="D11" s="14"/>
      <c r="E11" s="14"/>
      <c r="F11" s="14"/>
      <c r="G11" s="14"/>
      <c r="H11" s="14"/>
    </row>
    <row r="12" spans="1:9">
      <c r="A12" s="14" t="s">
        <v>2039</v>
      </c>
      <c r="B12" s="14"/>
      <c r="C12" s="14"/>
      <c r="D12" s="14"/>
      <c r="E12" s="14"/>
      <c r="F12" s="14"/>
      <c r="G12" s="14"/>
      <c r="H12" s="14"/>
      <c r="I12" s="14"/>
    </row>
    <row r="13" spans="1:9">
      <c r="A13" s="1019" t="str">
        <f>KOPS1!F14</f>
        <v>Tāme sastādīta 2017.gada 29. septembrī</v>
      </c>
      <c r="B13" s="1019"/>
      <c r="C13" s="1019"/>
      <c r="D13" s="1019"/>
      <c r="E13" s="923"/>
      <c r="F13" s="14"/>
      <c r="G13" s="14"/>
      <c r="H13" s="14"/>
    </row>
    <row r="15" spans="1:9" ht="15" customHeight="1">
      <c r="A15" s="1007" t="s">
        <v>5</v>
      </c>
      <c r="B15" s="1007" t="s">
        <v>6</v>
      </c>
      <c r="C15" s="1050" t="s">
        <v>1931</v>
      </c>
      <c r="D15" s="1051"/>
      <c r="E15" s="1032" t="s">
        <v>1628</v>
      </c>
      <c r="F15" s="1013" t="s">
        <v>7</v>
      </c>
      <c r="G15" s="1011" t="s">
        <v>8</v>
      </c>
      <c r="H15" s="1024" t="s">
        <v>2040</v>
      </c>
      <c r="I15" s="1024" t="s">
        <v>2041</v>
      </c>
    </row>
    <row r="16" spans="1:9">
      <c r="A16" s="1007"/>
      <c r="B16" s="1007"/>
      <c r="C16" s="1052"/>
      <c r="D16" s="1053"/>
      <c r="E16" s="1025"/>
      <c r="F16" s="1013"/>
      <c r="G16" s="1012"/>
      <c r="H16" s="1025"/>
      <c r="I16" s="1025"/>
    </row>
    <row r="17" spans="1:9" ht="15" customHeight="1" thickBot="1">
      <c r="A17" s="66">
        <v>1</v>
      </c>
      <c r="B17" s="66">
        <v>2</v>
      </c>
      <c r="C17" s="1044" t="s">
        <v>80</v>
      </c>
      <c r="D17" s="1045"/>
      <c r="E17" s="927"/>
      <c r="F17" s="66" t="s">
        <v>81</v>
      </c>
      <c r="G17" s="68">
        <v>5</v>
      </c>
      <c r="H17" s="68">
        <v>6</v>
      </c>
      <c r="I17" s="68">
        <v>7</v>
      </c>
    </row>
    <row r="18" spans="1:9" ht="15.75" thickTop="1">
      <c r="A18" s="38"/>
      <c r="B18" s="1"/>
      <c r="C18" s="1046" t="s">
        <v>194</v>
      </c>
      <c r="D18" s="1047"/>
      <c r="E18" s="727"/>
      <c r="F18" s="250"/>
      <c r="G18" s="251"/>
      <c r="H18" s="40"/>
      <c r="I18" s="40"/>
    </row>
    <row r="19" spans="1:9">
      <c r="A19" s="38"/>
      <c r="B19" s="413"/>
      <c r="C19" s="1048" t="s">
        <v>125</v>
      </c>
      <c r="D19" s="1049"/>
      <c r="E19" s="727"/>
      <c r="F19" s="250"/>
      <c r="G19" s="251"/>
      <c r="H19" s="40"/>
      <c r="I19" s="40"/>
    </row>
    <row r="20" spans="1:9">
      <c r="A20" s="33">
        <v>1</v>
      </c>
      <c r="B20" s="599" t="s">
        <v>1958</v>
      </c>
      <c r="C20" s="91" t="s">
        <v>126</v>
      </c>
      <c r="D20" s="31"/>
      <c r="E20" s="722"/>
      <c r="F20" s="56" t="s">
        <v>95</v>
      </c>
      <c r="G20" s="45">
        <v>143.30000000000001</v>
      </c>
      <c r="H20" s="529"/>
      <c r="I20" s="252"/>
    </row>
    <row r="21" spans="1:9">
      <c r="A21" s="33">
        <f>A20+1</f>
        <v>2</v>
      </c>
      <c r="B21" s="599" t="s">
        <v>1958</v>
      </c>
      <c r="C21" s="91" t="s">
        <v>127</v>
      </c>
      <c r="D21" s="31"/>
      <c r="E21" s="722"/>
      <c r="F21" s="56" t="s">
        <v>128</v>
      </c>
      <c r="G21" s="606">
        <v>6</v>
      </c>
      <c r="H21" s="529"/>
      <c r="I21" s="252"/>
    </row>
    <row r="22" spans="1:9">
      <c r="A22" s="33">
        <f t="shared" ref="A22:A81" si="0">A21+1</f>
        <v>3</v>
      </c>
      <c r="B22" s="599" t="s">
        <v>1958</v>
      </c>
      <c r="C22" s="91" t="s">
        <v>631</v>
      </c>
      <c r="D22" s="31"/>
      <c r="E22" s="722"/>
      <c r="F22" s="56" t="s">
        <v>128</v>
      </c>
      <c r="G22" s="606">
        <v>14</v>
      </c>
      <c r="H22" s="529"/>
      <c r="I22" s="252"/>
    </row>
    <row r="23" spans="1:9" ht="25.5">
      <c r="A23" s="33">
        <f t="shared" si="0"/>
        <v>4</v>
      </c>
      <c r="B23" s="599" t="s">
        <v>1958</v>
      </c>
      <c r="C23" s="91" t="s">
        <v>632</v>
      </c>
      <c r="D23" s="31" t="s">
        <v>164</v>
      </c>
      <c r="E23" s="722" t="s">
        <v>2048</v>
      </c>
      <c r="F23" s="56" t="s">
        <v>128</v>
      </c>
      <c r="G23" s="606">
        <v>1</v>
      </c>
      <c r="H23" s="529"/>
      <c r="I23" s="252"/>
    </row>
    <row r="24" spans="1:9" ht="25.5">
      <c r="A24" s="33">
        <f t="shared" si="0"/>
        <v>5</v>
      </c>
      <c r="B24" s="599" t="s">
        <v>1958</v>
      </c>
      <c r="C24" s="91" t="s">
        <v>633</v>
      </c>
      <c r="D24" s="31" t="s">
        <v>164</v>
      </c>
      <c r="E24" s="722" t="s">
        <v>2048</v>
      </c>
      <c r="F24" s="56" t="s">
        <v>95</v>
      </c>
      <c r="G24" s="45">
        <v>38</v>
      </c>
      <c r="H24" s="529"/>
      <c r="I24" s="252"/>
    </row>
    <row r="25" spans="1:9" ht="25.5">
      <c r="A25" s="33">
        <f t="shared" si="0"/>
        <v>6</v>
      </c>
      <c r="B25" s="599" t="s">
        <v>1958</v>
      </c>
      <c r="C25" s="91" t="s">
        <v>633</v>
      </c>
      <c r="D25" s="31" t="s">
        <v>156</v>
      </c>
      <c r="E25" s="722" t="s">
        <v>2048</v>
      </c>
      <c r="F25" s="56" t="s">
        <v>95</v>
      </c>
      <c r="G25" s="45">
        <v>35.799999999999997</v>
      </c>
      <c r="H25" s="529"/>
      <c r="I25" s="252"/>
    </row>
    <row r="26" spans="1:9" ht="25.5">
      <c r="A26" s="33">
        <f t="shared" si="0"/>
        <v>7</v>
      </c>
      <c r="B26" s="599" t="s">
        <v>1958</v>
      </c>
      <c r="C26" s="91" t="s">
        <v>633</v>
      </c>
      <c r="D26" s="31" t="s">
        <v>634</v>
      </c>
      <c r="E26" s="722" t="s">
        <v>2048</v>
      </c>
      <c r="F26" s="56" t="s">
        <v>95</v>
      </c>
      <c r="G26" s="45">
        <v>69.5</v>
      </c>
      <c r="H26" s="529"/>
      <c r="I26" s="252"/>
    </row>
    <row r="27" spans="1:9">
      <c r="A27" s="33">
        <f t="shared" si="0"/>
        <v>8</v>
      </c>
      <c r="B27" s="599" t="s">
        <v>1958</v>
      </c>
      <c r="C27" s="91" t="s">
        <v>129</v>
      </c>
      <c r="D27" s="31"/>
      <c r="E27" s="722" t="s">
        <v>2048</v>
      </c>
      <c r="F27" s="56" t="s">
        <v>95</v>
      </c>
      <c r="G27" s="45">
        <v>143.30000000000001</v>
      </c>
      <c r="H27" s="529"/>
      <c r="I27" s="252"/>
    </row>
    <row r="28" spans="1:9">
      <c r="A28" s="33">
        <f t="shared" si="0"/>
        <v>9</v>
      </c>
      <c r="B28" s="599" t="s">
        <v>1958</v>
      </c>
      <c r="C28" s="91" t="s">
        <v>635</v>
      </c>
      <c r="D28" s="31" t="s">
        <v>636</v>
      </c>
      <c r="E28" s="722" t="s">
        <v>2048</v>
      </c>
      <c r="F28" s="56" t="s">
        <v>92</v>
      </c>
      <c r="G28" s="606">
        <v>1</v>
      </c>
      <c r="H28" s="529"/>
      <c r="I28" s="252"/>
    </row>
    <row r="29" spans="1:9" ht="25.5">
      <c r="A29" s="33">
        <f t="shared" si="0"/>
        <v>10</v>
      </c>
      <c r="B29" s="599" t="s">
        <v>1958</v>
      </c>
      <c r="C29" s="91" t="s">
        <v>637</v>
      </c>
      <c r="D29" s="31" t="s">
        <v>164</v>
      </c>
      <c r="E29" s="722" t="s">
        <v>2048</v>
      </c>
      <c r="F29" s="56" t="s">
        <v>92</v>
      </c>
      <c r="G29" s="606">
        <v>1</v>
      </c>
      <c r="H29" s="529"/>
      <c r="I29" s="252"/>
    </row>
    <row r="30" spans="1:9">
      <c r="A30" s="33">
        <f t="shared" si="0"/>
        <v>11</v>
      </c>
      <c r="B30" s="599" t="s">
        <v>1958</v>
      </c>
      <c r="C30" s="91" t="s">
        <v>638</v>
      </c>
      <c r="D30" s="31" t="s">
        <v>156</v>
      </c>
      <c r="E30" s="722" t="s">
        <v>2048</v>
      </c>
      <c r="F30" s="56" t="s">
        <v>92</v>
      </c>
      <c r="G30" s="758">
        <v>7</v>
      </c>
      <c r="H30" s="529"/>
      <c r="I30" s="252"/>
    </row>
    <row r="31" spans="1:9">
      <c r="A31" s="33">
        <f t="shared" si="0"/>
        <v>12</v>
      </c>
      <c r="B31" s="599" t="s">
        <v>1958</v>
      </c>
      <c r="C31" s="91" t="s">
        <v>639</v>
      </c>
      <c r="D31" s="31" t="s">
        <v>156</v>
      </c>
      <c r="E31" s="722" t="s">
        <v>2048</v>
      </c>
      <c r="F31" s="56" t="s">
        <v>92</v>
      </c>
      <c r="G31" s="758">
        <v>7</v>
      </c>
      <c r="H31" s="529"/>
      <c r="I31" s="252"/>
    </row>
    <row r="32" spans="1:9" ht="25.5">
      <c r="A32" s="33">
        <f t="shared" si="0"/>
        <v>13</v>
      </c>
      <c r="B32" s="599" t="s">
        <v>1958</v>
      </c>
      <c r="C32" s="91" t="s">
        <v>640</v>
      </c>
      <c r="D32" s="31" t="s">
        <v>156</v>
      </c>
      <c r="E32" s="722" t="s">
        <v>2048</v>
      </c>
      <c r="F32" s="56" t="s">
        <v>92</v>
      </c>
      <c r="G32" s="758">
        <v>3</v>
      </c>
      <c r="H32" s="529"/>
      <c r="I32" s="252"/>
    </row>
    <row r="33" spans="1:9">
      <c r="A33" s="33">
        <f t="shared" si="0"/>
        <v>14</v>
      </c>
      <c r="B33" s="599" t="s">
        <v>1958</v>
      </c>
      <c r="C33" s="91" t="s">
        <v>641</v>
      </c>
      <c r="D33" s="31" t="s">
        <v>156</v>
      </c>
      <c r="E33" s="722" t="s">
        <v>2048</v>
      </c>
      <c r="F33" s="56" t="s">
        <v>92</v>
      </c>
      <c r="G33" s="606">
        <v>2</v>
      </c>
      <c r="H33" s="529"/>
      <c r="I33" s="252"/>
    </row>
    <row r="34" spans="1:9">
      <c r="A34" s="33">
        <f t="shared" si="0"/>
        <v>15</v>
      </c>
      <c r="B34" s="599" t="s">
        <v>1958</v>
      </c>
      <c r="C34" s="91" t="s">
        <v>641</v>
      </c>
      <c r="D34" s="31" t="s">
        <v>634</v>
      </c>
      <c r="E34" s="722" t="s">
        <v>2048</v>
      </c>
      <c r="F34" s="56" t="s">
        <v>92</v>
      </c>
      <c r="G34" s="606">
        <v>1</v>
      </c>
      <c r="H34" s="529"/>
      <c r="I34" s="252"/>
    </row>
    <row r="35" spans="1:9">
      <c r="A35" s="33">
        <f t="shared" si="0"/>
        <v>16</v>
      </c>
      <c r="B35" s="599" t="s">
        <v>1958</v>
      </c>
      <c r="C35" s="91" t="s">
        <v>635</v>
      </c>
      <c r="D35" s="31" t="s">
        <v>642</v>
      </c>
      <c r="E35" s="722" t="s">
        <v>2048</v>
      </c>
      <c r="F35" s="56" t="s">
        <v>92</v>
      </c>
      <c r="G35" s="606">
        <v>1</v>
      </c>
      <c r="H35" s="529"/>
      <c r="I35" s="252"/>
    </row>
    <row r="36" spans="1:9">
      <c r="A36" s="33">
        <f t="shared" si="0"/>
        <v>17</v>
      </c>
      <c r="B36" s="599" t="s">
        <v>1958</v>
      </c>
      <c r="C36" s="91" t="s">
        <v>638</v>
      </c>
      <c r="D36" s="31" t="s">
        <v>634</v>
      </c>
      <c r="E36" s="722" t="s">
        <v>2048</v>
      </c>
      <c r="F36" s="56" t="s">
        <v>92</v>
      </c>
      <c r="G36" s="606">
        <v>4</v>
      </c>
      <c r="H36" s="529"/>
      <c r="I36" s="252"/>
    </row>
    <row r="37" spans="1:9">
      <c r="A37" s="33">
        <f t="shared" si="0"/>
        <v>18</v>
      </c>
      <c r="B37" s="599" t="s">
        <v>1958</v>
      </c>
      <c r="C37" s="91" t="s">
        <v>643</v>
      </c>
      <c r="D37" s="31" t="s">
        <v>634</v>
      </c>
      <c r="E37" s="722" t="s">
        <v>2048</v>
      </c>
      <c r="F37" s="56" t="s">
        <v>92</v>
      </c>
      <c r="G37" s="606">
        <v>1</v>
      </c>
      <c r="H37" s="529"/>
      <c r="I37" s="252"/>
    </row>
    <row r="38" spans="1:9">
      <c r="A38" s="33">
        <f t="shared" si="0"/>
        <v>19</v>
      </c>
      <c r="B38" s="599" t="s">
        <v>1958</v>
      </c>
      <c r="C38" s="91" t="s">
        <v>639</v>
      </c>
      <c r="D38" s="31" t="s">
        <v>634</v>
      </c>
      <c r="E38" s="722" t="s">
        <v>2048</v>
      </c>
      <c r="F38" s="56" t="s">
        <v>92</v>
      </c>
      <c r="G38" s="606">
        <v>6</v>
      </c>
      <c r="H38" s="529"/>
      <c r="I38" s="252"/>
    </row>
    <row r="39" spans="1:9">
      <c r="A39" s="33">
        <f t="shared" si="0"/>
        <v>20</v>
      </c>
      <c r="B39" s="599" t="s">
        <v>1958</v>
      </c>
      <c r="C39" s="91" t="s">
        <v>644</v>
      </c>
      <c r="D39" s="31" t="s">
        <v>634</v>
      </c>
      <c r="E39" s="722" t="s">
        <v>2048</v>
      </c>
      <c r="F39" s="56" t="s">
        <v>92</v>
      </c>
      <c r="G39" s="758">
        <v>2</v>
      </c>
      <c r="H39" s="529"/>
      <c r="I39" s="252"/>
    </row>
    <row r="40" spans="1:9">
      <c r="A40" s="33">
        <f t="shared" si="0"/>
        <v>21</v>
      </c>
      <c r="B40" s="599" t="s">
        <v>1958</v>
      </c>
      <c r="C40" s="91" t="s">
        <v>645</v>
      </c>
      <c r="D40" s="31" t="s">
        <v>634</v>
      </c>
      <c r="E40" s="759" t="s">
        <v>2048</v>
      </c>
      <c r="F40" s="760" t="s">
        <v>92</v>
      </c>
      <c r="G40" s="769">
        <v>2</v>
      </c>
      <c r="H40" s="529"/>
      <c r="I40" s="252"/>
    </row>
    <row r="41" spans="1:9">
      <c r="A41" s="33">
        <f t="shared" si="0"/>
        <v>22</v>
      </c>
      <c r="B41" s="599" t="s">
        <v>1958</v>
      </c>
      <c r="C41" s="91" t="s">
        <v>646</v>
      </c>
      <c r="D41" s="31" t="s">
        <v>634</v>
      </c>
      <c r="E41" s="759" t="s">
        <v>2048</v>
      </c>
      <c r="F41" s="760" t="s">
        <v>92</v>
      </c>
      <c r="G41" s="761">
        <v>2</v>
      </c>
      <c r="H41" s="529"/>
      <c r="I41" s="252"/>
    </row>
    <row r="42" spans="1:9">
      <c r="A42" s="764" t="s">
        <v>2138</v>
      </c>
      <c r="B42" s="765" t="s">
        <v>1958</v>
      </c>
      <c r="C42" s="766" t="s">
        <v>646</v>
      </c>
      <c r="D42" s="767" t="s">
        <v>162</v>
      </c>
      <c r="E42" s="759" t="s">
        <v>2048</v>
      </c>
      <c r="F42" s="768" t="s">
        <v>92</v>
      </c>
      <c r="G42" s="761">
        <v>1</v>
      </c>
      <c r="H42" s="762"/>
      <c r="I42" s="763"/>
    </row>
    <row r="43" spans="1:9" ht="38.25">
      <c r="A43" s="764" t="s">
        <v>2139</v>
      </c>
      <c r="B43" s="765"/>
      <c r="C43" s="766" t="s">
        <v>2140</v>
      </c>
      <c r="D43" s="767" t="s">
        <v>2141</v>
      </c>
      <c r="E43" s="759" t="s">
        <v>2048</v>
      </c>
      <c r="F43" s="768" t="s">
        <v>94</v>
      </c>
      <c r="G43" s="761">
        <v>1</v>
      </c>
      <c r="H43" s="762"/>
      <c r="I43" s="763"/>
    </row>
    <row r="44" spans="1:9">
      <c r="A44" s="33">
        <f>A41+1</f>
        <v>23</v>
      </c>
      <c r="B44" s="599" t="s">
        <v>1958</v>
      </c>
      <c r="C44" s="91" t="s">
        <v>647</v>
      </c>
      <c r="D44" s="31" t="s">
        <v>634</v>
      </c>
      <c r="E44" s="759" t="s">
        <v>2048</v>
      </c>
      <c r="F44" s="760" t="s">
        <v>92</v>
      </c>
      <c r="G44" s="769">
        <v>1</v>
      </c>
      <c r="H44" s="529"/>
      <c r="I44" s="252"/>
    </row>
    <row r="45" spans="1:9">
      <c r="A45" s="33">
        <f t="shared" si="0"/>
        <v>24</v>
      </c>
      <c r="B45" s="599" t="s">
        <v>1958</v>
      </c>
      <c r="C45" s="91" t="s">
        <v>648</v>
      </c>
      <c r="D45" s="31"/>
      <c r="E45" s="759" t="s">
        <v>2048</v>
      </c>
      <c r="F45" s="760" t="s">
        <v>92</v>
      </c>
      <c r="G45" s="769">
        <v>9</v>
      </c>
      <c r="H45" s="529"/>
      <c r="I45" s="252"/>
    </row>
    <row r="46" spans="1:9" ht="25.5">
      <c r="A46" s="33">
        <f t="shared" si="0"/>
        <v>25</v>
      </c>
      <c r="B46" s="599" t="s">
        <v>1958</v>
      </c>
      <c r="C46" s="91" t="s">
        <v>649</v>
      </c>
      <c r="D46" s="31" t="s">
        <v>650</v>
      </c>
      <c r="E46" s="722"/>
      <c r="F46" s="56" t="s">
        <v>110</v>
      </c>
      <c r="G46" s="45">
        <v>21.5</v>
      </c>
      <c r="H46" s="529"/>
      <c r="I46" s="252"/>
    </row>
    <row r="47" spans="1:9" ht="38.25">
      <c r="A47" s="33">
        <f t="shared" si="0"/>
        <v>26</v>
      </c>
      <c r="B47" s="599" t="s">
        <v>1958</v>
      </c>
      <c r="C47" s="91" t="s">
        <v>651</v>
      </c>
      <c r="D47" s="31" t="s">
        <v>652</v>
      </c>
      <c r="E47" s="722"/>
      <c r="F47" s="56" t="s">
        <v>110</v>
      </c>
      <c r="G47" s="45">
        <v>182.5</v>
      </c>
      <c r="H47" s="529"/>
      <c r="I47" s="252"/>
    </row>
    <row r="48" spans="1:9" ht="25.5">
      <c r="A48" s="33">
        <f t="shared" si="0"/>
        <v>27</v>
      </c>
      <c r="B48" s="599" t="s">
        <v>1958</v>
      </c>
      <c r="C48" s="91" t="s">
        <v>653</v>
      </c>
      <c r="D48" s="31"/>
      <c r="E48" s="722"/>
      <c r="F48" s="56" t="s">
        <v>92</v>
      </c>
      <c r="G48" s="606">
        <v>2</v>
      </c>
      <c r="H48" s="529"/>
      <c r="I48" s="252"/>
    </row>
    <row r="49" spans="1:9">
      <c r="A49" s="33">
        <f t="shared" si="0"/>
        <v>28</v>
      </c>
      <c r="B49" s="599" t="s">
        <v>1958</v>
      </c>
      <c r="C49" s="91" t="s">
        <v>130</v>
      </c>
      <c r="D49" s="31"/>
      <c r="E49" s="722"/>
      <c r="F49" s="56" t="s">
        <v>94</v>
      </c>
      <c r="G49" s="606">
        <v>1</v>
      </c>
      <c r="H49" s="529"/>
      <c r="I49" s="252"/>
    </row>
    <row r="50" spans="1:9" ht="25.5">
      <c r="A50" s="33">
        <f t="shared" si="0"/>
        <v>29</v>
      </c>
      <c r="B50" s="599" t="s">
        <v>1958</v>
      </c>
      <c r="C50" s="91" t="s">
        <v>131</v>
      </c>
      <c r="D50" s="31"/>
      <c r="E50" s="722"/>
      <c r="F50" s="56" t="s">
        <v>95</v>
      </c>
      <c r="G50" s="45">
        <v>143.30000000000001</v>
      </c>
      <c r="H50" s="529"/>
      <c r="I50" s="252"/>
    </row>
    <row r="51" spans="1:9">
      <c r="A51" s="33">
        <f t="shared" si="0"/>
        <v>30</v>
      </c>
      <c r="B51" s="599" t="s">
        <v>1958</v>
      </c>
      <c r="C51" s="91" t="s">
        <v>132</v>
      </c>
      <c r="D51" s="31"/>
      <c r="E51" s="722"/>
      <c r="F51" s="56" t="s">
        <v>95</v>
      </c>
      <c r="G51" s="45">
        <v>143.30000000000001</v>
      </c>
      <c r="H51" s="529"/>
      <c r="I51" s="252"/>
    </row>
    <row r="52" spans="1:9" ht="25.5">
      <c r="A52" s="33">
        <f t="shared" si="0"/>
        <v>31</v>
      </c>
      <c r="B52" s="599" t="s">
        <v>1958</v>
      </c>
      <c r="C52" s="91" t="s">
        <v>654</v>
      </c>
      <c r="D52" s="31"/>
      <c r="E52" s="722"/>
      <c r="F52" s="56" t="s">
        <v>94</v>
      </c>
      <c r="G52" s="606">
        <v>1</v>
      </c>
      <c r="H52" s="529"/>
      <c r="I52" s="252"/>
    </row>
    <row r="53" spans="1:9">
      <c r="A53" s="33">
        <f t="shared" si="0"/>
        <v>32</v>
      </c>
      <c r="B53" s="599" t="s">
        <v>1958</v>
      </c>
      <c r="C53" s="91" t="s">
        <v>134</v>
      </c>
      <c r="D53" s="31"/>
      <c r="E53" s="728"/>
      <c r="F53" s="56" t="s">
        <v>94</v>
      </c>
      <c r="G53" s="606">
        <v>1</v>
      </c>
      <c r="H53" s="529"/>
      <c r="I53" s="252"/>
    </row>
    <row r="54" spans="1:9">
      <c r="A54" s="33"/>
      <c r="B54" s="1"/>
      <c r="C54" s="1048" t="s">
        <v>655</v>
      </c>
      <c r="D54" s="1049"/>
      <c r="E54" s="736"/>
      <c r="F54" s="56"/>
      <c r="G54" s="45"/>
      <c r="H54" s="531"/>
      <c r="I54" s="252"/>
    </row>
    <row r="55" spans="1:9">
      <c r="A55" s="33">
        <f>A53+1</f>
        <v>33</v>
      </c>
      <c r="B55" s="599" t="s">
        <v>1958</v>
      </c>
      <c r="C55" s="31" t="s">
        <v>135</v>
      </c>
      <c r="D55" s="31"/>
      <c r="E55" s="722"/>
      <c r="F55" s="56" t="s">
        <v>95</v>
      </c>
      <c r="G55" s="45">
        <v>432.5</v>
      </c>
      <c r="H55" s="529"/>
      <c r="I55" s="252"/>
    </row>
    <row r="56" spans="1:9" ht="25.5">
      <c r="A56" s="33">
        <f t="shared" si="0"/>
        <v>34</v>
      </c>
      <c r="B56" s="599" t="s">
        <v>1958</v>
      </c>
      <c r="C56" s="31" t="s">
        <v>656</v>
      </c>
      <c r="D56" s="31" t="s">
        <v>156</v>
      </c>
      <c r="E56" s="722" t="s">
        <v>2048</v>
      </c>
      <c r="F56" s="56" t="s">
        <v>128</v>
      </c>
      <c r="G56" s="606">
        <v>7</v>
      </c>
      <c r="H56" s="529"/>
      <c r="I56" s="252"/>
    </row>
    <row r="57" spans="1:9">
      <c r="A57" s="33">
        <f t="shared" si="0"/>
        <v>35</v>
      </c>
      <c r="B57" s="599" t="s">
        <v>1958</v>
      </c>
      <c r="C57" s="31" t="s">
        <v>127</v>
      </c>
      <c r="D57" s="31"/>
      <c r="E57" s="722"/>
      <c r="F57" s="56" t="s">
        <v>128</v>
      </c>
      <c r="G57" s="606">
        <v>16</v>
      </c>
      <c r="H57" s="529"/>
      <c r="I57" s="252"/>
    </row>
    <row r="58" spans="1:9">
      <c r="A58" s="33">
        <f t="shared" si="0"/>
        <v>36</v>
      </c>
      <c r="B58" s="599" t="s">
        <v>1958</v>
      </c>
      <c r="C58" s="31" t="s">
        <v>631</v>
      </c>
      <c r="D58" s="31"/>
      <c r="E58" s="722"/>
      <c r="F58" s="56" t="s">
        <v>128</v>
      </c>
      <c r="G58" s="606">
        <v>20</v>
      </c>
      <c r="H58" s="529"/>
      <c r="I58" s="252"/>
    </row>
    <row r="59" spans="1:9" ht="38.25">
      <c r="A59" s="33">
        <f t="shared" si="0"/>
        <v>37</v>
      </c>
      <c r="B59" s="599" t="s">
        <v>1958</v>
      </c>
      <c r="C59" s="31" t="s">
        <v>657</v>
      </c>
      <c r="D59" s="31" t="s">
        <v>143</v>
      </c>
      <c r="E59" s="722" t="s">
        <v>2048</v>
      </c>
      <c r="F59" s="56" t="s">
        <v>95</v>
      </c>
      <c r="G59" s="45">
        <v>139.4</v>
      </c>
      <c r="H59" s="531"/>
      <c r="I59" s="252"/>
    </row>
    <row r="60" spans="1:9" ht="38.25">
      <c r="A60" s="33">
        <f>A59+1</f>
        <v>38</v>
      </c>
      <c r="B60" s="599" t="s">
        <v>1958</v>
      </c>
      <c r="C60" s="31" t="s">
        <v>657</v>
      </c>
      <c r="D60" s="31" t="s">
        <v>634</v>
      </c>
      <c r="E60" s="722" t="s">
        <v>2048</v>
      </c>
      <c r="F60" s="56" t="s">
        <v>95</v>
      </c>
      <c r="G60" s="45">
        <v>35.6</v>
      </c>
      <c r="H60" s="531"/>
      <c r="I60" s="252"/>
    </row>
    <row r="61" spans="1:9" ht="38.25">
      <c r="A61" s="33">
        <f t="shared" si="0"/>
        <v>39</v>
      </c>
      <c r="B61" s="599" t="s">
        <v>1958</v>
      </c>
      <c r="C61" s="31" t="s">
        <v>657</v>
      </c>
      <c r="D61" s="31" t="s">
        <v>658</v>
      </c>
      <c r="E61" s="722" t="s">
        <v>2048</v>
      </c>
      <c r="F61" s="56" t="s">
        <v>95</v>
      </c>
      <c r="G61" s="45">
        <v>176.3</v>
      </c>
      <c r="H61" s="531"/>
      <c r="I61" s="252"/>
    </row>
    <row r="62" spans="1:9" ht="38.25">
      <c r="A62" s="33">
        <f t="shared" si="0"/>
        <v>40</v>
      </c>
      <c r="B62" s="599" t="s">
        <v>1958</v>
      </c>
      <c r="C62" s="31" t="s">
        <v>657</v>
      </c>
      <c r="D62" s="31" t="s">
        <v>659</v>
      </c>
      <c r="E62" s="722" t="s">
        <v>2048</v>
      </c>
      <c r="F62" s="56" t="s">
        <v>95</v>
      </c>
      <c r="G62" s="45">
        <v>81.2</v>
      </c>
      <c r="H62" s="531"/>
      <c r="I62" s="252"/>
    </row>
    <row r="63" spans="1:9">
      <c r="A63" s="33">
        <f t="shared" si="0"/>
        <v>41</v>
      </c>
      <c r="B63" s="599" t="s">
        <v>1958</v>
      </c>
      <c r="C63" s="31" t="s">
        <v>129</v>
      </c>
      <c r="D63" s="31"/>
      <c r="E63" s="722" t="s">
        <v>2048</v>
      </c>
      <c r="F63" s="56" t="s">
        <v>94</v>
      </c>
      <c r="G63" s="606">
        <v>1</v>
      </c>
      <c r="H63" s="529"/>
      <c r="I63" s="252"/>
    </row>
    <row r="64" spans="1:9" ht="51">
      <c r="A64" s="33">
        <f t="shared" si="0"/>
        <v>42</v>
      </c>
      <c r="B64" s="599" t="s">
        <v>1958</v>
      </c>
      <c r="C64" s="31" t="s">
        <v>660</v>
      </c>
      <c r="D64" s="31" t="s">
        <v>661</v>
      </c>
      <c r="E64" s="722" t="s">
        <v>2048</v>
      </c>
      <c r="F64" s="56" t="s">
        <v>94</v>
      </c>
      <c r="G64" s="606">
        <v>3</v>
      </c>
      <c r="H64" s="529"/>
      <c r="I64" s="252"/>
    </row>
    <row r="65" spans="1:9" ht="51">
      <c r="A65" s="33">
        <f t="shared" si="0"/>
        <v>43</v>
      </c>
      <c r="B65" s="599" t="s">
        <v>1958</v>
      </c>
      <c r="C65" s="31" t="s">
        <v>662</v>
      </c>
      <c r="D65" s="31" t="s">
        <v>661</v>
      </c>
      <c r="E65" s="722" t="s">
        <v>2048</v>
      </c>
      <c r="F65" s="56" t="s">
        <v>94</v>
      </c>
      <c r="G65" s="606">
        <v>4</v>
      </c>
      <c r="H65" s="529"/>
      <c r="I65" s="252"/>
    </row>
    <row r="66" spans="1:9" ht="51">
      <c r="A66" s="33">
        <f t="shared" si="0"/>
        <v>44</v>
      </c>
      <c r="B66" s="599" t="s">
        <v>1958</v>
      </c>
      <c r="C66" s="31" t="s">
        <v>663</v>
      </c>
      <c r="D66" s="31" t="s">
        <v>664</v>
      </c>
      <c r="E66" s="722" t="s">
        <v>2048</v>
      </c>
      <c r="F66" s="56" t="s">
        <v>94</v>
      </c>
      <c r="G66" s="606">
        <v>1</v>
      </c>
      <c r="H66" s="529"/>
      <c r="I66" s="252"/>
    </row>
    <row r="67" spans="1:9" ht="51">
      <c r="A67" s="33">
        <f t="shared" si="0"/>
        <v>45</v>
      </c>
      <c r="B67" s="599" t="s">
        <v>1958</v>
      </c>
      <c r="C67" s="31" t="s">
        <v>663</v>
      </c>
      <c r="D67" s="31" t="s">
        <v>665</v>
      </c>
      <c r="E67" s="722" t="s">
        <v>2048</v>
      </c>
      <c r="F67" s="56" t="s">
        <v>94</v>
      </c>
      <c r="G67" s="606">
        <v>4</v>
      </c>
      <c r="H67" s="529"/>
      <c r="I67" s="252"/>
    </row>
    <row r="68" spans="1:9" ht="38.25">
      <c r="A68" s="33">
        <f t="shared" si="0"/>
        <v>46</v>
      </c>
      <c r="B68" s="599" t="s">
        <v>1958</v>
      </c>
      <c r="C68" s="31" t="s">
        <v>666</v>
      </c>
      <c r="D68" s="31" t="s">
        <v>667</v>
      </c>
      <c r="E68" s="722" t="s">
        <v>2048</v>
      </c>
      <c r="F68" s="56" t="s">
        <v>94</v>
      </c>
      <c r="G68" s="606">
        <v>6</v>
      </c>
      <c r="H68" s="529"/>
      <c r="I68" s="252"/>
    </row>
    <row r="69" spans="1:9" ht="38.25">
      <c r="A69" s="33">
        <f t="shared" si="0"/>
        <v>47</v>
      </c>
      <c r="B69" s="599" t="s">
        <v>1958</v>
      </c>
      <c r="C69" s="31" t="s">
        <v>668</v>
      </c>
      <c r="D69" s="31" t="s">
        <v>669</v>
      </c>
      <c r="E69" s="722" t="s">
        <v>2048</v>
      </c>
      <c r="F69" s="56" t="s">
        <v>94</v>
      </c>
      <c r="G69" s="606">
        <v>2</v>
      </c>
      <c r="H69" s="529"/>
      <c r="I69" s="252"/>
    </row>
    <row r="70" spans="1:9" ht="38.25">
      <c r="A70" s="33">
        <f t="shared" si="0"/>
        <v>48</v>
      </c>
      <c r="B70" s="599" t="s">
        <v>1958</v>
      </c>
      <c r="C70" s="31" t="s">
        <v>670</v>
      </c>
      <c r="D70" s="31" t="s">
        <v>669</v>
      </c>
      <c r="E70" s="722" t="s">
        <v>2048</v>
      </c>
      <c r="F70" s="56" t="s">
        <v>94</v>
      </c>
      <c r="G70" s="606">
        <v>3</v>
      </c>
      <c r="H70" s="529"/>
      <c r="I70" s="252"/>
    </row>
    <row r="71" spans="1:9" ht="51">
      <c r="A71" s="33">
        <f t="shared" si="0"/>
        <v>49</v>
      </c>
      <c r="B71" s="599" t="s">
        <v>1958</v>
      </c>
      <c r="C71" s="31" t="s">
        <v>671</v>
      </c>
      <c r="D71" s="31" t="s">
        <v>667</v>
      </c>
      <c r="E71" s="722" t="s">
        <v>2048</v>
      </c>
      <c r="F71" s="56" t="s">
        <v>94</v>
      </c>
      <c r="G71" s="606">
        <v>1</v>
      </c>
      <c r="H71" s="529"/>
      <c r="I71" s="252"/>
    </row>
    <row r="72" spans="1:9" ht="38.25">
      <c r="A72" s="33">
        <f t="shared" si="0"/>
        <v>50</v>
      </c>
      <c r="B72" s="599" t="s">
        <v>1958</v>
      </c>
      <c r="C72" s="31" t="s">
        <v>672</v>
      </c>
      <c r="D72" s="31" t="s">
        <v>673</v>
      </c>
      <c r="E72" s="722" t="s">
        <v>2048</v>
      </c>
      <c r="F72" s="56" t="s">
        <v>94</v>
      </c>
      <c r="G72" s="606">
        <v>1</v>
      </c>
      <c r="H72" s="529"/>
      <c r="I72" s="252"/>
    </row>
    <row r="73" spans="1:9" ht="38.25">
      <c r="A73" s="33">
        <f t="shared" si="0"/>
        <v>51</v>
      </c>
      <c r="B73" s="599" t="s">
        <v>1958</v>
      </c>
      <c r="C73" s="31" t="s">
        <v>674</v>
      </c>
      <c r="D73" s="31"/>
      <c r="E73" s="722"/>
      <c r="F73" s="56" t="s">
        <v>94</v>
      </c>
      <c r="G73" s="606">
        <v>1</v>
      </c>
      <c r="H73" s="529"/>
      <c r="I73" s="252"/>
    </row>
    <row r="74" spans="1:9" ht="38.25">
      <c r="A74" s="33">
        <f t="shared" si="0"/>
        <v>52</v>
      </c>
      <c r="B74" s="599" t="s">
        <v>1958</v>
      </c>
      <c r="C74" s="31" t="s">
        <v>675</v>
      </c>
      <c r="D74" s="31" t="s">
        <v>676</v>
      </c>
      <c r="E74" s="722" t="s">
        <v>2048</v>
      </c>
      <c r="F74" s="56" t="s">
        <v>94</v>
      </c>
      <c r="G74" s="606">
        <v>1</v>
      </c>
      <c r="H74" s="529"/>
      <c r="I74" s="252"/>
    </row>
    <row r="75" spans="1:9" ht="25.5">
      <c r="A75" s="33">
        <f t="shared" si="0"/>
        <v>53</v>
      </c>
      <c r="B75" s="599" t="s">
        <v>1958</v>
      </c>
      <c r="C75" s="31" t="s">
        <v>649</v>
      </c>
      <c r="D75" s="31" t="s">
        <v>650</v>
      </c>
      <c r="E75" s="722" t="s">
        <v>2048</v>
      </c>
      <c r="F75" s="56" t="s">
        <v>110</v>
      </c>
      <c r="G75" s="45">
        <v>65.099999999999994</v>
      </c>
      <c r="H75" s="529"/>
      <c r="I75" s="252"/>
    </row>
    <row r="76" spans="1:9" ht="25.5">
      <c r="A76" s="33">
        <f t="shared" si="0"/>
        <v>54</v>
      </c>
      <c r="B76" s="599" t="s">
        <v>1958</v>
      </c>
      <c r="C76" s="31" t="s">
        <v>677</v>
      </c>
      <c r="D76" s="31" t="s">
        <v>652</v>
      </c>
      <c r="E76" s="722" t="s">
        <v>2048</v>
      </c>
      <c r="F76" s="56" t="s">
        <v>110</v>
      </c>
      <c r="G76" s="45">
        <v>232.5</v>
      </c>
      <c r="H76" s="529"/>
      <c r="I76" s="252"/>
    </row>
    <row r="77" spans="1:9">
      <c r="A77" s="33">
        <f t="shared" si="0"/>
        <v>55</v>
      </c>
      <c r="B77" s="599" t="s">
        <v>1958</v>
      </c>
      <c r="C77" s="31" t="s">
        <v>130</v>
      </c>
      <c r="D77" s="31"/>
      <c r="E77" s="722"/>
      <c r="F77" s="56" t="s">
        <v>94</v>
      </c>
      <c r="G77" s="606">
        <v>1</v>
      </c>
      <c r="H77" s="529"/>
      <c r="I77" s="252"/>
    </row>
    <row r="78" spans="1:9">
      <c r="A78" s="33">
        <f t="shared" si="0"/>
        <v>56</v>
      </c>
      <c r="B78" s="599" t="s">
        <v>1958</v>
      </c>
      <c r="C78" s="31" t="s">
        <v>678</v>
      </c>
      <c r="D78" s="31"/>
      <c r="E78" s="722"/>
      <c r="F78" s="56" t="s">
        <v>95</v>
      </c>
      <c r="G78" s="45">
        <v>432.5</v>
      </c>
      <c r="H78" s="529"/>
      <c r="I78" s="252"/>
    </row>
    <row r="79" spans="1:9">
      <c r="A79" s="33">
        <f t="shared" si="0"/>
        <v>57</v>
      </c>
      <c r="B79" s="599" t="s">
        <v>1958</v>
      </c>
      <c r="C79" s="31" t="s">
        <v>132</v>
      </c>
      <c r="D79" s="31"/>
      <c r="E79" s="722"/>
      <c r="F79" s="56" t="s">
        <v>95</v>
      </c>
      <c r="G79" s="45">
        <v>432.5</v>
      </c>
      <c r="H79" s="529"/>
      <c r="I79" s="252"/>
    </row>
    <row r="80" spans="1:9">
      <c r="A80" s="33">
        <f t="shared" si="0"/>
        <v>58</v>
      </c>
      <c r="B80" s="599" t="s">
        <v>1958</v>
      </c>
      <c r="C80" s="31" t="s">
        <v>133</v>
      </c>
      <c r="D80" s="31"/>
      <c r="E80" s="722"/>
      <c r="F80" s="56" t="s">
        <v>94</v>
      </c>
      <c r="G80" s="606">
        <v>1</v>
      </c>
      <c r="H80" s="529"/>
      <c r="I80" s="252"/>
    </row>
    <row r="81" spans="1:9">
      <c r="A81" s="33">
        <f t="shared" si="0"/>
        <v>59</v>
      </c>
      <c r="B81" s="599" t="s">
        <v>1958</v>
      </c>
      <c r="C81" s="31" t="s">
        <v>134</v>
      </c>
      <c r="D81" s="31"/>
      <c r="E81" s="722"/>
      <c r="F81" s="56" t="s">
        <v>94</v>
      </c>
      <c r="G81" s="606">
        <v>1</v>
      </c>
      <c r="H81" s="529"/>
      <c r="I81" s="252"/>
    </row>
    <row r="82" spans="1:9">
      <c r="A82" s="33"/>
      <c r="B82" s="599"/>
      <c r="C82" s="1048" t="s">
        <v>137</v>
      </c>
      <c r="D82" s="1049"/>
      <c r="E82" s="722"/>
      <c r="F82" s="56"/>
      <c r="G82" s="45"/>
      <c r="H82" s="532"/>
      <c r="I82" s="252"/>
    </row>
    <row r="83" spans="1:9">
      <c r="A83" s="33">
        <f>A81+1</f>
        <v>60</v>
      </c>
      <c r="B83" s="599" t="s">
        <v>1958</v>
      </c>
      <c r="C83" s="91" t="s">
        <v>138</v>
      </c>
      <c r="D83" s="31"/>
      <c r="E83" s="722"/>
      <c r="F83" s="56" t="s">
        <v>95</v>
      </c>
      <c r="G83" s="45">
        <v>678</v>
      </c>
      <c r="H83" s="529"/>
      <c r="I83" s="252"/>
    </row>
    <row r="84" spans="1:9">
      <c r="A84" s="33">
        <f t="shared" ref="A84:A121" si="1">A83+1</f>
        <v>61</v>
      </c>
      <c r="B84" s="599" t="s">
        <v>1958</v>
      </c>
      <c r="C84" s="91" t="s">
        <v>127</v>
      </c>
      <c r="D84" s="31"/>
      <c r="E84" s="722"/>
      <c r="F84" s="56" t="s">
        <v>128</v>
      </c>
      <c r="G84" s="606">
        <v>15</v>
      </c>
      <c r="H84" s="529"/>
      <c r="I84" s="252"/>
    </row>
    <row r="85" spans="1:9">
      <c r="A85" s="33">
        <f t="shared" si="1"/>
        <v>62</v>
      </c>
      <c r="B85" s="599" t="s">
        <v>1958</v>
      </c>
      <c r="C85" s="91" t="s">
        <v>631</v>
      </c>
      <c r="D85" s="55"/>
      <c r="E85" s="722"/>
      <c r="F85" s="56" t="s">
        <v>128</v>
      </c>
      <c r="G85" s="606">
        <v>30</v>
      </c>
      <c r="H85" s="529"/>
      <c r="I85" s="252"/>
    </row>
    <row r="86" spans="1:9" ht="38.25">
      <c r="A86" s="33">
        <f>A85+1</f>
        <v>63</v>
      </c>
      <c r="B86" s="599" t="s">
        <v>1958</v>
      </c>
      <c r="C86" s="91" t="s">
        <v>679</v>
      </c>
      <c r="D86" s="55" t="s">
        <v>156</v>
      </c>
      <c r="E86" s="722" t="s">
        <v>2048</v>
      </c>
      <c r="F86" s="56" t="s">
        <v>92</v>
      </c>
      <c r="G86" s="606">
        <v>30</v>
      </c>
      <c r="H86" s="529"/>
      <c r="I86" s="252"/>
    </row>
    <row r="87" spans="1:9" ht="38.25">
      <c r="A87" s="33">
        <f t="shared" si="1"/>
        <v>64</v>
      </c>
      <c r="B87" s="599" t="s">
        <v>1958</v>
      </c>
      <c r="C87" s="91" t="s">
        <v>680</v>
      </c>
      <c r="D87" s="55" t="s">
        <v>156</v>
      </c>
      <c r="E87" s="722" t="s">
        <v>2048</v>
      </c>
      <c r="F87" s="56" t="s">
        <v>95</v>
      </c>
      <c r="G87" s="45">
        <v>78.7</v>
      </c>
      <c r="H87" s="529"/>
      <c r="I87" s="252"/>
    </row>
    <row r="88" spans="1:9" ht="38.25">
      <c r="A88" s="33">
        <f t="shared" si="1"/>
        <v>65</v>
      </c>
      <c r="B88" s="599" t="s">
        <v>1958</v>
      </c>
      <c r="C88" s="91" t="s">
        <v>681</v>
      </c>
      <c r="D88" s="55" t="s">
        <v>143</v>
      </c>
      <c r="E88" s="722" t="s">
        <v>2048</v>
      </c>
      <c r="F88" s="56" t="s">
        <v>95</v>
      </c>
      <c r="G88" s="45">
        <v>171.7</v>
      </c>
      <c r="H88" s="529"/>
      <c r="I88" s="252"/>
    </row>
    <row r="89" spans="1:9" ht="38.25">
      <c r="A89" s="33">
        <f t="shared" si="1"/>
        <v>66</v>
      </c>
      <c r="B89" s="599" t="s">
        <v>1958</v>
      </c>
      <c r="C89" s="91" t="s">
        <v>681</v>
      </c>
      <c r="D89" s="91" t="s">
        <v>634</v>
      </c>
      <c r="E89" s="722" t="s">
        <v>2048</v>
      </c>
      <c r="F89" s="56" t="s">
        <v>95</v>
      </c>
      <c r="G89" s="45">
        <v>119.5</v>
      </c>
      <c r="H89" s="529"/>
      <c r="I89" s="252"/>
    </row>
    <row r="90" spans="1:9" ht="38.25">
      <c r="A90" s="33">
        <f t="shared" si="1"/>
        <v>67</v>
      </c>
      <c r="B90" s="599" t="s">
        <v>1958</v>
      </c>
      <c r="C90" s="91" t="s">
        <v>682</v>
      </c>
      <c r="D90" s="31" t="s">
        <v>658</v>
      </c>
      <c r="E90" s="722" t="s">
        <v>2048</v>
      </c>
      <c r="F90" s="56" t="s">
        <v>95</v>
      </c>
      <c r="G90" s="45">
        <v>212.8</v>
      </c>
      <c r="H90" s="529"/>
      <c r="I90" s="252"/>
    </row>
    <row r="91" spans="1:9" ht="38.25">
      <c r="A91" s="33">
        <f t="shared" si="1"/>
        <v>68</v>
      </c>
      <c r="B91" s="599" t="s">
        <v>1958</v>
      </c>
      <c r="C91" s="91" t="s">
        <v>682</v>
      </c>
      <c r="D91" s="31" t="s">
        <v>659</v>
      </c>
      <c r="E91" s="722" t="s">
        <v>2048</v>
      </c>
      <c r="F91" s="56" t="s">
        <v>95</v>
      </c>
      <c r="G91" s="45">
        <v>95.3</v>
      </c>
      <c r="H91" s="529"/>
      <c r="I91" s="252"/>
    </row>
    <row r="92" spans="1:9">
      <c r="A92" s="33">
        <f t="shared" si="1"/>
        <v>69</v>
      </c>
      <c r="B92" s="599" t="s">
        <v>1958</v>
      </c>
      <c r="C92" s="91" t="s">
        <v>129</v>
      </c>
      <c r="D92" s="31"/>
      <c r="E92" s="722"/>
      <c r="F92" s="56" t="s">
        <v>95</v>
      </c>
      <c r="G92" s="45">
        <v>678</v>
      </c>
      <c r="H92" s="529"/>
      <c r="I92" s="252"/>
    </row>
    <row r="93" spans="1:9" ht="51">
      <c r="A93" s="33">
        <f t="shared" si="1"/>
        <v>70</v>
      </c>
      <c r="B93" s="599" t="s">
        <v>1958</v>
      </c>
      <c r="C93" s="31" t="s">
        <v>683</v>
      </c>
      <c r="D93" s="31" t="s">
        <v>661</v>
      </c>
      <c r="E93" s="722" t="s">
        <v>2048</v>
      </c>
      <c r="F93" s="56" t="s">
        <v>94</v>
      </c>
      <c r="G93" s="606">
        <v>3</v>
      </c>
      <c r="H93" s="529"/>
      <c r="I93" s="252"/>
    </row>
    <row r="94" spans="1:9" ht="51">
      <c r="A94" s="33">
        <f t="shared" si="1"/>
        <v>71</v>
      </c>
      <c r="B94" s="599" t="s">
        <v>1958</v>
      </c>
      <c r="C94" s="31" t="s">
        <v>684</v>
      </c>
      <c r="D94" s="31" t="s">
        <v>661</v>
      </c>
      <c r="E94" s="722" t="s">
        <v>2048</v>
      </c>
      <c r="F94" s="56" t="s">
        <v>94</v>
      </c>
      <c r="G94" s="606">
        <v>5</v>
      </c>
      <c r="H94" s="529"/>
      <c r="I94" s="252"/>
    </row>
    <row r="95" spans="1:9" ht="51">
      <c r="A95" s="33">
        <f t="shared" si="1"/>
        <v>72</v>
      </c>
      <c r="B95" s="599" t="s">
        <v>1958</v>
      </c>
      <c r="C95" s="31" t="s">
        <v>683</v>
      </c>
      <c r="D95" s="31" t="s">
        <v>661</v>
      </c>
      <c r="E95" s="722" t="s">
        <v>2048</v>
      </c>
      <c r="F95" s="56" t="s">
        <v>94</v>
      </c>
      <c r="G95" s="606">
        <v>20</v>
      </c>
      <c r="H95" s="529"/>
      <c r="I95" s="252"/>
    </row>
    <row r="96" spans="1:9" ht="51">
      <c r="A96" s="33">
        <f t="shared" si="1"/>
        <v>73</v>
      </c>
      <c r="B96" s="599" t="s">
        <v>1958</v>
      </c>
      <c r="C96" s="31" t="s">
        <v>684</v>
      </c>
      <c r="D96" s="31" t="s">
        <v>661</v>
      </c>
      <c r="E96" s="722" t="s">
        <v>2048</v>
      </c>
      <c r="F96" s="56" t="s">
        <v>94</v>
      </c>
      <c r="G96" s="606">
        <v>8</v>
      </c>
      <c r="H96" s="529"/>
      <c r="I96" s="252"/>
    </row>
    <row r="97" spans="1:9" ht="51">
      <c r="A97" s="33">
        <f t="shared" si="1"/>
        <v>74</v>
      </c>
      <c r="B97" s="599" t="s">
        <v>1958</v>
      </c>
      <c r="C97" s="31" t="s">
        <v>685</v>
      </c>
      <c r="D97" s="31" t="s">
        <v>686</v>
      </c>
      <c r="E97" s="722" t="s">
        <v>2048</v>
      </c>
      <c r="F97" s="56" t="s">
        <v>94</v>
      </c>
      <c r="G97" s="606">
        <v>4</v>
      </c>
      <c r="H97" s="529"/>
      <c r="I97" s="252"/>
    </row>
    <row r="98" spans="1:9" ht="51">
      <c r="A98" s="33">
        <f t="shared" si="1"/>
        <v>75</v>
      </c>
      <c r="B98" s="599" t="s">
        <v>1958</v>
      </c>
      <c r="C98" s="31" t="s">
        <v>683</v>
      </c>
      <c r="D98" s="31" t="s">
        <v>667</v>
      </c>
      <c r="E98" s="722" t="s">
        <v>2048</v>
      </c>
      <c r="F98" s="56" t="s">
        <v>94</v>
      </c>
      <c r="G98" s="606">
        <v>1</v>
      </c>
      <c r="H98" s="530"/>
      <c r="I98" s="252"/>
    </row>
    <row r="99" spans="1:9" ht="60">
      <c r="A99" s="33">
        <f t="shared" si="1"/>
        <v>76</v>
      </c>
      <c r="B99" s="599" t="s">
        <v>1958</v>
      </c>
      <c r="C99" s="161" t="s">
        <v>684</v>
      </c>
      <c r="D99" s="115" t="s">
        <v>667</v>
      </c>
      <c r="E99" s="722" t="s">
        <v>2048</v>
      </c>
      <c r="F99" s="56" t="s">
        <v>94</v>
      </c>
      <c r="G99" s="606">
        <v>6</v>
      </c>
      <c r="H99" s="529"/>
      <c r="I99" s="252"/>
    </row>
    <row r="100" spans="1:9" ht="38.25">
      <c r="A100" s="33">
        <f t="shared" si="1"/>
        <v>77</v>
      </c>
      <c r="B100" s="599" t="s">
        <v>1958</v>
      </c>
      <c r="C100" s="31" t="s">
        <v>687</v>
      </c>
      <c r="D100" s="31" t="s">
        <v>688</v>
      </c>
      <c r="E100" s="722" t="s">
        <v>2048</v>
      </c>
      <c r="F100" s="56" t="s">
        <v>94</v>
      </c>
      <c r="G100" s="606">
        <v>1</v>
      </c>
      <c r="H100" s="529"/>
      <c r="I100" s="252"/>
    </row>
    <row r="101" spans="1:9" ht="76.5">
      <c r="A101" s="33">
        <f t="shared" si="1"/>
        <v>78</v>
      </c>
      <c r="B101" s="599" t="s">
        <v>1958</v>
      </c>
      <c r="C101" s="31" t="s">
        <v>689</v>
      </c>
      <c r="D101" s="31" t="s">
        <v>690</v>
      </c>
      <c r="E101" s="722" t="s">
        <v>2048</v>
      </c>
      <c r="F101" s="56" t="s">
        <v>94</v>
      </c>
      <c r="G101" s="606">
        <v>1</v>
      </c>
      <c r="H101" s="529"/>
      <c r="I101" s="252"/>
    </row>
    <row r="102" spans="1:9" ht="51">
      <c r="A102" s="33">
        <f t="shared" si="1"/>
        <v>79</v>
      </c>
      <c r="B102" s="599" t="s">
        <v>1958</v>
      </c>
      <c r="C102" s="31" t="s">
        <v>691</v>
      </c>
      <c r="D102" s="31"/>
      <c r="E102" s="722" t="s">
        <v>2048</v>
      </c>
      <c r="F102" s="56" t="s">
        <v>94</v>
      </c>
      <c r="G102" s="606">
        <v>1</v>
      </c>
      <c r="H102" s="529"/>
      <c r="I102" s="252"/>
    </row>
    <row r="103" spans="1:9" ht="51">
      <c r="A103" s="33">
        <f t="shared" si="1"/>
        <v>80</v>
      </c>
      <c r="B103" s="599" t="s">
        <v>1958</v>
      </c>
      <c r="C103" s="31" t="s">
        <v>1998</v>
      </c>
      <c r="D103" s="31" t="s">
        <v>676</v>
      </c>
      <c r="E103" s="722" t="s">
        <v>2048</v>
      </c>
      <c r="F103" s="56" t="s">
        <v>94</v>
      </c>
      <c r="G103" s="606">
        <v>1</v>
      </c>
      <c r="H103" s="529"/>
      <c r="I103" s="252"/>
    </row>
    <row r="104" spans="1:9" ht="25.5">
      <c r="A104" s="33">
        <f t="shared" si="1"/>
        <v>81</v>
      </c>
      <c r="B104" s="599" t="s">
        <v>1958</v>
      </c>
      <c r="C104" s="31" t="s">
        <v>649</v>
      </c>
      <c r="D104" s="31" t="s">
        <v>650</v>
      </c>
      <c r="E104" s="722" t="s">
        <v>2048</v>
      </c>
      <c r="F104" s="56" t="s">
        <v>110</v>
      </c>
      <c r="G104" s="45">
        <v>101.7</v>
      </c>
      <c r="H104" s="529"/>
      <c r="I104" s="252"/>
    </row>
    <row r="105" spans="1:9" ht="25.5">
      <c r="A105" s="33">
        <f t="shared" si="1"/>
        <v>82</v>
      </c>
      <c r="B105" s="599" t="s">
        <v>1958</v>
      </c>
      <c r="C105" s="31" t="s">
        <v>677</v>
      </c>
      <c r="D105" s="31" t="s">
        <v>652</v>
      </c>
      <c r="E105" s="722" t="s">
        <v>2048</v>
      </c>
      <c r="F105" s="56" t="s">
        <v>110</v>
      </c>
      <c r="G105" s="45">
        <v>351.5</v>
      </c>
      <c r="H105" s="529"/>
      <c r="I105" s="252"/>
    </row>
    <row r="106" spans="1:9" ht="25.5">
      <c r="A106" s="33">
        <f t="shared" si="1"/>
        <v>83</v>
      </c>
      <c r="B106" s="599" t="s">
        <v>1958</v>
      </c>
      <c r="C106" s="31" t="s">
        <v>692</v>
      </c>
      <c r="D106" s="31"/>
      <c r="E106" s="722" t="s">
        <v>2048</v>
      </c>
      <c r="F106" s="56" t="s">
        <v>110</v>
      </c>
      <c r="G106" s="45">
        <v>75</v>
      </c>
      <c r="H106" s="529"/>
      <c r="I106" s="252"/>
    </row>
    <row r="107" spans="1:9" ht="38.25">
      <c r="A107" s="33">
        <f t="shared" si="1"/>
        <v>84</v>
      </c>
      <c r="B107" s="599" t="s">
        <v>1958</v>
      </c>
      <c r="C107" s="31" t="s">
        <v>693</v>
      </c>
      <c r="D107" s="31" t="s">
        <v>694</v>
      </c>
      <c r="E107" s="722" t="s">
        <v>2048</v>
      </c>
      <c r="F107" s="56" t="s">
        <v>94</v>
      </c>
      <c r="G107" s="606">
        <v>2</v>
      </c>
      <c r="H107" s="529"/>
      <c r="I107" s="252"/>
    </row>
    <row r="108" spans="1:9" ht="51">
      <c r="A108" s="33">
        <f t="shared" si="1"/>
        <v>85</v>
      </c>
      <c r="B108" s="599" t="s">
        <v>1958</v>
      </c>
      <c r="C108" s="31" t="s">
        <v>695</v>
      </c>
      <c r="D108" s="31" t="s">
        <v>696</v>
      </c>
      <c r="E108" s="722" t="s">
        <v>2048</v>
      </c>
      <c r="F108" s="56" t="s">
        <v>94</v>
      </c>
      <c r="G108" s="606">
        <v>5</v>
      </c>
      <c r="H108" s="533"/>
      <c r="I108" s="252"/>
    </row>
    <row r="109" spans="1:9" ht="38.25">
      <c r="A109" s="33">
        <f t="shared" si="1"/>
        <v>86</v>
      </c>
      <c r="B109" s="599" t="s">
        <v>1958</v>
      </c>
      <c r="C109" s="31" t="s">
        <v>697</v>
      </c>
      <c r="D109" s="31" t="s">
        <v>694</v>
      </c>
      <c r="E109" s="722" t="s">
        <v>2048</v>
      </c>
      <c r="F109" s="56" t="s">
        <v>94</v>
      </c>
      <c r="G109" s="606">
        <v>5</v>
      </c>
      <c r="H109" s="530"/>
      <c r="I109" s="252"/>
    </row>
    <row r="110" spans="1:9" ht="38.25">
      <c r="A110" s="33">
        <f t="shared" si="1"/>
        <v>87</v>
      </c>
      <c r="B110" s="599" t="s">
        <v>1958</v>
      </c>
      <c r="C110" s="31" t="s">
        <v>698</v>
      </c>
      <c r="D110" s="31" t="s">
        <v>694</v>
      </c>
      <c r="E110" s="722" t="s">
        <v>2048</v>
      </c>
      <c r="F110" s="293" t="s">
        <v>94</v>
      </c>
      <c r="G110" s="606">
        <v>2</v>
      </c>
      <c r="H110" s="529"/>
      <c r="I110" s="252"/>
    </row>
    <row r="111" spans="1:9" ht="38.25">
      <c r="A111" s="33">
        <f t="shared" si="1"/>
        <v>88</v>
      </c>
      <c r="B111" s="599" t="s">
        <v>1958</v>
      </c>
      <c r="C111" s="31" t="s">
        <v>699</v>
      </c>
      <c r="D111" s="31" t="s">
        <v>694</v>
      </c>
      <c r="E111" s="722" t="s">
        <v>2048</v>
      </c>
      <c r="F111" s="293" t="s">
        <v>94</v>
      </c>
      <c r="G111" s="606">
        <v>1</v>
      </c>
      <c r="H111" s="529"/>
      <c r="I111" s="252"/>
    </row>
    <row r="112" spans="1:9" ht="25.5">
      <c r="A112" s="33">
        <f t="shared" si="1"/>
        <v>89</v>
      </c>
      <c r="B112" s="599" t="s">
        <v>1958</v>
      </c>
      <c r="C112" s="31" t="s">
        <v>700</v>
      </c>
      <c r="D112" s="31" t="s">
        <v>701</v>
      </c>
      <c r="E112" s="722" t="s">
        <v>2048</v>
      </c>
      <c r="F112" s="293" t="s">
        <v>92</v>
      </c>
      <c r="G112" s="606">
        <v>90</v>
      </c>
      <c r="H112" s="529"/>
      <c r="I112" s="252"/>
    </row>
    <row r="113" spans="1:9">
      <c r="A113" s="33">
        <f t="shared" si="1"/>
        <v>90</v>
      </c>
      <c r="B113" s="599" t="s">
        <v>1958</v>
      </c>
      <c r="C113" s="31" t="s">
        <v>702</v>
      </c>
      <c r="D113" s="31"/>
      <c r="E113" s="722" t="s">
        <v>2048</v>
      </c>
      <c r="F113" s="293" t="s">
        <v>108</v>
      </c>
      <c r="G113" s="45">
        <v>130</v>
      </c>
      <c r="H113" s="529"/>
      <c r="I113" s="252"/>
    </row>
    <row r="114" spans="1:9" ht="25.5">
      <c r="A114" s="33">
        <f t="shared" si="1"/>
        <v>91</v>
      </c>
      <c r="B114" s="599" t="s">
        <v>1958</v>
      </c>
      <c r="C114" s="31" t="s">
        <v>703</v>
      </c>
      <c r="D114" s="31" t="s">
        <v>704</v>
      </c>
      <c r="E114" s="722" t="s">
        <v>2048</v>
      </c>
      <c r="F114" s="293" t="s">
        <v>92</v>
      </c>
      <c r="G114" s="606">
        <v>3</v>
      </c>
      <c r="H114" s="529"/>
      <c r="I114" s="252"/>
    </row>
    <row r="115" spans="1:9" ht="25.5">
      <c r="A115" s="33">
        <f t="shared" si="1"/>
        <v>92</v>
      </c>
      <c r="B115" s="599" t="s">
        <v>1958</v>
      </c>
      <c r="C115" s="31" t="s">
        <v>703</v>
      </c>
      <c r="D115" s="31" t="s">
        <v>705</v>
      </c>
      <c r="E115" s="722" t="s">
        <v>2048</v>
      </c>
      <c r="F115" s="293" t="s">
        <v>92</v>
      </c>
      <c r="G115" s="606">
        <v>7</v>
      </c>
      <c r="H115" s="529"/>
      <c r="I115" s="252"/>
    </row>
    <row r="116" spans="1:9" ht="25.5">
      <c r="A116" s="33">
        <f t="shared" si="1"/>
        <v>93</v>
      </c>
      <c r="B116" s="599" t="s">
        <v>1958</v>
      </c>
      <c r="C116" s="31" t="s">
        <v>703</v>
      </c>
      <c r="D116" s="31" t="s">
        <v>706</v>
      </c>
      <c r="E116" s="722" t="s">
        <v>2048</v>
      </c>
      <c r="F116" s="293" t="s">
        <v>92</v>
      </c>
      <c r="G116" s="606">
        <v>2</v>
      </c>
      <c r="H116" s="529"/>
      <c r="I116" s="252"/>
    </row>
    <row r="117" spans="1:9">
      <c r="A117" s="33">
        <f t="shared" si="1"/>
        <v>94</v>
      </c>
      <c r="B117" s="599" t="s">
        <v>1958</v>
      </c>
      <c r="C117" s="31" t="s">
        <v>130</v>
      </c>
      <c r="D117" s="31"/>
      <c r="E117" s="722" t="s">
        <v>2048</v>
      </c>
      <c r="F117" s="293" t="s">
        <v>94</v>
      </c>
      <c r="G117" s="606">
        <v>1</v>
      </c>
      <c r="H117" s="529"/>
      <c r="I117" s="252"/>
    </row>
    <row r="118" spans="1:9">
      <c r="A118" s="33">
        <f t="shared" si="1"/>
        <v>95</v>
      </c>
      <c r="B118" s="599" t="s">
        <v>1958</v>
      </c>
      <c r="C118" s="31" t="s">
        <v>136</v>
      </c>
      <c r="D118" s="31"/>
      <c r="E118" s="722" t="s">
        <v>2048</v>
      </c>
      <c r="F118" s="293" t="s">
        <v>95</v>
      </c>
      <c r="G118" s="45">
        <v>678</v>
      </c>
      <c r="H118" s="529"/>
      <c r="I118" s="252"/>
    </row>
    <row r="119" spans="1:9">
      <c r="A119" s="33">
        <f t="shared" si="1"/>
        <v>96</v>
      </c>
      <c r="B119" s="599" t="s">
        <v>1958</v>
      </c>
      <c r="C119" s="31" t="s">
        <v>132</v>
      </c>
      <c r="D119" s="31"/>
      <c r="E119" s="722" t="s">
        <v>2048</v>
      </c>
      <c r="F119" s="293" t="s">
        <v>95</v>
      </c>
      <c r="G119" s="45">
        <v>678</v>
      </c>
      <c r="H119" s="529"/>
      <c r="I119" s="252"/>
    </row>
    <row r="120" spans="1:9">
      <c r="A120" s="33">
        <f t="shared" si="1"/>
        <v>97</v>
      </c>
      <c r="B120" s="599" t="s">
        <v>1958</v>
      </c>
      <c r="C120" s="31" t="s">
        <v>707</v>
      </c>
      <c r="D120" s="31"/>
      <c r="E120" s="722" t="s">
        <v>2048</v>
      </c>
      <c r="F120" s="293" t="s">
        <v>94</v>
      </c>
      <c r="G120" s="606">
        <v>1</v>
      </c>
      <c r="H120" s="529"/>
      <c r="I120" s="252"/>
    </row>
    <row r="121" spans="1:9">
      <c r="A121" s="33">
        <f t="shared" si="1"/>
        <v>98</v>
      </c>
      <c r="B121" s="599" t="s">
        <v>1958</v>
      </c>
      <c r="C121" s="31" t="s">
        <v>134</v>
      </c>
      <c r="D121" s="31"/>
      <c r="E121" s="728"/>
      <c r="F121" s="293" t="s">
        <v>94</v>
      </c>
      <c r="G121" s="606">
        <v>1</v>
      </c>
      <c r="H121" s="529"/>
      <c r="I121" s="252"/>
    </row>
    <row r="122" spans="1:9" ht="15.75" thickBot="1">
      <c r="A122" s="35"/>
      <c r="B122" s="1"/>
      <c r="C122" s="111"/>
      <c r="D122" s="111"/>
      <c r="E122" s="738"/>
      <c r="F122" s="112"/>
      <c r="G122" s="63"/>
      <c r="H122" s="76"/>
      <c r="I122" s="34"/>
    </row>
    <row r="123" spans="1:9" ht="15.75" thickTop="1">
      <c r="A123" s="77"/>
      <c r="B123" s="77"/>
      <c r="C123" s="78"/>
      <c r="D123" s="78"/>
      <c r="E123" s="78"/>
      <c r="F123" s="79"/>
      <c r="G123" s="80"/>
      <c r="H123" s="82"/>
      <c r="I123" s="82"/>
    </row>
    <row r="124" spans="1:9">
      <c r="A124" s="1038" t="s">
        <v>1924</v>
      </c>
      <c r="B124" s="1039"/>
      <c r="C124" s="1039"/>
      <c r="D124" s="1039"/>
      <c r="E124" s="1035"/>
      <c r="F124" s="1039"/>
      <c r="G124" s="1039"/>
      <c r="H124" s="1039"/>
      <c r="I124" s="59">
        <f>SUM(I18:I123)</f>
        <v>0</v>
      </c>
    </row>
    <row r="125" spans="1:9" outlineLevel="1">
      <c r="A125" s="14"/>
      <c r="B125" s="14"/>
      <c r="C125" s="14"/>
      <c r="D125" s="14"/>
      <c r="E125" s="14"/>
      <c r="F125" s="14"/>
      <c r="G125" s="14"/>
      <c r="H125" s="14"/>
      <c r="I125" s="14"/>
    </row>
    <row r="126" spans="1:9" outlineLevel="1">
      <c r="A126" s="14"/>
      <c r="B126" s="14"/>
      <c r="C126" s="14"/>
      <c r="D126" s="14"/>
      <c r="E126" s="14"/>
      <c r="F126" s="14"/>
      <c r="G126" s="14"/>
      <c r="H126" s="14"/>
      <c r="I126" s="14"/>
    </row>
    <row r="127" spans="1:9" outlineLevel="1">
      <c r="A127" s="44" t="str">
        <f>"Sastādīja: "&amp;KOPS1!$B$71</f>
        <v>Sastādīja: _________________ Olga  Jasāne /29.09.2017./</v>
      </c>
      <c r="D127" s="923"/>
      <c r="E127" s="923"/>
      <c r="F127" s="87"/>
      <c r="G127" s="88"/>
    </row>
    <row r="128" spans="1:9" outlineLevel="1">
      <c r="B128" s="1021" t="s">
        <v>13</v>
      </c>
      <c r="C128" s="1021"/>
      <c r="D128" s="14"/>
      <c r="E128" s="14"/>
      <c r="F128" s="924"/>
      <c r="G128" s="924"/>
    </row>
    <row r="129" spans="1:9" outlineLevel="1">
      <c r="A129" s="14"/>
      <c r="B129" s="87"/>
      <c r="C129" s="922"/>
      <c r="D129" s="14"/>
      <c r="E129" s="14"/>
      <c r="F129" s="14"/>
    </row>
    <row r="130" spans="1:9" outlineLevel="1">
      <c r="A130" s="923" t="str">
        <f>"Pārbaudīja: "&amp;KOPS1!$F$71</f>
        <v>Pārbaudīja: _________________ Aleksejs Providenko /29.09.2017./</v>
      </c>
      <c r="B130" s="528"/>
      <c r="C130" s="88"/>
      <c r="D130" s="88"/>
      <c r="E130" s="88"/>
      <c r="F130" s="88"/>
      <c r="G130" s="14"/>
      <c r="I130" s="85"/>
    </row>
    <row r="131" spans="1:9">
      <c r="A131" s="14"/>
      <c r="B131" s="922" t="s">
        <v>13</v>
      </c>
      <c r="C131" s="924"/>
      <c r="D131" s="924"/>
      <c r="E131" s="924"/>
      <c r="F131" s="924"/>
      <c r="G131" s="14"/>
      <c r="H131" s="14"/>
      <c r="I131" s="14"/>
    </row>
    <row r="132" spans="1:9">
      <c r="A132" s="14" t="str">
        <f>"Sertifikāta Nr.: "&amp;KOPS1!$F$73</f>
        <v>Sertifikāta Nr.: 5-00770</v>
      </c>
      <c r="B132" s="929"/>
      <c r="D132" s="14"/>
      <c r="E132" s="14"/>
      <c r="G132" s="14"/>
      <c r="H132" s="14"/>
      <c r="I132" s="14"/>
    </row>
    <row r="133" spans="1:9">
      <c r="A133" s="14"/>
      <c r="B133" s="14"/>
      <c r="C133" s="14"/>
      <c r="D133" s="14"/>
      <c r="E133" s="14"/>
      <c r="F133" s="14"/>
      <c r="G133" s="14"/>
      <c r="H133" s="14"/>
      <c r="I133" s="14"/>
    </row>
    <row r="134" spans="1:9">
      <c r="A134" s="14"/>
      <c r="B134" s="14"/>
      <c r="C134" s="14"/>
      <c r="D134" s="14"/>
      <c r="E134" s="14"/>
      <c r="F134" s="14"/>
      <c r="G134" s="14"/>
      <c r="H134" s="14"/>
      <c r="I134" s="14"/>
    </row>
    <row r="135" spans="1:9">
      <c r="A135" s="14"/>
      <c r="B135" s="14"/>
      <c r="C135" s="14"/>
      <c r="D135" s="14"/>
      <c r="E135" s="14"/>
      <c r="F135" s="14"/>
      <c r="G135" s="14"/>
      <c r="H135" s="14"/>
      <c r="I135" s="14"/>
    </row>
    <row r="136" spans="1:9">
      <c r="A136" s="14"/>
      <c r="B136" s="14"/>
      <c r="C136" s="14"/>
      <c r="D136" s="14"/>
      <c r="E136" s="14"/>
      <c r="F136" s="14"/>
      <c r="G136" s="14"/>
      <c r="H136" s="14"/>
      <c r="I136" s="14"/>
    </row>
    <row r="137" spans="1:9">
      <c r="A137" s="14"/>
      <c r="B137" s="14"/>
      <c r="C137" s="14"/>
      <c r="D137" s="14"/>
      <c r="E137" s="14"/>
      <c r="F137" s="14"/>
      <c r="G137" s="14"/>
      <c r="H137" s="14"/>
      <c r="I137" s="14"/>
    </row>
    <row r="138" spans="1:9">
      <c r="A138" s="14"/>
      <c r="B138" s="14"/>
      <c r="C138" s="14"/>
      <c r="D138" s="14"/>
      <c r="E138" s="14"/>
      <c r="F138" s="14"/>
      <c r="G138" s="14"/>
      <c r="H138" s="14"/>
      <c r="I138" s="14"/>
    </row>
    <row r="139" spans="1:9">
      <c r="A139" s="14"/>
      <c r="B139" s="14"/>
      <c r="C139" s="14"/>
      <c r="D139" s="14"/>
      <c r="E139" s="14"/>
      <c r="F139" s="14"/>
      <c r="G139" s="14"/>
      <c r="H139" s="14"/>
      <c r="I139" s="14"/>
    </row>
    <row r="140" spans="1:9">
      <c r="A140" s="14"/>
      <c r="B140" s="14"/>
      <c r="C140" s="14"/>
      <c r="D140" s="14"/>
      <c r="E140" s="14"/>
      <c r="F140" s="14"/>
      <c r="G140" s="14"/>
      <c r="H140" s="14"/>
      <c r="I140" s="14"/>
    </row>
    <row r="141" spans="1:9">
      <c r="A141" s="14"/>
      <c r="B141" s="14"/>
      <c r="C141" s="14"/>
      <c r="D141" s="14"/>
      <c r="E141" s="14"/>
      <c r="F141" s="14"/>
      <c r="G141" s="14"/>
      <c r="H141" s="14"/>
      <c r="I141" s="14"/>
    </row>
    <row r="142" spans="1:9">
      <c r="A142" s="14"/>
      <c r="B142" s="14"/>
      <c r="C142" s="14"/>
      <c r="D142" s="14"/>
      <c r="E142" s="14"/>
      <c r="F142" s="14"/>
      <c r="G142" s="14"/>
      <c r="H142" s="14"/>
      <c r="I142" s="14"/>
    </row>
    <row r="143" spans="1:9">
      <c r="A143" s="14"/>
      <c r="B143" s="14"/>
      <c r="C143" s="14"/>
      <c r="D143" s="14"/>
      <c r="E143" s="14"/>
      <c r="F143" s="14"/>
      <c r="G143" s="14"/>
      <c r="H143" s="14"/>
      <c r="I143" s="14"/>
    </row>
    <row r="144" spans="1:9">
      <c r="A144" s="14"/>
      <c r="B144" s="14"/>
      <c r="C144" s="14"/>
      <c r="D144" s="14"/>
      <c r="E144" s="14"/>
      <c r="F144" s="14"/>
      <c r="G144" s="14"/>
      <c r="H144" s="14"/>
      <c r="I144" s="14"/>
    </row>
    <row r="145" spans="1:9">
      <c r="A145" s="14"/>
      <c r="B145" s="14"/>
      <c r="C145" s="14"/>
      <c r="D145" s="14"/>
      <c r="E145" s="14"/>
      <c r="F145" s="14"/>
      <c r="G145" s="14"/>
      <c r="H145" s="14"/>
      <c r="I145" s="14"/>
    </row>
    <row r="146" spans="1:9">
      <c r="A146" s="14"/>
      <c r="B146" s="14"/>
      <c r="C146" s="14"/>
      <c r="D146" s="14"/>
      <c r="E146" s="14"/>
      <c r="F146" s="14"/>
      <c r="G146" s="14"/>
      <c r="H146" s="14"/>
      <c r="I146" s="14"/>
    </row>
    <row r="147" spans="1:9">
      <c r="A147" s="14"/>
      <c r="B147" s="14"/>
      <c r="C147" s="14"/>
      <c r="D147" s="14"/>
      <c r="E147" s="14"/>
      <c r="F147" s="14"/>
      <c r="G147" s="14"/>
      <c r="H147" s="14"/>
      <c r="I147" s="14"/>
    </row>
    <row r="148" spans="1:9">
      <c r="A148" s="14"/>
      <c r="B148" s="14"/>
      <c r="C148" s="14"/>
      <c r="D148" s="14"/>
      <c r="E148" s="14"/>
      <c r="F148" s="14"/>
      <c r="G148" s="14"/>
      <c r="H148" s="14"/>
      <c r="I148" s="14"/>
    </row>
    <row r="149" spans="1:9">
      <c r="A149" s="14"/>
      <c r="B149" s="14"/>
      <c r="C149" s="14"/>
      <c r="D149" s="14"/>
      <c r="E149" s="14"/>
      <c r="F149" s="14"/>
      <c r="G149" s="14"/>
      <c r="H149" s="14"/>
      <c r="I149" s="14"/>
    </row>
    <row r="150" spans="1:9">
      <c r="A150" s="14"/>
      <c r="B150" s="14"/>
      <c r="C150" s="14"/>
      <c r="D150" s="14"/>
      <c r="E150" s="14"/>
      <c r="F150" s="14"/>
      <c r="G150" s="14"/>
      <c r="H150" s="14"/>
      <c r="I150" s="14"/>
    </row>
    <row r="151" spans="1:9">
      <c r="A151" s="14"/>
      <c r="B151" s="14"/>
      <c r="C151" s="14"/>
      <c r="D151" s="14"/>
      <c r="E151" s="14"/>
      <c r="F151" s="14"/>
      <c r="G151" s="14"/>
      <c r="H151" s="14"/>
      <c r="I151" s="14"/>
    </row>
    <row r="152" spans="1:9">
      <c r="A152" s="14"/>
      <c r="B152" s="14"/>
      <c r="C152" s="14"/>
      <c r="D152" s="14"/>
      <c r="E152" s="14"/>
      <c r="F152" s="14"/>
      <c r="G152" s="14"/>
      <c r="H152" s="14"/>
      <c r="I152" s="14"/>
    </row>
    <row r="153" spans="1:9">
      <c r="A153" s="14"/>
      <c r="B153" s="14"/>
      <c r="C153" s="14"/>
      <c r="D153" s="14"/>
      <c r="E153" s="14"/>
      <c r="F153" s="14"/>
      <c r="G153" s="14"/>
      <c r="H153" s="14"/>
      <c r="I153" s="14"/>
    </row>
    <row r="154" spans="1:9">
      <c r="A154" s="14"/>
      <c r="B154" s="14"/>
      <c r="C154" s="14"/>
      <c r="D154" s="14"/>
      <c r="E154" s="14"/>
      <c r="F154" s="14"/>
      <c r="G154" s="14"/>
      <c r="H154" s="14"/>
      <c r="I154" s="14"/>
    </row>
    <row r="155" spans="1:9">
      <c r="A155" s="14"/>
      <c r="B155" s="14"/>
      <c r="C155" s="14"/>
      <c r="D155" s="14"/>
      <c r="E155" s="14"/>
      <c r="F155" s="14"/>
      <c r="G155" s="14"/>
      <c r="H155" s="14"/>
      <c r="I155" s="14"/>
    </row>
    <row r="156" spans="1:9">
      <c r="A156" s="14"/>
      <c r="B156" s="14"/>
      <c r="C156" s="14"/>
      <c r="D156" s="14"/>
      <c r="E156" s="14"/>
      <c r="F156" s="14"/>
      <c r="G156" s="14"/>
      <c r="H156" s="14"/>
      <c r="I156" s="14"/>
    </row>
    <row r="157" spans="1:9">
      <c r="A157" s="14"/>
      <c r="B157" s="14"/>
      <c r="C157" s="14"/>
      <c r="D157" s="14"/>
      <c r="E157" s="14"/>
      <c r="F157" s="14"/>
      <c r="G157" s="14"/>
      <c r="H157" s="14"/>
      <c r="I157" s="14"/>
    </row>
    <row r="158" spans="1:9">
      <c r="A158" s="14"/>
      <c r="B158" s="14"/>
      <c r="C158" s="14"/>
      <c r="D158" s="14"/>
      <c r="E158" s="14"/>
      <c r="F158" s="14"/>
      <c r="G158" s="14"/>
      <c r="H158" s="14"/>
      <c r="I158" s="14"/>
    </row>
    <row r="159" spans="1:9">
      <c r="A159" s="14"/>
      <c r="B159" s="14"/>
      <c r="C159" s="14"/>
      <c r="D159" s="14"/>
      <c r="E159" s="14"/>
      <c r="F159" s="14"/>
      <c r="G159" s="14"/>
      <c r="H159" s="14"/>
      <c r="I159" s="14"/>
    </row>
    <row r="160" spans="1:9">
      <c r="A160" s="14"/>
      <c r="B160" s="14"/>
      <c r="C160" s="14"/>
      <c r="D160" s="14"/>
      <c r="E160" s="14"/>
      <c r="F160" s="14"/>
      <c r="G160" s="14"/>
      <c r="H160" s="14"/>
      <c r="I160" s="14"/>
    </row>
    <row r="161" spans="1:9">
      <c r="A161" s="14"/>
      <c r="B161" s="14"/>
      <c r="C161" s="14"/>
      <c r="D161" s="14"/>
      <c r="E161" s="14"/>
      <c r="F161" s="14"/>
      <c r="G161" s="14"/>
      <c r="H161" s="14"/>
      <c r="I161" s="14"/>
    </row>
    <row r="162" spans="1:9">
      <c r="A162" s="14"/>
      <c r="B162" s="14"/>
      <c r="C162" s="14"/>
      <c r="D162" s="14"/>
      <c r="E162" s="14"/>
      <c r="F162" s="14"/>
      <c r="G162" s="14"/>
      <c r="H162" s="14"/>
      <c r="I162" s="14"/>
    </row>
    <row r="163" spans="1:9">
      <c r="A163" s="14"/>
      <c r="B163" s="14"/>
      <c r="C163" s="14"/>
      <c r="D163" s="14"/>
      <c r="E163" s="14"/>
      <c r="F163" s="14"/>
      <c r="G163" s="14"/>
      <c r="H163" s="14"/>
      <c r="I163" s="14"/>
    </row>
    <row r="164" spans="1:9">
      <c r="A164" s="14"/>
      <c r="B164" s="14"/>
      <c r="C164" s="14"/>
      <c r="D164" s="14"/>
      <c r="E164" s="14"/>
      <c r="F164" s="14"/>
      <c r="G164" s="14"/>
      <c r="H164" s="14"/>
      <c r="I164" s="14"/>
    </row>
    <row r="165" spans="1:9">
      <c r="A165" s="14"/>
      <c r="B165" s="14"/>
      <c r="C165" s="14"/>
      <c r="D165" s="14"/>
      <c r="E165" s="14"/>
      <c r="F165" s="14"/>
      <c r="G165" s="14"/>
      <c r="H165" s="14"/>
      <c r="I165" s="14"/>
    </row>
    <row r="166" spans="1:9">
      <c r="A166" s="14"/>
      <c r="B166" s="14"/>
      <c r="C166" s="14"/>
      <c r="D166" s="14"/>
      <c r="E166" s="14"/>
      <c r="F166" s="14"/>
      <c r="G166" s="14"/>
      <c r="H166" s="14"/>
      <c r="I166" s="14"/>
    </row>
    <row r="167" spans="1:9">
      <c r="A167" s="14"/>
      <c r="B167" s="14"/>
      <c r="C167" s="14"/>
      <c r="D167" s="14"/>
      <c r="E167" s="14"/>
      <c r="F167" s="14"/>
      <c r="G167" s="14"/>
      <c r="H167" s="14"/>
      <c r="I167" s="14"/>
    </row>
    <row r="168" spans="1:9">
      <c r="A168" s="14"/>
      <c r="B168" s="14"/>
      <c r="C168" s="14"/>
      <c r="D168" s="14"/>
      <c r="E168" s="14"/>
      <c r="F168" s="14"/>
      <c r="G168" s="14"/>
      <c r="H168" s="14"/>
      <c r="I168" s="14"/>
    </row>
    <row r="169" spans="1:9">
      <c r="A169" s="14"/>
      <c r="B169" s="14"/>
      <c r="C169" s="14"/>
      <c r="D169" s="14"/>
      <c r="E169" s="14"/>
      <c r="F169" s="14"/>
      <c r="G169" s="14"/>
      <c r="H169" s="14"/>
      <c r="I169" s="14"/>
    </row>
    <row r="170" spans="1:9">
      <c r="A170" s="14"/>
      <c r="B170" s="14"/>
      <c r="C170" s="14"/>
      <c r="D170" s="14"/>
      <c r="E170" s="14"/>
      <c r="F170" s="14"/>
      <c r="G170" s="14"/>
      <c r="H170" s="14"/>
      <c r="I170" s="14"/>
    </row>
    <row r="171" spans="1:9">
      <c r="A171" s="14"/>
      <c r="B171" s="14"/>
      <c r="C171" s="14"/>
      <c r="D171" s="14"/>
      <c r="E171" s="14"/>
      <c r="F171" s="14"/>
      <c r="G171" s="14"/>
      <c r="H171" s="14"/>
      <c r="I171" s="14"/>
    </row>
    <row r="172" spans="1:9">
      <c r="A172" s="14"/>
      <c r="B172" s="14"/>
      <c r="C172" s="14"/>
      <c r="D172" s="14"/>
      <c r="E172" s="14"/>
      <c r="F172" s="14"/>
      <c r="G172" s="14"/>
      <c r="H172" s="14"/>
      <c r="I172" s="14"/>
    </row>
    <row r="173" spans="1:9">
      <c r="A173" s="14"/>
      <c r="B173" s="14"/>
      <c r="C173" s="14"/>
      <c r="D173" s="14"/>
      <c r="E173" s="14"/>
      <c r="F173" s="14"/>
      <c r="G173" s="14"/>
      <c r="H173" s="14"/>
      <c r="I173" s="14"/>
    </row>
    <row r="174" spans="1:9">
      <c r="A174" s="14"/>
      <c r="B174" s="14"/>
      <c r="C174" s="14"/>
      <c r="D174" s="14"/>
      <c r="E174" s="14"/>
      <c r="F174" s="14"/>
      <c r="G174" s="14"/>
      <c r="H174" s="14"/>
      <c r="I174" s="14"/>
    </row>
    <row r="175" spans="1:9">
      <c r="A175" s="14"/>
      <c r="B175" s="14"/>
      <c r="C175" s="14"/>
      <c r="D175" s="14"/>
      <c r="E175" s="14"/>
      <c r="F175" s="14"/>
      <c r="G175" s="14"/>
      <c r="H175" s="14"/>
      <c r="I175" s="14"/>
    </row>
    <row r="176" spans="1:9">
      <c r="A176" s="14"/>
      <c r="B176" s="14"/>
      <c r="C176" s="14"/>
      <c r="D176" s="14"/>
      <c r="E176" s="14"/>
      <c r="F176" s="14"/>
      <c r="G176" s="14"/>
      <c r="H176" s="14"/>
      <c r="I176" s="14"/>
    </row>
    <row r="177" spans="1:9">
      <c r="A177" s="14"/>
      <c r="B177" s="14"/>
      <c r="C177" s="14"/>
      <c r="D177" s="14"/>
      <c r="E177" s="14"/>
      <c r="F177" s="14"/>
      <c r="G177" s="14"/>
      <c r="H177" s="14"/>
      <c r="I177" s="14"/>
    </row>
    <row r="178" spans="1:9">
      <c r="A178" s="14"/>
      <c r="B178" s="14"/>
      <c r="C178" s="14"/>
      <c r="D178" s="14"/>
      <c r="E178" s="14"/>
      <c r="F178" s="14"/>
      <c r="G178" s="14"/>
      <c r="H178" s="14"/>
      <c r="I178" s="14"/>
    </row>
    <row r="179" spans="1:9">
      <c r="A179" s="14"/>
      <c r="B179" s="14"/>
      <c r="C179" s="14"/>
      <c r="D179" s="14"/>
      <c r="E179" s="14"/>
      <c r="F179" s="14"/>
      <c r="G179" s="14"/>
      <c r="H179" s="14"/>
      <c r="I179" s="14"/>
    </row>
    <row r="180" spans="1:9">
      <c r="A180" s="14"/>
      <c r="B180" s="14"/>
      <c r="C180" s="14"/>
      <c r="D180" s="14"/>
      <c r="E180" s="14"/>
      <c r="F180" s="14"/>
      <c r="G180" s="14"/>
      <c r="H180" s="14"/>
      <c r="I180" s="14"/>
    </row>
    <row r="181" spans="1:9">
      <c r="A181" s="14"/>
      <c r="B181" s="14"/>
      <c r="C181" s="14"/>
      <c r="D181" s="14"/>
      <c r="E181" s="14"/>
      <c r="F181" s="14"/>
      <c r="G181" s="14"/>
      <c r="H181" s="14"/>
      <c r="I181" s="14"/>
    </row>
    <row r="182" spans="1:9">
      <c r="A182" s="14"/>
      <c r="B182" s="14"/>
      <c r="C182" s="14"/>
      <c r="D182" s="14"/>
      <c r="E182" s="14"/>
      <c r="F182" s="14"/>
      <c r="G182" s="14"/>
      <c r="H182" s="14"/>
      <c r="I182" s="14"/>
    </row>
    <row r="183" spans="1:9">
      <c r="A183" s="14"/>
      <c r="B183" s="14"/>
      <c r="C183" s="14"/>
      <c r="D183" s="14"/>
      <c r="E183" s="14"/>
      <c r="F183" s="14"/>
      <c r="G183" s="14"/>
      <c r="H183" s="14"/>
      <c r="I183" s="14"/>
    </row>
    <row r="184" spans="1:9">
      <c r="A184" s="14"/>
      <c r="B184" s="14"/>
      <c r="C184" s="14"/>
      <c r="D184" s="14"/>
      <c r="E184" s="14"/>
      <c r="F184" s="14"/>
      <c r="G184" s="14"/>
      <c r="H184" s="14"/>
      <c r="I184" s="14"/>
    </row>
    <row r="185" spans="1:9">
      <c r="A185" s="14"/>
      <c r="B185" s="14"/>
      <c r="C185" s="14"/>
      <c r="D185" s="14"/>
      <c r="E185" s="14"/>
      <c r="F185" s="14"/>
      <c r="G185" s="14"/>
      <c r="H185" s="14"/>
      <c r="I185" s="14"/>
    </row>
    <row r="186" spans="1:9">
      <c r="A186" s="14"/>
      <c r="B186" s="14"/>
      <c r="C186" s="14"/>
      <c r="D186" s="14"/>
      <c r="E186" s="14"/>
      <c r="F186" s="14"/>
      <c r="G186" s="14"/>
      <c r="H186" s="14"/>
      <c r="I186" s="14"/>
    </row>
    <row r="187" spans="1:9">
      <c r="A187" s="14"/>
      <c r="B187" s="14"/>
      <c r="C187" s="14"/>
      <c r="D187" s="14"/>
      <c r="E187" s="14"/>
      <c r="F187" s="14"/>
      <c r="G187" s="14"/>
      <c r="H187" s="14"/>
      <c r="I187" s="14"/>
    </row>
    <row r="188" spans="1:9">
      <c r="A188" s="14"/>
      <c r="B188" s="14"/>
      <c r="C188" s="14"/>
      <c r="D188" s="14"/>
      <c r="E188" s="14"/>
      <c r="F188" s="14"/>
      <c r="G188" s="14"/>
      <c r="H188" s="14"/>
      <c r="I188" s="14"/>
    </row>
    <row r="189" spans="1:9">
      <c r="A189" s="14"/>
      <c r="B189" s="14"/>
      <c r="C189" s="14"/>
      <c r="D189" s="14"/>
      <c r="E189" s="14"/>
      <c r="F189" s="14"/>
      <c r="G189" s="14"/>
      <c r="H189" s="14"/>
      <c r="I189" s="14"/>
    </row>
    <row r="190" spans="1:9">
      <c r="A190" s="14"/>
      <c r="B190" s="14"/>
      <c r="C190" s="14"/>
      <c r="D190" s="14"/>
      <c r="E190" s="14"/>
      <c r="F190" s="14"/>
      <c r="G190" s="14"/>
      <c r="H190" s="14"/>
      <c r="I190" s="14"/>
    </row>
    <row r="191" spans="1:9">
      <c r="A191" s="14"/>
      <c r="B191" s="14"/>
      <c r="C191" s="14"/>
      <c r="D191" s="14"/>
      <c r="E191" s="14"/>
      <c r="F191" s="14"/>
      <c r="G191" s="14"/>
      <c r="H191" s="14"/>
      <c r="I191" s="14"/>
    </row>
    <row r="192" spans="1:9">
      <c r="A192" s="14"/>
      <c r="B192" s="14"/>
      <c r="C192" s="14"/>
      <c r="D192" s="14"/>
      <c r="E192" s="14"/>
      <c r="F192" s="14"/>
      <c r="G192" s="14"/>
      <c r="H192" s="14"/>
      <c r="I192" s="14"/>
    </row>
    <row r="193" spans="1:9">
      <c r="A193" s="14"/>
      <c r="B193" s="14"/>
      <c r="C193" s="14"/>
      <c r="D193" s="14"/>
      <c r="E193" s="14"/>
      <c r="F193" s="14"/>
      <c r="G193" s="14"/>
      <c r="H193" s="14"/>
      <c r="I193" s="14"/>
    </row>
    <row r="194" spans="1:9">
      <c r="A194" s="14"/>
      <c r="B194" s="14"/>
      <c r="C194" s="14"/>
      <c r="D194" s="14"/>
      <c r="E194" s="14"/>
      <c r="F194" s="14"/>
      <c r="G194" s="14"/>
      <c r="H194" s="14"/>
      <c r="I194" s="14"/>
    </row>
    <row r="195" spans="1:9">
      <c r="A195" s="14"/>
      <c r="B195" s="14"/>
      <c r="C195" s="14"/>
      <c r="D195" s="14"/>
      <c r="E195" s="14"/>
      <c r="F195" s="14"/>
      <c r="G195" s="14"/>
      <c r="H195" s="14"/>
      <c r="I195" s="14"/>
    </row>
    <row r="196" spans="1:9">
      <c r="A196" s="14"/>
      <c r="B196" s="14"/>
      <c r="C196" s="14"/>
      <c r="D196" s="14"/>
      <c r="E196" s="14"/>
      <c r="F196" s="14"/>
      <c r="G196" s="14"/>
      <c r="H196" s="14"/>
      <c r="I196" s="14"/>
    </row>
    <row r="197" spans="1:9">
      <c r="A197" s="14"/>
      <c r="B197" s="14"/>
      <c r="C197" s="14"/>
      <c r="D197" s="14"/>
      <c r="E197" s="14"/>
      <c r="F197" s="14"/>
      <c r="G197" s="14"/>
      <c r="H197" s="14"/>
      <c r="I197" s="14"/>
    </row>
    <row r="198" spans="1:9">
      <c r="A198" s="14"/>
      <c r="B198" s="14"/>
      <c r="C198" s="14"/>
      <c r="D198" s="14"/>
      <c r="E198" s="14"/>
      <c r="F198" s="14"/>
      <c r="G198" s="14"/>
      <c r="H198" s="14"/>
      <c r="I198" s="14"/>
    </row>
    <row r="199" spans="1:9">
      <c r="A199" s="14"/>
      <c r="B199" s="14"/>
      <c r="C199" s="14"/>
      <c r="D199" s="14"/>
      <c r="E199" s="14"/>
      <c r="F199" s="14"/>
      <c r="G199" s="14"/>
      <c r="H199" s="14"/>
      <c r="I199" s="14"/>
    </row>
    <row r="200" spans="1:9">
      <c r="A200" s="14"/>
      <c r="B200" s="14"/>
      <c r="C200" s="14"/>
      <c r="D200" s="14"/>
      <c r="E200" s="14"/>
      <c r="F200" s="14"/>
      <c r="G200" s="14"/>
      <c r="H200" s="14"/>
      <c r="I200" s="14"/>
    </row>
    <row r="201" spans="1:9">
      <c r="A201" s="14"/>
      <c r="B201" s="14"/>
      <c r="C201" s="14"/>
      <c r="D201" s="14"/>
      <c r="E201" s="14"/>
      <c r="F201" s="14"/>
      <c r="G201" s="14"/>
      <c r="H201" s="14"/>
      <c r="I201" s="14"/>
    </row>
    <row r="202" spans="1:9">
      <c r="A202" s="14"/>
      <c r="B202" s="14"/>
      <c r="C202" s="14"/>
      <c r="D202" s="14"/>
      <c r="E202" s="14"/>
      <c r="F202" s="14"/>
      <c r="G202" s="14"/>
      <c r="H202" s="14"/>
      <c r="I202" s="14"/>
    </row>
    <row r="203" spans="1:9">
      <c r="A203" s="14"/>
      <c r="B203" s="14"/>
      <c r="C203" s="14"/>
      <c r="D203" s="14"/>
      <c r="E203" s="14"/>
      <c r="F203" s="14"/>
      <c r="G203" s="14"/>
      <c r="H203" s="14"/>
      <c r="I203" s="14"/>
    </row>
    <row r="204" spans="1:9">
      <c r="A204" s="14"/>
      <c r="B204" s="14"/>
      <c r="C204" s="14"/>
      <c r="D204" s="14"/>
      <c r="E204" s="14"/>
      <c r="F204" s="14"/>
      <c r="G204" s="14"/>
      <c r="H204" s="14"/>
      <c r="I204" s="14"/>
    </row>
    <row r="205" spans="1:9">
      <c r="A205" s="14"/>
      <c r="B205" s="14"/>
      <c r="C205" s="14"/>
      <c r="D205" s="14"/>
      <c r="E205" s="14"/>
      <c r="F205" s="14"/>
      <c r="G205" s="14"/>
      <c r="H205" s="14"/>
      <c r="I205" s="14"/>
    </row>
    <row r="206" spans="1:9">
      <c r="A206" s="14"/>
      <c r="B206" s="14"/>
      <c r="C206" s="14"/>
      <c r="D206" s="14"/>
      <c r="E206" s="14"/>
      <c r="F206" s="14"/>
      <c r="G206" s="14"/>
      <c r="H206" s="14"/>
      <c r="I206" s="14"/>
    </row>
    <row r="207" spans="1:9">
      <c r="A207" s="14"/>
      <c r="B207" s="14"/>
      <c r="C207" s="14"/>
      <c r="D207" s="14"/>
      <c r="E207" s="14"/>
      <c r="F207" s="14"/>
      <c r="G207" s="14"/>
      <c r="H207" s="14"/>
      <c r="I207" s="14"/>
    </row>
    <row r="208" spans="1:9">
      <c r="A208" s="14"/>
      <c r="B208" s="14"/>
      <c r="C208" s="14"/>
      <c r="D208" s="14"/>
      <c r="E208" s="14"/>
      <c r="F208" s="14"/>
      <c r="G208" s="14"/>
      <c r="H208" s="14"/>
      <c r="I208" s="14"/>
    </row>
    <row r="209" spans="1:9">
      <c r="A209" s="14"/>
      <c r="B209" s="14"/>
      <c r="C209" s="14"/>
      <c r="D209" s="14"/>
      <c r="E209" s="14"/>
      <c r="F209" s="14"/>
      <c r="G209" s="14"/>
      <c r="H209" s="14"/>
      <c r="I209" s="14"/>
    </row>
    <row r="210" spans="1:9">
      <c r="A210" s="14"/>
      <c r="B210" s="14"/>
      <c r="C210" s="14"/>
      <c r="D210" s="14"/>
      <c r="E210" s="14"/>
      <c r="F210" s="14"/>
      <c r="G210" s="14"/>
      <c r="H210" s="14"/>
      <c r="I210" s="14"/>
    </row>
    <row r="211" spans="1:9">
      <c r="A211" s="14"/>
      <c r="B211" s="14"/>
      <c r="C211" s="14"/>
      <c r="D211" s="14"/>
      <c r="E211" s="14"/>
      <c r="F211" s="14"/>
      <c r="G211" s="14"/>
      <c r="H211" s="14"/>
      <c r="I211" s="14"/>
    </row>
    <row r="212" spans="1:9">
      <c r="A212" s="14"/>
      <c r="B212" s="14"/>
      <c r="C212" s="14"/>
      <c r="D212" s="14"/>
      <c r="E212" s="14"/>
      <c r="F212" s="14"/>
      <c r="G212" s="14"/>
      <c r="H212" s="14"/>
      <c r="I212" s="14"/>
    </row>
    <row r="213" spans="1:9">
      <c r="A213" s="14"/>
      <c r="B213" s="14"/>
      <c r="C213" s="14"/>
      <c r="D213" s="14"/>
      <c r="E213" s="14"/>
      <c r="F213" s="14"/>
      <c r="G213" s="14"/>
      <c r="H213" s="14"/>
      <c r="I213" s="14"/>
    </row>
    <row r="214" spans="1:9">
      <c r="A214" s="14"/>
      <c r="B214" s="14"/>
      <c r="C214" s="14"/>
      <c r="D214" s="14"/>
      <c r="E214" s="14"/>
      <c r="F214" s="14"/>
      <c r="G214" s="14"/>
      <c r="H214" s="14"/>
      <c r="I214" s="14"/>
    </row>
    <row r="215" spans="1:9">
      <c r="A215" s="14"/>
      <c r="B215" s="14"/>
      <c r="C215" s="14"/>
      <c r="D215" s="14"/>
      <c r="E215" s="14"/>
      <c r="F215" s="14"/>
      <c r="G215" s="14"/>
      <c r="H215" s="14"/>
      <c r="I215" s="14"/>
    </row>
    <row r="216" spans="1:9">
      <c r="A216" s="14"/>
      <c r="B216" s="14"/>
      <c r="C216" s="14"/>
      <c r="D216" s="14"/>
      <c r="E216" s="14"/>
      <c r="F216" s="14"/>
      <c r="G216" s="14"/>
      <c r="H216" s="14"/>
      <c r="I216" s="14"/>
    </row>
    <row r="217" spans="1:9">
      <c r="A217" s="14"/>
      <c r="B217" s="14"/>
      <c r="C217" s="14"/>
      <c r="D217" s="14"/>
      <c r="E217" s="14"/>
      <c r="F217" s="14"/>
      <c r="G217" s="14"/>
      <c r="H217" s="14"/>
      <c r="I217" s="14"/>
    </row>
    <row r="218" spans="1:9">
      <c r="A218" s="14"/>
      <c r="B218" s="14"/>
      <c r="C218" s="14"/>
      <c r="D218" s="14"/>
      <c r="E218" s="14"/>
      <c r="F218" s="14"/>
      <c r="G218" s="14"/>
      <c r="H218" s="14"/>
      <c r="I218" s="14"/>
    </row>
    <row r="219" spans="1:9">
      <c r="A219" s="14"/>
      <c r="B219" s="14"/>
      <c r="C219" s="14"/>
      <c r="D219" s="14"/>
      <c r="E219" s="14"/>
      <c r="F219" s="14"/>
      <c r="G219" s="14"/>
      <c r="H219" s="14"/>
      <c r="I219" s="14"/>
    </row>
    <row r="220" spans="1:9">
      <c r="A220" s="14"/>
      <c r="B220" s="14"/>
      <c r="C220" s="14"/>
      <c r="D220" s="14"/>
      <c r="E220" s="14"/>
      <c r="F220" s="14"/>
      <c r="G220" s="14"/>
      <c r="H220" s="14"/>
      <c r="I220" s="14"/>
    </row>
    <row r="221" spans="1:9">
      <c r="A221" s="14"/>
      <c r="B221" s="14"/>
      <c r="C221" s="14"/>
      <c r="D221" s="14"/>
      <c r="E221" s="14"/>
      <c r="F221" s="14"/>
      <c r="G221" s="14"/>
      <c r="H221" s="14"/>
      <c r="I221" s="14"/>
    </row>
    <row r="222" spans="1:9">
      <c r="A222" s="14"/>
      <c r="B222" s="14"/>
      <c r="C222" s="14"/>
      <c r="D222" s="14"/>
      <c r="E222" s="14"/>
      <c r="F222" s="14"/>
      <c r="G222" s="14"/>
      <c r="H222" s="14"/>
      <c r="I222" s="14"/>
    </row>
    <row r="223" spans="1:9">
      <c r="A223" s="14"/>
      <c r="B223" s="14"/>
      <c r="C223" s="14"/>
      <c r="D223" s="14"/>
      <c r="E223" s="14"/>
      <c r="F223" s="14"/>
      <c r="G223" s="14"/>
      <c r="H223" s="14"/>
      <c r="I223" s="14"/>
    </row>
    <row r="224" spans="1:9">
      <c r="A224" s="14"/>
      <c r="B224" s="14"/>
      <c r="C224" s="14"/>
      <c r="D224" s="14"/>
      <c r="E224" s="14"/>
      <c r="F224" s="14"/>
      <c r="G224" s="14"/>
      <c r="H224" s="14"/>
      <c r="I224" s="14"/>
    </row>
    <row r="225" spans="1:9">
      <c r="A225" s="14"/>
      <c r="B225" s="14"/>
      <c r="C225" s="14"/>
      <c r="D225" s="14"/>
      <c r="E225" s="14"/>
      <c r="F225" s="14"/>
      <c r="G225" s="14"/>
      <c r="H225" s="14"/>
      <c r="I225" s="14"/>
    </row>
    <row r="226" spans="1:9">
      <c r="A226" s="14"/>
      <c r="B226" s="14"/>
      <c r="C226" s="14"/>
      <c r="D226" s="14"/>
      <c r="E226" s="14"/>
      <c r="F226" s="14"/>
      <c r="G226" s="14"/>
      <c r="H226" s="14"/>
      <c r="I226" s="14"/>
    </row>
    <row r="227" spans="1:9">
      <c r="A227" s="14"/>
      <c r="B227" s="14"/>
      <c r="C227" s="14"/>
      <c r="D227" s="14"/>
      <c r="E227" s="14"/>
      <c r="F227" s="14"/>
      <c r="G227" s="14"/>
      <c r="H227" s="14"/>
      <c r="I227" s="14"/>
    </row>
    <row r="228" spans="1:9">
      <c r="A228" s="14"/>
      <c r="B228" s="14"/>
      <c r="C228" s="14"/>
      <c r="D228" s="14"/>
      <c r="E228" s="14"/>
      <c r="F228" s="14"/>
      <c r="G228" s="14"/>
      <c r="H228" s="14"/>
      <c r="I228" s="14"/>
    </row>
    <row r="229" spans="1:9">
      <c r="A229" s="14"/>
      <c r="B229" s="14"/>
      <c r="C229" s="14"/>
      <c r="D229" s="14"/>
      <c r="E229" s="14"/>
      <c r="F229" s="14"/>
      <c r="G229" s="14"/>
      <c r="H229" s="14"/>
      <c r="I229" s="14"/>
    </row>
    <row r="230" spans="1:9">
      <c r="A230" s="14"/>
      <c r="B230" s="14"/>
      <c r="C230" s="14"/>
      <c r="D230" s="14"/>
      <c r="E230" s="14"/>
      <c r="F230" s="14"/>
      <c r="G230" s="14"/>
      <c r="H230" s="14"/>
      <c r="I230" s="14"/>
    </row>
    <row r="231" spans="1:9">
      <c r="A231" s="14"/>
      <c r="B231" s="14"/>
      <c r="C231" s="14"/>
      <c r="D231" s="14"/>
      <c r="E231" s="14"/>
      <c r="F231" s="14"/>
      <c r="G231" s="14"/>
      <c r="H231" s="14"/>
      <c r="I231" s="14"/>
    </row>
    <row r="232" spans="1:9">
      <c r="A232" s="14"/>
      <c r="B232" s="14"/>
      <c r="C232" s="14"/>
      <c r="D232" s="14"/>
      <c r="E232" s="14"/>
      <c r="F232" s="14"/>
      <c r="G232" s="14"/>
      <c r="H232" s="14"/>
      <c r="I232" s="14"/>
    </row>
    <row r="233" spans="1:9">
      <c r="A233" s="14"/>
      <c r="B233" s="14"/>
      <c r="C233" s="14"/>
      <c r="D233" s="14"/>
      <c r="E233" s="14"/>
      <c r="F233" s="14"/>
      <c r="G233" s="14"/>
      <c r="H233" s="14"/>
      <c r="I233" s="14"/>
    </row>
    <row r="234" spans="1:9">
      <c r="A234" s="14"/>
      <c r="B234" s="14"/>
      <c r="C234" s="14"/>
      <c r="D234" s="14"/>
      <c r="E234" s="14"/>
      <c r="F234" s="14"/>
      <c r="G234" s="14"/>
      <c r="H234" s="14"/>
      <c r="I234" s="14"/>
    </row>
    <row r="235" spans="1:9">
      <c r="A235" s="14"/>
      <c r="B235" s="14"/>
      <c r="C235" s="14"/>
      <c r="D235" s="14"/>
      <c r="E235" s="14"/>
      <c r="F235" s="14"/>
      <c r="G235" s="14"/>
      <c r="H235" s="14"/>
      <c r="I235" s="14"/>
    </row>
    <row r="236" spans="1:9">
      <c r="A236" s="14"/>
      <c r="B236" s="14"/>
      <c r="C236" s="14"/>
      <c r="D236" s="14"/>
      <c r="E236" s="14"/>
      <c r="F236" s="14"/>
      <c r="G236" s="14"/>
      <c r="H236" s="14"/>
      <c r="I236" s="14"/>
    </row>
    <row r="237" spans="1:9">
      <c r="A237" s="14"/>
      <c r="B237" s="14"/>
      <c r="C237" s="14"/>
      <c r="D237" s="14"/>
      <c r="E237" s="14"/>
      <c r="F237" s="14"/>
      <c r="G237" s="14"/>
      <c r="H237" s="14"/>
      <c r="I237" s="14"/>
    </row>
    <row r="238" spans="1:9">
      <c r="A238" s="14"/>
      <c r="B238" s="14"/>
      <c r="C238" s="14"/>
      <c r="D238" s="14"/>
      <c r="E238" s="14"/>
      <c r="F238" s="14"/>
      <c r="G238" s="14"/>
      <c r="H238" s="14"/>
      <c r="I238" s="14"/>
    </row>
    <row r="239" spans="1:9">
      <c r="A239" s="14"/>
      <c r="B239" s="14"/>
      <c r="C239" s="14"/>
      <c r="D239" s="14"/>
      <c r="E239" s="14"/>
      <c r="F239" s="14"/>
      <c r="G239" s="14"/>
      <c r="H239" s="14"/>
      <c r="I239" s="14"/>
    </row>
    <row r="240" spans="1:9">
      <c r="A240" s="14"/>
      <c r="B240" s="14"/>
      <c r="C240" s="14"/>
      <c r="D240" s="14"/>
      <c r="E240" s="14"/>
      <c r="F240" s="14"/>
      <c r="G240" s="14"/>
      <c r="H240" s="14"/>
      <c r="I240" s="14"/>
    </row>
    <row r="241" spans="1:9">
      <c r="A241" s="14"/>
      <c r="B241" s="14"/>
      <c r="C241" s="14"/>
      <c r="D241" s="14"/>
      <c r="E241" s="14"/>
      <c r="F241" s="14"/>
      <c r="G241" s="14"/>
      <c r="H241" s="14"/>
      <c r="I241" s="14"/>
    </row>
    <row r="242" spans="1:9">
      <c r="A242" s="14"/>
      <c r="B242" s="14"/>
      <c r="C242" s="14"/>
      <c r="D242" s="14"/>
      <c r="E242" s="14"/>
      <c r="F242" s="14"/>
      <c r="G242" s="14"/>
      <c r="H242" s="14"/>
      <c r="I242" s="14"/>
    </row>
    <row r="243" spans="1:9">
      <c r="A243" s="14"/>
      <c r="B243" s="14"/>
      <c r="C243" s="14"/>
      <c r="D243" s="14"/>
      <c r="E243" s="14"/>
      <c r="F243" s="14"/>
      <c r="G243" s="14"/>
      <c r="H243" s="14"/>
      <c r="I243" s="14"/>
    </row>
    <row r="244" spans="1:9">
      <c r="A244" s="14"/>
      <c r="B244" s="14"/>
      <c r="C244" s="14"/>
      <c r="D244" s="14"/>
      <c r="E244" s="14"/>
      <c r="F244" s="14"/>
      <c r="G244" s="14"/>
      <c r="H244" s="14"/>
      <c r="I244" s="14"/>
    </row>
    <row r="245" spans="1:9">
      <c r="A245" s="14"/>
      <c r="B245" s="14"/>
      <c r="C245" s="14"/>
      <c r="D245" s="14"/>
      <c r="E245" s="14"/>
      <c r="F245" s="14"/>
      <c r="G245" s="14"/>
      <c r="H245" s="14"/>
      <c r="I245" s="14"/>
    </row>
    <row r="246" spans="1:9">
      <c r="A246" s="14"/>
      <c r="B246" s="14"/>
      <c r="C246" s="14"/>
      <c r="D246" s="14"/>
      <c r="E246" s="14"/>
      <c r="F246" s="14"/>
      <c r="G246" s="14"/>
      <c r="H246" s="14"/>
      <c r="I246" s="14"/>
    </row>
    <row r="247" spans="1:9">
      <c r="A247" s="14"/>
      <c r="B247" s="14"/>
      <c r="C247" s="14"/>
      <c r="D247" s="14"/>
      <c r="E247" s="14"/>
      <c r="F247" s="14"/>
      <c r="G247" s="14"/>
      <c r="H247" s="14"/>
      <c r="I247" s="14"/>
    </row>
    <row r="248" spans="1:9">
      <c r="A248" s="14"/>
      <c r="B248" s="14"/>
      <c r="C248" s="14"/>
      <c r="D248" s="14"/>
      <c r="E248" s="14"/>
      <c r="F248" s="14"/>
      <c r="G248" s="14"/>
      <c r="H248" s="14"/>
      <c r="I248" s="14"/>
    </row>
    <row r="249" spans="1:9">
      <c r="A249" s="14"/>
      <c r="B249" s="14"/>
      <c r="C249" s="14"/>
      <c r="D249" s="14"/>
      <c r="E249" s="14"/>
      <c r="F249" s="14"/>
      <c r="G249" s="14"/>
      <c r="H249" s="14"/>
      <c r="I249" s="14"/>
    </row>
    <row r="250" spans="1:9">
      <c r="A250" s="14"/>
      <c r="B250" s="14"/>
      <c r="C250" s="14"/>
      <c r="D250" s="14"/>
      <c r="E250" s="14"/>
      <c r="F250" s="14"/>
      <c r="G250" s="14"/>
      <c r="H250" s="14"/>
      <c r="I250" s="14"/>
    </row>
    <row r="251" spans="1:9">
      <c r="A251" s="14"/>
      <c r="B251" s="14"/>
      <c r="C251" s="14"/>
      <c r="D251" s="14"/>
      <c r="E251" s="14"/>
      <c r="F251" s="14"/>
      <c r="G251" s="14"/>
      <c r="H251" s="14"/>
      <c r="I251" s="14"/>
    </row>
    <row r="252" spans="1:9">
      <c r="A252" s="14"/>
      <c r="B252" s="14"/>
      <c r="C252" s="14"/>
      <c r="D252" s="14"/>
      <c r="E252" s="14"/>
      <c r="F252" s="14"/>
      <c r="G252" s="14"/>
      <c r="H252" s="14"/>
      <c r="I252" s="14"/>
    </row>
    <row r="253" spans="1:9">
      <c r="A253" s="14"/>
      <c r="B253" s="14"/>
      <c r="C253" s="14"/>
      <c r="D253" s="14"/>
      <c r="E253" s="14"/>
      <c r="F253" s="14"/>
      <c r="G253" s="14"/>
      <c r="H253" s="14"/>
      <c r="I253" s="14"/>
    </row>
    <row r="254" spans="1:9">
      <c r="A254" s="14"/>
      <c r="B254" s="14"/>
      <c r="C254" s="14"/>
      <c r="D254" s="14"/>
      <c r="E254" s="14"/>
      <c r="F254" s="14"/>
      <c r="G254" s="14"/>
      <c r="H254" s="14"/>
      <c r="I254" s="14"/>
    </row>
    <row r="255" spans="1:9">
      <c r="A255" s="14"/>
      <c r="B255" s="14"/>
      <c r="C255" s="14"/>
      <c r="D255" s="14"/>
      <c r="E255" s="14"/>
      <c r="F255" s="14"/>
      <c r="G255" s="14"/>
      <c r="H255" s="14"/>
      <c r="I255" s="14"/>
    </row>
    <row r="256" spans="1:9">
      <c r="A256" s="14"/>
      <c r="B256" s="14"/>
      <c r="C256" s="14"/>
      <c r="D256" s="14"/>
      <c r="E256" s="14"/>
      <c r="F256" s="14"/>
      <c r="G256" s="14"/>
      <c r="H256" s="14"/>
      <c r="I256" s="14"/>
    </row>
    <row r="257" spans="1:9">
      <c r="A257" s="14"/>
      <c r="B257" s="14"/>
      <c r="C257" s="14"/>
      <c r="D257" s="14"/>
      <c r="E257" s="14"/>
      <c r="F257" s="14"/>
      <c r="G257" s="14"/>
      <c r="H257" s="14"/>
      <c r="I257" s="14"/>
    </row>
    <row r="258" spans="1:9">
      <c r="A258" s="14"/>
      <c r="B258" s="14"/>
      <c r="C258" s="14"/>
      <c r="D258" s="14"/>
      <c r="E258" s="14"/>
      <c r="F258" s="14"/>
      <c r="G258" s="14"/>
      <c r="H258" s="14"/>
      <c r="I258" s="14"/>
    </row>
    <row r="259" spans="1:9">
      <c r="A259" s="14"/>
      <c r="B259" s="14"/>
      <c r="C259" s="14"/>
      <c r="D259" s="14"/>
      <c r="E259" s="14"/>
      <c r="F259" s="14"/>
      <c r="G259" s="14"/>
      <c r="H259" s="14"/>
      <c r="I259" s="14"/>
    </row>
    <row r="260" spans="1:9">
      <c r="A260" s="14"/>
      <c r="B260" s="14"/>
      <c r="C260" s="14"/>
      <c r="D260" s="14"/>
      <c r="E260" s="14"/>
      <c r="F260" s="14"/>
      <c r="G260" s="14"/>
      <c r="H260" s="14"/>
      <c r="I260" s="14"/>
    </row>
    <row r="261" spans="1:9">
      <c r="A261" s="14"/>
      <c r="B261" s="14"/>
      <c r="C261" s="14"/>
      <c r="D261" s="14"/>
      <c r="E261" s="14"/>
      <c r="F261" s="14"/>
      <c r="G261" s="14"/>
      <c r="H261" s="14"/>
      <c r="I261" s="14"/>
    </row>
    <row r="262" spans="1:9">
      <c r="A262" s="14"/>
      <c r="B262" s="14"/>
      <c r="C262" s="14"/>
      <c r="D262" s="14"/>
      <c r="E262" s="14"/>
      <c r="F262" s="14"/>
      <c r="G262" s="14"/>
      <c r="H262" s="14"/>
      <c r="I262" s="14"/>
    </row>
    <row r="263" spans="1:9">
      <c r="A263" s="14"/>
      <c r="B263" s="14"/>
      <c r="C263" s="14"/>
      <c r="D263" s="14"/>
      <c r="E263" s="14"/>
      <c r="F263" s="14"/>
      <c r="G263" s="14"/>
      <c r="H263" s="14"/>
      <c r="I263" s="14"/>
    </row>
    <row r="264" spans="1:9">
      <c r="A264" s="14"/>
      <c r="B264" s="14"/>
      <c r="C264" s="14"/>
      <c r="D264" s="14"/>
      <c r="E264" s="14"/>
      <c r="F264" s="14"/>
      <c r="G264" s="14"/>
      <c r="H264" s="14"/>
      <c r="I264" s="14"/>
    </row>
    <row r="265" spans="1:9">
      <c r="A265" s="14"/>
      <c r="B265" s="14"/>
      <c r="C265" s="14"/>
      <c r="D265" s="14"/>
      <c r="E265" s="14"/>
      <c r="F265" s="14"/>
      <c r="G265" s="14"/>
      <c r="H265" s="14"/>
      <c r="I265" s="14"/>
    </row>
    <row r="266" spans="1:9">
      <c r="A266" s="14"/>
      <c r="B266" s="14"/>
      <c r="C266" s="14"/>
      <c r="D266" s="14"/>
      <c r="E266" s="14"/>
      <c r="F266" s="14"/>
      <c r="G266" s="14"/>
      <c r="H266" s="14"/>
      <c r="I266" s="14"/>
    </row>
    <row r="267" spans="1:9">
      <c r="A267" s="14"/>
      <c r="B267" s="14"/>
      <c r="C267" s="14"/>
      <c r="D267" s="14"/>
      <c r="E267" s="14"/>
      <c r="F267" s="14"/>
      <c r="G267" s="14"/>
      <c r="H267" s="14"/>
      <c r="I267" s="14"/>
    </row>
    <row r="268" spans="1:9">
      <c r="A268" s="14"/>
      <c r="B268" s="14"/>
      <c r="C268" s="14"/>
      <c r="D268" s="14"/>
      <c r="E268" s="14"/>
      <c r="F268" s="14"/>
      <c r="G268" s="14"/>
      <c r="H268" s="14"/>
      <c r="I268" s="14"/>
    </row>
    <row r="269" spans="1:9">
      <c r="A269" s="14"/>
      <c r="B269" s="14"/>
      <c r="C269" s="14"/>
      <c r="D269" s="14"/>
      <c r="E269" s="14"/>
      <c r="F269" s="14"/>
      <c r="G269" s="14"/>
      <c r="H269" s="14"/>
      <c r="I269" s="14"/>
    </row>
    <row r="270" spans="1:9">
      <c r="A270" s="14"/>
      <c r="B270" s="14"/>
      <c r="C270" s="14"/>
      <c r="D270" s="14"/>
      <c r="E270" s="14"/>
      <c r="F270" s="14"/>
      <c r="G270" s="14"/>
      <c r="H270" s="14"/>
      <c r="I270" s="14"/>
    </row>
    <row r="271" spans="1:9">
      <c r="A271" s="14"/>
      <c r="B271" s="14"/>
      <c r="C271" s="14"/>
      <c r="D271" s="14"/>
      <c r="E271" s="14"/>
      <c r="F271" s="14"/>
      <c r="G271" s="14"/>
      <c r="H271" s="14"/>
      <c r="I271" s="14"/>
    </row>
    <row r="272" spans="1:9">
      <c r="A272" s="14"/>
      <c r="B272" s="14"/>
      <c r="C272" s="14"/>
      <c r="D272" s="14"/>
      <c r="E272" s="14"/>
      <c r="F272" s="14"/>
      <c r="G272" s="14"/>
      <c r="H272" s="14"/>
      <c r="I272" s="14"/>
    </row>
    <row r="273" spans="1:9">
      <c r="A273" s="14"/>
      <c r="B273" s="14"/>
      <c r="C273" s="14"/>
      <c r="D273" s="14"/>
      <c r="E273" s="14"/>
      <c r="F273" s="14"/>
      <c r="G273" s="14"/>
      <c r="H273" s="14"/>
      <c r="I273" s="14"/>
    </row>
    <row r="274" spans="1:9">
      <c r="A274" s="14"/>
      <c r="B274" s="14"/>
      <c r="C274" s="14"/>
      <c r="D274" s="14"/>
      <c r="E274" s="14"/>
      <c r="F274" s="14"/>
      <c r="G274" s="14"/>
      <c r="H274" s="14"/>
      <c r="I274" s="14"/>
    </row>
    <row r="275" spans="1:9">
      <c r="A275" s="14"/>
      <c r="B275" s="14"/>
      <c r="C275" s="14"/>
      <c r="D275" s="14"/>
      <c r="E275" s="14"/>
      <c r="F275" s="14"/>
      <c r="G275" s="14"/>
      <c r="H275" s="14"/>
      <c r="I275" s="14"/>
    </row>
    <row r="276" spans="1:9">
      <c r="A276" s="14"/>
      <c r="B276" s="14"/>
      <c r="C276" s="14"/>
      <c r="D276" s="14"/>
      <c r="E276" s="14"/>
      <c r="F276" s="14"/>
      <c r="G276" s="14"/>
      <c r="H276" s="14"/>
      <c r="I276" s="14"/>
    </row>
    <row r="277" spans="1:9">
      <c r="A277" s="14"/>
      <c r="B277" s="14"/>
      <c r="C277" s="14"/>
      <c r="D277" s="14"/>
      <c r="E277" s="14"/>
      <c r="F277" s="14"/>
      <c r="G277" s="14"/>
      <c r="H277" s="14"/>
      <c r="I277" s="14"/>
    </row>
    <row r="278" spans="1:9">
      <c r="A278" s="14"/>
      <c r="B278" s="14"/>
      <c r="C278" s="14"/>
      <c r="D278" s="14"/>
      <c r="E278" s="14"/>
      <c r="F278" s="14"/>
      <c r="G278" s="14"/>
      <c r="H278" s="14"/>
      <c r="I278" s="14"/>
    </row>
    <row r="279" spans="1:9">
      <c r="A279" s="14"/>
      <c r="B279" s="14"/>
      <c r="C279" s="14"/>
      <c r="D279" s="14"/>
      <c r="E279" s="14"/>
      <c r="F279" s="14"/>
      <c r="G279" s="14"/>
      <c r="H279" s="14"/>
      <c r="I279" s="14"/>
    </row>
    <row r="280" spans="1:9">
      <c r="A280" s="14"/>
      <c r="B280" s="14"/>
      <c r="C280" s="14"/>
      <c r="D280" s="14"/>
      <c r="E280" s="14"/>
      <c r="F280" s="14"/>
      <c r="G280" s="14"/>
      <c r="H280" s="14"/>
      <c r="I280" s="14"/>
    </row>
    <row r="281" spans="1:9">
      <c r="A281" s="14"/>
      <c r="B281" s="14"/>
      <c r="C281" s="14"/>
      <c r="D281" s="14"/>
      <c r="E281" s="14"/>
      <c r="F281" s="14"/>
      <c r="G281" s="14"/>
      <c r="H281" s="14"/>
      <c r="I281" s="14"/>
    </row>
    <row r="282" spans="1:9">
      <c r="A282" s="14"/>
      <c r="B282" s="14"/>
      <c r="C282" s="14"/>
      <c r="D282" s="14"/>
      <c r="E282" s="14"/>
      <c r="F282" s="14"/>
      <c r="G282" s="14"/>
      <c r="H282" s="14"/>
      <c r="I282" s="14"/>
    </row>
    <row r="283" spans="1:9">
      <c r="A283" s="14"/>
      <c r="B283" s="14"/>
      <c r="C283" s="14"/>
      <c r="D283" s="14"/>
      <c r="E283" s="14"/>
      <c r="F283" s="14"/>
      <c r="G283" s="14"/>
      <c r="H283" s="14"/>
      <c r="I283" s="14"/>
    </row>
    <row r="284" spans="1:9">
      <c r="A284" s="14"/>
      <c r="B284" s="14"/>
      <c r="C284" s="14"/>
      <c r="D284" s="14"/>
      <c r="E284" s="14"/>
      <c r="F284" s="14"/>
      <c r="G284" s="14"/>
      <c r="H284" s="14"/>
      <c r="I284" s="14"/>
    </row>
    <row r="285" spans="1:9">
      <c r="A285" s="14"/>
      <c r="B285" s="14"/>
      <c r="C285" s="14"/>
      <c r="D285" s="14"/>
      <c r="E285" s="14"/>
      <c r="F285" s="14"/>
      <c r="G285" s="14"/>
      <c r="H285" s="14"/>
      <c r="I285" s="14"/>
    </row>
    <row r="286" spans="1:9">
      <c r="A286" s="14"/>
      <c r="B286" s="14"/>
      <c r="C286" s="14"/>
      <c r="D286" s="14"/>
      <c r="E286" s="14"/>
      <c r="F286" s="14"/>
      <c r="G286" s="14"/>
      <c r="H286" s="14"/>
      <c r="I286" s="14"/>
    </row>
    <row r="287" spans="1:9">
      <c r="A287" s="14"/>
      <c r="B287" s="14"/>
      <c r="C287" s="14"/>
      <c r="D287" s="14"/>
      <c r="E287" s="14"/>
      <c r="F287" s="14"/>
      <c r="G287" s="14"/>
      <c r="H287" s="14"/>
      <c r="I287" s="14"/>
    </row>
    <row r="288" spans="1:9">
      <c r="A288" s="14"/>
      <c r="B288" s="14"/>
      <c r="C288" s="14"/>
      <c r="D288" s="14"/>
      <c r="E288" s="14"/>
      <c r="F288" s="14"/>
      <c r="G288" s="14"/>
      <c r="H288" s="14"/>
      <c r="I288" s="14"/>
    </row>
    <row r="289" spans="1:9">
      <c r="A289" s="14"/>
      <c r="B289" s="14"/>
      <c r="C289" s="14"/>
      <c r="D289" s="14"/>
      <c r="E289" s="14"/>
      <c r="F289" s="14"/>
      <c r="G289" s="14"/>
      <c r="H289" s="14"/>
      <c r="I289" s="14"/>
    </row>
    <row r="290" spans="1:9">
      <c r="A290" s="14"/>
      <c r="B290" s="14"/>
      <c r="C290" s="14"/>
      <c r="D290" s="14"/>
      <c r="E290" s="14"/>
      <c r="F290" s="14"/>
      <c r="G290" s="14"/>
      <c r="H290" s="14"/>
      <c r="I290" s="14"/>
    </row>
    <row r="291" spans="1:9">
      <c r="A291" s="14"/>
      <c r="B291" s="14"/>
      <c r="C291" s="14"/>
      <c r="D291" s="14"/>
      <c r="E291" s="14"/>
      <c r="F291" s="14"/>
      <c r="G291" s="14"/>
      <c r="H291" s="14"/>
      <c r="I291" s="14"/>
    </row>
    <row r="292" spans="1:9">
      <c r="A292" s="14"/>
      <c r="B292" s="14"/>
      <c r="C292" s="14"/>
      <c r="D292" s="14"/>
      <c r="E292" s="14"/>
      <c r="F292" s="14"/>
      <c r="G292" s="14"/>
      <c r="H292" s="14"/>
      <c r="I292" s="14"/>
    </row>
    <row r="293" spans="1:9">
      <c r="A293" s="14"/>
      <c r="B293" s="14"/>
      <c r="C293" s="14"/>
      <c r="D293" s="14"/>
      <c r="E293" s="14"/>
      <c r="F293" s="14"/>
      <c r="G293" s="14"/>
      <c r="H293" s="14"/>
      <c r="I293" s="14"/>
    </row>
    <row r="294" spans="1:9">
      <c r="A294" s="14"/>
      <c r="B294" s="14"/>
      <c r="C294" s="14"/>
      <c r="D294" s="14"/>
      <c r="E294" s="14"/>
      <c r="F294" s="14"/>
      <c r="G294" s="14"/>
      <c r="H294" s="14"/>
      <c r="I294" s="14"/>
    </row>
    <row r="295" spans="1:9">
      <c r="A295" s="14"/>
      <c r="B295" s="14"/>
      <c r="C295" s="14"/>
      <c r="D295" s="14"/>
      <c r="E295" s="14"/>
      <c r="F295" s="14"/>
      <c r="G295" s="14"/>
      <c r="H295" s="14"/>
      <c r="I295" s="14"/>
    </row>
    <row r="296" spans="1:9">
      <c r="A296" s="14"/>
      <c r="B296" s="14"/>
      <c r="C296" s="14"/>
      <c r="D296" s="14"/>
      <c r="E296" s="14"/>
      <c r="F296" s="14"/>
      <c r="G296" s="14"/>
      <c r="H296" s="14"/>
      <c r="I296" s="14"/>
    </row>
    <row r="297" spans="1:9">
      <c r="A297" s="14"/>
      <c r="B297" s="14"/>
      <c r="C297" s="14"/>
      <c r="D297" s="14"/>
      <c r="E297" s="14"/>
      <c r="F297" s="14"/>
      <c r="G297" s="14"/>
      <c r="H297" s="14"/>
      <c r="I297" s="14"/>
    </row>
    <row r="298" spans="1:9">
      <c r="A298" s="14"/>
      <c r="B298" s="14"/>
      <c r="C298" s="14"/>
      <c r="D298" s="14"/>
      <c r="E298" s="14"/>
      <c r="F298" s="14"/>
      <c r="G298" s="14"/>
      <c r="H298" s="14"/>
      <c r="I298" s="14"/>
    </row>
    <row r="299" spans="1:9">
      <c r="A299" s="14"/>
      <c r="B299" s="14"/>
      <c r="C299" s="14"/>
      <c r="D299" s="14"/>
      <c r="E299" s="14"/>
      <c r="F299" s="14"/>
      <c r="G299" s="14"/>
      <c r="H299" s="14"/>
      <c r="I299" s="14"/>
    </row>
    <row r="300" spans="1:9">
      <c r="A300" s="14"/>
      <c r="B300" s="14"/>
      <c r="C300" s="14"/>
      <c r="D300" s="14"/>
      <c r="E300" s="14"/>
      <c r="F300" s="14"/>
      <c r="G300" s="14"/>
      <c r="H300" s="14"/>
      <c r="I300" s="14"/>
    </row>
    <row r="301" spans="1:9">
      <c r="A301" s="14"/>
      <c r="B301" s="14"/>
      <c r="C301" s="14"/>
      <c r="D301" s="14"/>
      <c r="E301" s="14"/>
      <c r="F301" s="14"/>
      <c r="G301" s="14"/>
      <c r="H301" s="14"/>
      <c r="I301" s="14"/>
    </row>
    <row r="302" spans="1:9">
      <c r="A302" s="14"/>
      <c r="B302" s="14"/>
      <c r="C302" s="14"/>
      <c r="D302" s="14"/>
      <c r="E302" s="14"/>
      <c r="F302" s="14"/>
      <c r="G302" s="14"/>
      <c r="H302" s="14"/>
      <c r="I302" s="14"/>
    </row>
    <row r="303" spans="1:9">
      <c r="A303" s="14"/>
      <c r="B303" s="14"/>
      <c r="C303" s="14"/>
      <c r="D303" s="14"/>
      <c r="E303" s="14"/>
      <c r="F303" s="14"/>
      <c r="G303" s="14"/>
      <c r="H303" s="14"/>
      <c r="I303" s="14"/>
    </row>
    <row r="304" spans="1:9">
      <c r="A304" s="14"/>
      <c r="B304" s="14"/>
      <c r="C304" s="14"/>
      <c r="D304" s="14"/>
      <c r="E304" s="14"/>
      <c r="F304" s="14"/>
      <c r="G304" s="14"/>
      <c r="H304" s="14"/>
      <c r="I304" s="14"/>
    </row>
    <row r="305" spans="1:9">
      <c r="A305" s="14"/>
      <c r="B305" s="14"/>
      <c r="C305" s="14"/>
      <c r="D305" s="14"/>
      <c r="E305" s="14"/>
      <c r="F305" s="14"/>
      <c r="G305" s="14"/>
      <c r="H305" s="14"/>
      <c r="I305" s="14"/>
    </row>
    <row r="306" spans="1:9">
      <c r="A306" s="14"/>
      <c r="B306" s="14"/>
      <c r="C306" s="14"/>
      <c r="D306" s="14"/>
      <c r="E306" s="14"/>
      <c r="F306" s="14"/>
      <c r="G306" s="14"/>
      <c r="H306" s="14"/>
      <c r="I306" s="14"/>
    </row>
    <row r="307" spans="1:9">
      <c r="A307" s="14"/>
      <c r="B307" s="14"/>
      <c r="C307" s="14"/>
      <c r="D307" s="14"/>
      <c r="E307" s="14"/>
      <c r="F307" s="14"/>
      <c r="G307" s="14"/>
      <c r="H307" s="14"/>
      <c r="I307" s="14"/>
    </row>
    <row r="308" spans="1:9">
      <c r="A308" s="14"/>
      <c r="B308" s="14"/>
      <c r="C308" s="14"/>
      <c r="D308" s="14"/>
      <c r="E308" s="14"/>
      <c r="F308" s="14"/>
      <c r="G308" s="14"/>
      <c r="H308" s="14"/>
      <c r="I308" s="14"/>
    </row>
    <row r="309" spans="1:9">
      <c r="A309" s="14"/>
      <c r="B309" s="14"/>
      <c r="C309" s="14"/>
      <c r="D309" s="14"/>
      <c r="E309" s="14"/>
      <c r="F309" s="14"/>
      <c r="G309" s="14"/>
      <c r="H309" s="14"/>
      <c r="I309" s="14"/>
    </row>
    <row r="310" spans="1:9">
      <c r="A310" s="14"/>
      <c r="B310" s="14"/>
      <c r="C310" s="14"/>
      <c r="D310" s="14"/>
      <c r="E310" s="14"/>
      <c r="F310" s="14"/>
      <c r="G310" s="14"/>
      <c r="H310" s="14"/>
      <c r="I310" s="14"/>
    </row>
    <row r="311" spans="1:9">
      <c r="A311" s="14"/>
      <c r="B311" s="14"/>
      <c r="C311" s="14"/>
      <c r="D311" s="14"/>
      <c r="E311" s="14"/>
      <c r="F311" s="14"/>
      <c r="G311" s="14"/>
      <c r="H311" s="14"/>
      <c r="I311" s="14"/>
    </row>
    <row r="312" spans="1:9">
      <c r="A312" s="14"/>
      <c r="B312" s="14"/>
      <c r="C312" s="14"/>
      <c r="D312" s="14"/>
      <c r="E312" s="14"/>
      <c r="F312" s="14"/>
      <c r="G312" s="14"/>
      <c r="H312" s="14"/>
      <c r="I312" s="14"/>
    </row>
    <row r="313" spans="1:9">
      <c r="A313" s="14"/>
      <c r="B313" s="14"/>
      <c r="C313" s="14"/>
      <c r="D313" s="14"/>
      <c r="E313" s="14"/>
      <c r="F313" s="14"/>
      <c r="G313" s="14"/>
      <c r="H313" s="14"/>
      <c r="I313" s="14"/>
    </row>
    <row r="314" spans="1:9">
      <c r="A314" s="14"/>
      <c r="B314" s="14"/>
      <c r="C314" s="14"/>
      <c r="D314" s="14"/>
      <c r="E314" s="14"/>
      <c r="F314" s="14"/>
      <c r="G314" s="14"/>
      <c r="H314" s="14"/>
      <c r="I314" s="14"/>
    </row>
    <row r="315" spans="1:9">
      <c r="A315" s="14"/>
      <c r="B315" s="14"/>
      <c r="C315" s="14"/>
      <c r="D315" s="14"/>
      <c r="E315" s="14"/>
      <c r="F315" s="14"/>
      <c r="G315" s="14"/>
      <c r="H315" s="14"/>
      <c r="I315" s="14"/>
    </row>
    <row r="316" spans="1:9">
      <c r="A316" s="14"/>
      <c r="B316" s="14"/>
      <c r="C316" s="14"/>
      <c r="D316" s="14"/>
      <c r="E316" s="14"/>
      <c r="F316" s="14"/>
      <c r="G316" s="14"/>
      <c r="H316" s="14"/>
      <c r="I316" s="14"/>
    </row>
    <row r="317" spans="1:9">
      <c r="A317" s="14"/>
      <c r="B317" s="14"/>
      <c r="C317" s="14"/>
      <c r="D317" s="14"/>
      <c r="E317" s="14"/>
      <c r="F317" s="14"/>
      <c r="G317" s="14"/>
      <c r="H317" s="14"/>
      <c r="I317" s="14"/>
    </row>
    <row r="318" spans="1:9">
      <c r="A318" s="14"/>
      <c r="B318" s="14"/>
      <c r="C318" s="14"/>
      <c r="D318" s="14"/>
      <c r="E318" s="14"/>
      <c r="F318" s="14"/>
      <c r="G318" s="14"/>
      <c r="H318" s="14"/>
      <c r="I318" s="14"/>
    </row>
    <row r="319" spans="1:9">
      <c r="A319" s="14"/>
      <c r="B319" s="14"/>
      <c r="C319" s="14"/>
      <c r="D319" s="14"/>
      <c r="E319" s="14"/>
      <c r="F319" s="14"/>
      <c r="G319" s="14"/>
      <c r="H319" s="14"/>
      <c r="I319" s="14"/>
    </row>
    <row r="320" spans="1:9">
      <c r="A320" s="14"/>
      <c r="B320" s="14"/>
      <c r="C320" s="14"/>
      <c r="D320" s="14"/>
      <c r="E320" s="14"/>
      <c r="F320" s="14"/>
      <c r="G320" s="14"/>
      <c r="H320" s="14"/>
      <c r="I320" s="14"/>
    </row>
    <row r="321" spans="1:9">
      <c r="A321" s="14"/>
      <c r="B321" s="14"/>
      <c r="C321" s="14"/>
      <c r="D321" s="14"/>
      <c r="E321" s="14"/>
      <c r="F321" s="14"/>
      <c r="G321" s="14"/>
      <c r="H321" s="14"/>
      <c r="I321" s="14"/>
    </row>
    <row r="322" spans="1:9">
      <c r="A322" s="14"/>
      <c r="B322" s="14"/>
      <c r="C322" s="14"/>
      <c r="D322" s="14"/>
      <c r="E322" s="14"/>
      <c r="F322" s="14"/>
      <c r="G322" s="14"/>
      <c r="H322" s="14"/>
      <c r="I322" s="14"/>
    </row>
    <row r="323" spans="1:9">
      <c r="A323" s="14"/>
      <c r="B323" s="14"/>
      <c r="C323" s="14"/>
      <c r="D323" s="14"/>
      <c r="E323" s="14"/>
      <c r="F323" s="14"/>
      <c r="G323" s="14"/>
      <c r="H323" s="14"/>
      <c r="I323" s="14"/>
    </row>
    <row r="324" spans="1:9">
      <c r="A324" s="14"/>
      <c r="B324" s="14"/>
      <c r="C324" s="14"/>
      <c r="D324" s="14"/>
      <c r="E324" s="14"/>
      <c r="F324" s="14"/>
      <c r="G324" s="14"/>
      <c r="H324" s="14"/>
      <c r="I324" s="14"/>
    </row>
    <row r="325" spans="1:9">
      <c r="A325" s="14"/>
      <c r="B325" s="14"/>
      <c r="C325" s="14"/>
      <c r="D325" s="14"/>
      <c r="E325" s="14"/>
      <c r="F325" s="14"/>
      <c r="G325" s="14"/>
      <c r="H325" s="14"/>
      <c r="I325" s="14"/>
    </row>
    <row r="326" spans="1:9">
      <c r="A326" s="14"/>
      <c r="B326" s="14"/>
      <c r="C326" s="14"/>
      <c r="D326" s="14"/>
      <c r="E326" s="14"/>
      <c r="F326" s="14"/>
      <c r="G326" s="14"/>
      <c r="H326" s="14"/>
      <c r="I326" s="14"/>
    </row>
    <row r="327" spans="1:9">
      <c r="A327" s="14"/>
      <c r="B327" s="14"/>
      <c r="C327" s="14"/>
      <c r="D327" s="14"/>
      <c r="E327" s="14"/>
      <c r="F327" s="14"/>
      <c r="G327" s="14"/>
      <c r="H327" s="14"/>
      <c r="I327" s="14"/>
    </row>
    <row r="328" spans="1:9">
      <c r="A328" s="14"/>
      <c r="B328" s="14"/>
      <c r="C328" s="14"/>
      <c r="D328" s="14"/>
      <c r="E328" s="14"/>
      <c r="F328" s="14"/>
      <c r="G328" s="14"/>
      <c r="H328" s="14"/>
      <c r="I328" s="14"/>
    </row>
    <row r="329" spans="1:9">
      <c r="A329" s="14"/>
      <c r="B329" s="14"/>
      <c r="C329" s="14"/>
      <c r="D329" s="14"/>
      <c r="E329" s="14"/>
      <c r="F329" s="14"/>
      <c r="G329" s="14"/>
      <c r="H329" s="14"/>
      <c r="I329" s="14"/>
    </row>
    <row r="330" spans="1:9">
      <c r="A330" s="14"/>
      <c r="B330" s="14"/>
      <c r="C330" s="14"/>
      <c r="D330" s="14"/>
      <c r="E330" s="14"/>
      <c r="F330" s="14"/>
      <c r="G330" s="14"/>
      <c r="H330" s="14"/>
      <c r="I330" s="14"/>
    </row>
    <row r="331" spans="1:9">
      <c r="A331" s="14"/>
      <c r="B331" s="14"/>
      <c r="C331" s="14"/>
      <c r="D331" s="14"/>
      <c r="E331" s="14"/>
      <c r="F331" s="14"/>
      <c r="G331" s="14"/>
      <c r="H331" s="14"/>
      <c r="I331" s="14"/>
    </row>
    <row r="332" spans="1:9">
      <c r="A332" s="14"/>
      <c r="B332" s="14"/>
      <c r="C332" s="14"/>
      <c r="D332" s="14"/>
      <c r="E332" s="14"/>
      <c r="F332" s="14"/>
      <c r="G332" s="14"/>
      <c r="H332" s="14"/>
      <c r="I332" s="14"/>
    </row>
  </sheetData>
  <mergeCells count="23">
    <mergeCell ref="C82:D82"/>
    <mergeCell ref="A124:H124"/>
    <mergeCell ref="B128:C128"/>
    <mergeCell ref="C8:I8"/>
    <mergeCell ref="A15:A16"/>
    <mergeCell ref="B15:B16"/>
    <mergeCell ref="F15:F16"/>
    <mergeCell ref="G15:G16"/>
    <mergeCell ref="C9:I9"/>
    <mergeCell ref="C17:D17"/>
    <mergeCell ref="C15:D16"/>
    <mergeCell ref="C18:D18"/>
    <mergeCell ref="C19:D19"/>
    <mergeCell ref="C54:D54"/>
    <mergeCell ref="A13:D13"/>
    <mergeCell ref="H15:H16"/>
    <mergeCell ref="I15:I16"/>
    <mergeCell ref="E15:E16"/>
    <mergeCell ref="A1:I1"/>
    <mergeCell ref="A3:I3"/>
    <mergeCell ref="A4:I4"/>
    <mergeCell ref="C6:I6"/>
    <mergeCell ref="C7:I7"/>
  </mergeCells>
  <printOptions horizontalCentered="1"/>
  <pageMargins left="1.1811023622047245" right="0.59055118110236227" top="0.78740157480314965" bottom="0.78740157480314965" header="0.31496062992125984" footer="0.39370078740157483"/>
  <pageSetup paperSize="9" scale="60" fitToHeight="0" orientation="portrait" blackAndWhite="1" r:id="rId1"/>
  <headerFooter>
    <oddFooter>&amp;R&amp;"Times New Roman,Regular"&amp;10&amp;P. lpp. no &amp;N</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H245"/>
  <sheetViews>
    <sheetView showZeros="0" topLeftCell="A25" zoomScaleNormal="100" workbookViewId="0">
      <selection activeCell="D35" sqref="D35"/>
    </sheetView>
  </sheetViews>
  <sheetFormatPr defaultColWidth="9.140625" defaultRowHeight="15" outlineLevelRow="1"/>
  <cols>
    <col min="1" max="1" width="8.7109375" style="44" customWidth="1"/>
    <col min="2" max="2" width="9.28515625" style="44" customWidth="1"/>
    <col min="3" max="3" width="49.7109375" style="44" customWidth="1"/>
    <col min="4" max="4" width="24.5703125" style="44" customWidth="1"/>
    <col min="5" max="6" width="9.7109375" style="44" customWidth="1"/>
    <col min="7" max="7" width="17.28515625" style="83" customWidth="1"/>
    <col min="8" max="8" width="19.42578125" style="44" customWidth="1"/>
    <col min="9" max="9" width="9.140625" style="44"/>
    <col min="10" max="10" width="10.7109375" style="44" customWidth="1"/>
    <col min="11" max="16384" width="9.140625" style="44"/>
  </cols>
  <sheetData>
    <row r="1" spans="1:8" ht="20.25">
      <c r="A1" s="985" t="str">
        <f>"Lokālā tāme Nr. "&amp;KOPS1!B56</f>
        <v>Lokālā tāme Nr. 4-1</v>
      </c>
      <c r="B1" s="985"/>
      <c r="C1" s="985"/>
      <c r="D1" s="985"/>
      <c r="E1" s="985"/>
      <c r="F1" s="985"/>
      <c r="G1" s="985"/>
      <c r="H1" s="985"/>
    </row>
    <row r="3" spans="1:8" ht="20.25">
      <c r="A3" s="1026" t="str">
        <f>KOPS1!C56</f>
        <v>Teritorijas labiekārtošana</v>
      </c>
      <c r="B3" s="1026"/>
      <c r="C3" s="1026"/>
      <c r="D3" s="1027"/>
      <c r="E3" s="1026"/>
      <c r="F3" s="1026"/>
      <c r="G3" s="1026"/>
      <c r="H3" s="1026"/>
    </row>
    <row r="4" spans="1:8">
      <c r="A4" s="1017" t="s">
        <v>0</v>
      </c>
      <c r="B4" s="1017"/>
      <c r="C4" s="1017"/>
      <c r="D4" s="1017"/>
      <c r="E4" s="1017"/>
      <c r="F4" s="1017"/>
      <c r="G4" s="1017"/>
      <c r="H4" s="1017"/>
    </row>
    <row r="5" spans="1:8">
      <c r="A5" s="637"/>
      <c r="B5" s="637"/>
      <c r="C5" s="637"/>
      <c r="D5" s="661"/>
      <c r="E5" s="637"/>
      <c r="F5" s="637"/>
      <c r="G5" s="637"/>
      <c r="H5" s="637"/>
    </row>
    <row r="6" spans="1:8">
      <c r="A6" s="637"/>
      <c r="B6" s="637"/>
      <c r="C6" s="637"/>
      <c r="D6" s="661"/>
      <c r="E6" s="637"/>
      <c r="F6" s="637"/>
      <c r="G6" s="637"/>
      <c r="H6" s="637"/>
    </row>
    <row r="7" spans="1:8">
      <c r="A7" s="14" t="s">
        <v>1</v>
      </c>
      <c r="B7" s="14"/>
      <c r="C7" s="995" t="str">
        <f>KOPS1!C6</f>
        <v>Jauna skolas ēka Ādažos I.kārta</v>
      </c>
      <c r="D7" s="986"/>
      <c r="E7" s="995"/>
      <c r="F7" s="995"/>
      <c r="G7" s="995"/>
      <c r="H7" s="995"/>
    </row>
    <row r="8" spans="1:8">
      <c r="A8" s="14" t="s">
        <v>2</v>
      </c>
      <c r="B8" s="14"/>
      <c r="C8" s="995" t="str">
        <f>KOPS1!C7</f>
        <v>Jauna skolas ēka Ādažos</v>
      </c>
      <c r="D8" s="986"/>
      <c r="E8" s="995"/>
      <c r="F8" s="995"/>
      <c r="G8" s="995"/>
      <c r="H8" s="995"/>
    </row>
    <row r="9" spans="1:8">
      <c r="A9" s="14" t="s">
        <v>3</v>
      </c>
      <c r="B9" s="14"/>
      <c r="C9" s="995" t="str">
        <f>KOPS1!C8</f>
        <v>Attekas iela 16, Ādaži, Ādažu novads</v>
      </c>
      <c r="D9" s="986"/>
      <c r="E9" s="995"/>
      <c r="F9" s="995"/>
      <c r="G9" s="995"/>
      <c r="H9" s="995"/>
    </row>
    <row r="10" spans="1:8">
      <c r="A10" s="14" t="s">
        <v>4</v>
      </c>
      <c r="B10" s="14"/>
      <c r="C10" s="995" t="str">
        <f>KOPS1!C9</f>
        <v>16-26</v>
      </c>
      <c r="D10" s="986"/>
      <c r="E10" s="995"/>
      <c r="F10" s="995"/>
      <c r="G10" s="995"/>
      <c r="H10" s="995"/>
    </row>
    <row r="11" spans="1:8">
      <c r="A11" s="14"/>
      <c r="B11" s="14"/>
      <c r="C11" s="14"/>
      <c r="D11" s="14"/>
      <c r="E11" s="14"/>
      <c r="F11" s="14"/>
      <c r="G11" s="37"/>
    </row>
    <row r="12" spans="1:8">
      <c r="A12" s="14" t="s">
        <v>362</v>
      </c>
      <c r="B12" s="14"/>
      <c r="C12" s="14"/>
      <c r="D12" s="14"/>
      <c r="E12" s="14"/>
      <c r="F12" s="14"/>
      <c r="G12" s="37"/>
    </row>
    <row r="13" spans="1:8">
      <c r="A13" s="14" t="s">
        <v>2039</v>
      </c>
      <c r="B13" s="14"/>
      <c r="C13" s="14"/>
      <c r="D13" s="14"/>
      <c r="E13" s="14"/>
      <c r="F13" s="14"/>
      <c r="G13" s="37"/>
    </row>
    <row r="14" spans="1:8">
      <c r="A14" s="1019" t="str">
        <f>KOPS1!F14</f>
        <v>Tāme sastādīta 2017.gada 29. septembrī</v>
      </c>
      <c r="B14" s="1019"/>
      <c r="C14" s="1019"/>
      <c r="D14" s="1019"/>
      <c r="E14" s="1019"/>
      <c r="F14" s="14"/>
      <c r="G14" s="37"/>
    </row>
    <row r="15" spans="1:8">
      <c r="A15" s="14"/>
      <c r="B15" s="14"/>
      <c r="C15" s="14"/>
      <c r="D15" s="14"/>
      <c r="E15" s="14"/>
      <c r="F15" s="14"/>
      <c r="G15" s="669"/>
      <c r="H15" s="672"/>
    </row>
    <row r="16" spans="1:8" ht="15" customHeight="1">
      <c r="A16" s="1007" t="s">
        <v>5</v>
      </c>
      <c r="B16" s="1007" t="s">
        <v>6</v>
      </c>
      <c r="C16" s="1031" t="s">
        <v>1931</v>
      </c>
      <c r="D16" s="1032" t="s">
        <v>1628</v>
      </c>
      <c r="E16" s="1031" t="s">
        <v>7</v>
      </c>
      <c r="F16" s="1031" t="s">
        <v>8</v>
      </c>
      <c r="G16" s="1024" t="s">
        <v>2040</v>
      </c>
      <c r="H16" s="1024" t="s">
        <v>2041</v>
      </c>
    </row>
    <row r="17" spans="1:8">
      <c r="A17" s="1007"/>
      <c r="B17" s="1007"/>
      <c r="C17" s="1031"/>
      <c r="D17" s="1025"/>
      <c r="E17" s="1031"/>
      <c r="F17" s="1031"/>
      <c r="G17" s="1025"/>
      <c r="H17" s="1025"/>
    </row>
    <row r="18" spans="1:8" ht="15.75" thickBot="1">
      <c r="A18" s="66">
        <v>1</v>
      </c>
      <c r="B18" s="66">
        <v>2</v>
      </c>
      <c r="C18" s="67" t="s">
        <v>80</v>
      </c>
      <c r="D18" s="67"/>
      <c r="E18" s="66" t="s">
        <v>81</v>
      </c>
      <c r="F18" s="68">
        <v>5</v>
      </c>
      <c r="G18" s="68">
        <v>6</v>
      </c>
      <c r="H18" s="68">
        <v>7</v>
      </c>
    </row>
    <row r="19" spans="1:8" ht="15.75" thickTop="1">
      <c r="A19" s="496"/>
      <c r="B19" s="496"/>
      <c r="C19" s="581"/>
      <c r="D19" s="581"/>
      <c r="E19" s="496"/>
      <c r="F19" s="497"/>
      <c r="G19" s="100"/>
      <c r="H19" s="100"/>
    </row>
    <row r="20" spans="1:8">
      <c r="A20" s="35"/>
      <c r="B20" s="1"/>
      <c r="C20" s="16" t="s">
        <v>102</v>
      </c>
      <c r="D20" s="679"/>
      <c r="E20" s="17"/>
      <c r="F20" s="18"/>
      <c r="G20" s="72"/>
      <c r="H20" s="54"/>
    </row>
    <row r="21" spans="1:8" ht="25.5">
      <c r="A21" s="35">
        <v>1</v>
      </c>
      <c r="B21" s="599" t="s">
        <v>1956</v>
      </c>
      <c r="C21" s="632" t="s">
        <v>426</v>
      </c>
      <c r="D21" s="722"/>
      <c r="E21" s="52" t="s">
        <v>111</v>
      </c>
      <c r="F21" s="113">
        <v>17360</v>
      </c>
      <c r="G21" s="534"/>
      <c r="H21" s="34"/>
    </row>
    <row r="22" spans="1:8" ht="25.5">
      <c r="A22" s="35">
        <f t="shared" ref="A22:A35" si="0">1+A21</f>
        <v>2</v>
      </c>
      <c r="B22" s="599" t="s">
        <v>1954</v>
      </c>
      <c r="C22" s="632" t="s">
        <v>427</v>
      </c>
      <c r="D22" s="722"/>
      <c r="E22" s="52" t="s">
        <v>111</v>
      </c>
      <c r="F22" s="113">
        <v>230</v>
      </c>
      <c r="G22" s="34"/>
      <c r="H22" s="34"/>
    </row>
    <row r="23" spans="1:8">
      <c r="A23" s="35">
        <f t="shared" si="0"/>
        <v>3</v>
      </c>
      <c r="B23" s="599" t="s">
        <v>1954</v>
      </c>
      <c r="C23" s="160" t="s">
        <v>428</v>
      </c>
      <c r="D23" s="722"/>
      <c r="E23" s="52" t="s">
        <v>95</v>
      </c>
      <c r="F23" s="113">
        <v>100</v>
      </c>
      <c r="G23" s="34"/>
      <c r="H23" s="34"/>
    </row>
    <row r="24" spans="1:8" ht="26.25">
      <c r="A24" s="35">
        <f t="shared" si="0"/>
        <v>4</v>
      </c>
      <c r="B24" s="599" t="s">
        <v>1954</v>
      </c>
      <c r="C24" s="160" t="s">
        <v>1841</v>
      </c>
      <c r="D24" s="722"/>
      <c r="E24" s="52" t="s">
        <v>111</v>
      </c>
      <c r="F24" s="113">
        <v>20</v>
      </c>
      <c r="G24" s="34"/>
      <c r="H24" s="34"/>
    </row>
    <row r="25" spans="1:8" ht="26.25">
      <c r="A25" s="35">
        <f t="shared" si="0"/>
        <v>5</v>
      </c>
      <c r="B25" s="599" t="s">
        <v>1954</v>
      </c>
      <c r="C25" s="160" t="s">
        <v>1607</v>
      </c>
      <c r="D25" s="722"/>
      <c r="E25" s="52" t="s">
        <v>111</v>
      </c>
      <c r="F25" s="113">
        <v>890</v>
      </c>
      <c r="G25" s="34"/>
      <c r="H25" s="34"/>
    </row>
    <row r="26" spans="1:8" ht="15.75">
      <c r="A26" s="35">
        <f t="shared" si="0"/>
        <v>6</v>
      </c>
      <c r="B26" s="599" t="s">
        <v>1954</v>
      </c>
      <c r="C26" s="160" t="s">
        <v>1608</v>
      </c>
      <c r="D26" s="722"/>
      <c r="E26" s="52" t="s">
        <v>111</v>
      </c>
      <c r="F26" s="113">
        <v>50</v>
      </c>
      <c r="G26" s="34"/>
      <c r="H26" s="34"/>
    </row>
    <row r="27" spans="1:8">
      <c r="A27" s="35">
        <f t="shared" si="0"/>
        <v>7</v>
      </c>
      <c r="B27" s="599" t="s">
        <v>1954</v>
      </c>
      <c r="C27" s="632" t="s">
        <v>429</v>
      </c>
      <c r="D27" s="722"/>
      <c r="E27" s="52" t="s">
        <v>92</v>
      </c>
      <c r="F27" s="89">
        <v>49</v>
      </c>
      <c r="G27" s="34"/>
      <c r="H27" s="34"/>
    </row>
    <row r="28" spans="1:8">
      <c r="A28" s="311"/>
      <c r="B28" s="599"/>
      <c r="C28" s="656"/>
      <c r="D28" s="656"/>
      <c r="E28" s="657"/>
      <c r="F28" s="287"/>
      <c r="G28" s="268"/>
      <c r="H28" s="268"/>
    </row>
    <row r="29" spans="1:8">
      <c r="A29" s="35">
        <f>1+A27</f>
        <v>8</v>
      </c>
      <c r="B29" s="1"/>
      <c r="C29" s="378" t="s">
        <v>430</v>
      </c>
      <c r="D29" s="680"/>
      <c r="E29" s="52"/>
      <c r="F29" s="113"/>
      <c r="G29" s="34"/>
      <c r="H29" s="34"/>
    </row>
    <row r="30" spans="1:8" ht="25.5">
      <c r="A30" s="35">
        <f t="shared" si="0"/>
        <v>9</v>
      </c>
      <c r="B30" s="599" t="s">
        <v>1936</v>
      </c>
      <c r="C30" s="632" t="s">
        <v>1840</v>
      </c>
      <c r="D30" s="722"/>
      <c r="E30" s="52" t="s">
        <v>105</v>
      </c>
      <c r="F30" s="113">
        <v>7981</v>
      </c>
      <c r="G30" s="34"/>
      <c r="H30" s="34"/>
    </row>
    <row r="31" spans="1:8" ht="25.5">
      <c r="A31" s="35">
        <f t="shared" si="0"/>
        <v>10</v>
      </c>
      <c r="B31" s="599" t="s">
        <v>1936</v>
      </c>
      <c r="C31" s="632" t="s">
        <v>1609</v>
      </c>
      <c r="D31" s="722"/>
      <c r="E31" s="52" t="s">
        <v>105</v>
      </c>
      <c r="F31" s="113">
        <v>600</v>
      </c>
      <c r="G31" s="34"/>
      <c r="H31" s="34"/>
    </row>
    <row r="32" spans="1:8" ht="25.5">
      <c r="A32" s="35">
        <f t="shared" si="0"/>
        <v>11</v>
      </c>
      <c r="B32" s="599" t="s">
        <v>1936</v>
      </c>
      <c r="C32" s="632" t="s">
        <v>431</v>
      </c>
      <c r="D32" s="722"/>
      <c r="E32" s="52" t="s">
        <v>105</v>
      </c>
      <c r="F32" s="113">
        <v>4650</v>
      </c>
      <c r="G32" s="34"/>
      <c r="H32" s="34"/>
    </row>
    <row r="33" spans="1:8" ht="15.75">
      <c r="A33" s="35">
        <f t="shared" si="0"/>
        <v>12</v>
      </c>
      <c r="B33" s="599" t="s">
        <v>1936</v>
      </c>
      <c r="C33" s="632" t="s">
        <v>432</v>
      </c>
      <c r="D33" s="722"/>
      <c r="E33" s="52" t="s">
        <v>105</v>
      </c>
      <c r="F33" s="113">
        <v>7500</v>
      </c>
      <c r="G33" s="34"/>
      <c r="H33" s="34"/>
    </row>
    <row r="34" spans="1:8" ht="15.75">
      <c r="A34" s="35">
        <f>1+A33</f>
        <v>13</v>
      </c>
      <c r="B34" s="599" t="s">
        <v>1936</v>
      </c>
      <c r="C34" s="632" t="s">
        <v>433</v>
      </c>
      <c r="D34" s="722"/>
      <c r="E34" s="52" t="s">
        <v>105</v>
      </c>
      <c r="F34" s="113">
        <f>0.8*2124.68</f>
        <v>1699.74</v>
      </c>
      <c r="G34" s="34"/>
      <c r="H34" s="34"/>
    </row>
    <row r="35" spans="1:8" ht="15.75">
      <c r="A35" s="35">
        <f t="shared" si="0"/>
        <v>14</v>
      </c>
      <c r="B35" s="599" t="s">
        <v>1936</v>
      </c>
      <c r="C35" s="632" t="s">
        <v>434</v>
      </c>
      <c r="D35" s="722"/>
      <c r="E35" s="52" t="s">
        <v>105</v>
      </c>
      <c r="F35" s="113">
        <f>0.8*3945.83</f>
        <v>3156.66</v>
      </c>
      <c r="G35" s="34"/>
      <c r="H35" s="34"/>
    </row>
    <row r="36" spans="1:8" ht="15.75" thickBot="1">
      <c r="A36" s="60"/>
      <c r="B36" s="658"/>
      <c r="C36" s="659"/>
      <c r="D36" s="659"/>
      <c r="E36" s="660"/>
      <c r="F36" s="314"/>
      <c r="G36" s="54"/>
      <c r="H36" s="54"/>
    </row>
    <row r="37" spans="1:8" ht="15.75" thickTop="1">
      <c r="A37" s="77"/>
      <c r="B37" s="77"/>
      <c r="C37" s="78"/>
      <c r="D37" s="78"/>
      <c r="E37" s="79"/>
      <c r="F37" s="80"/>
      <c r="G37" s="81"/>
      <c r="H37" s="82"/>
    </row>
    <row r="38" spans="1:8">
      <c r="A38" s="1028" t="s">
        <v>1924</v>
      </c>
      <c r="B38" s="1029"/>
      <c r="C38" s="1029"/>
      <c r="D38" s="1029"/>
      <c r="E38" s="1029"/>
      <c r="F38" s="1029"/>
      <c r="G38" s="1029"/>
      <c r="H38" s="59">
        <f>SUM(H20:H37)</f>
        <v>0</v>
      </c>
    </row>
    <row r="39" spans="1:8" outlineLevel="1">
      <c r="A39" s="14"/>
      <c r="B39" s="14"/>
      <c r="C39" s="14"/>
      <c r="D39" s="14"/>
      <c r="E39" s="14"/>
      <c r="F39" s="14"/>
      <c r="G39" s="37"/>
      <c r="H39" s="14"/>
    </row>
    <row r="40" spans="1:8" outlineLevel="1">
      <c r="E40" s="14"/>
      <c r="F40" s="14"/>
      <c r="H40" s="86"/>
    </row>
    <row r="41" spans="1:8" outlineLevel="1">
      <c r="A41" s="44" t="str">
        <f>"Sastādīja: "&amp;KOPS1!$B$71</f>
        <v>Sastādīja: _________________ Olga  Jasāne /29.09.2017./</v>
      </c>
      <c r="E41" s="638"/>
      <c r="F41" s="87"/>
      <c r="G41" s="88"/>
    </row>
    <row r="42" spans="1:8" outlineLevel="1">
      <c r="B42" s="1021" t="s">
        <v>13</v>
      </c>
      <c r="C42" s="1021"/>
      <c r="D42" s="663"/>
      <c r="E42" s="14"/>
      <c r="F42" s="640"/>
      <c r="G42" s="640"/>
    </row>
    <row r="43" spans="1:8" outlineLevel="1">
      <c r="A43" s="14"/>
      <c r="B43" s="87"/>
      <c r="C43" s="637"/>
      <c r="D43" s="661"/>
      <c r="E43" s="14"/>
      <c r="F43" s="14"/>
      <c r="G43" s="44"/>
    </row>
    <row r="44" spans="1:8">
      <c r="A44" s="638" t="str">
        <f>"Pārbaudīja: "&amp;KOPS1!$F$71</f>
        <v>Pārbaudīja: _________________ Aleksejs Providenko /29.09.2017./</v>
      </c>
      <c r="B44" s="528"/>
      <c r="C44" s="88"/>
      <c r="D44" s="88"/>
      <c r="E44" s="88"/>
      <c r="F44" s="14"/>
      <c r="G44" s="37"/>
      <c r="H44" s="14"/>
    </row>
    <row r="45" spans="1:8">
      <c r="A45" s="14"/>
      <c r="B45" s="637" t="s">
        <v>13</v>
      </c>
      <c r="C45" s="640"/>
      <c r="D45" s="663"/>
      <c r="E45" s="640"/>
      <c r="F45" s="14"/>
      <c r="G45" s="37"/>
      <c r="H45" s="14"/>
    </row>
    <row r="46" spans="1:8">
      <c r="A46" s="14" t="str">
        <f>"Sertifikāta Nr.: "&amp;KOPS1!$F$73</f>
        <v>Sertifikāta Nr.: 5-00770</v>
      </c>
      <c r="B46" s="37"/>
      <c r="E46" s="14"/>
      <c r="F46" s="14"/>
      <c r="G46" s="37"/>
      <c r="H46" s="14"/>
    </row>
    <row r="47" spans="1:8">
      <c r="A47" s="14"/>
      <c r="B47" s="14"/>
      <c r="C47" s="14"/>
      <c r="D47" s="14"/>
      <c r="E47" s="14"/>
      <c r="F47" s="14"/>
      <c r="G47" s="37"/>
      <c r="H47" s="14"/>
    </row>
    <row r="48" spans="1:8">
      <c r="A48" s="14"/>
      <c r="B48" s="14"/>
      <c r="C48" s="14"/>
      <c r="D48" s="14"/>
      <c r="E48" s="14"/>
      <c r="F48" s="14"/>
      <c r="G48" s="37"/>
      <c r="H48" s="14"/>
    </row>
    <row r="49" spans="1:8">
      <c r="A49" s="14"/>
      <c r="B49" s="14"/>
      <c r="C49" s="14"/>
      <c r="D49" s="14"/>
      <c r="E49" s="14"/>
      <c r="F49" s="14"/>
      <c r="G49" s="37"/>
      <c r="H49" s="14"/>
    </row>
    <row r="50" spans="1:8">
      <c r="A50" s="14"/>
      <c r="B50" s="14"/>
      <c r="C50" s="14"/>
      <c r="D50" s="14"/>
      <c r="E50" s="14"/>
      <c r="F50" s="14"/>
      <c r="G50" s="37"/>
      <c r="H50" s="14"/>
    </row>
    <row r="51" spans="1:8">
      <c r="A51" s="14"/>
      <c r="B51" s="14"/>
      <c r="C51" s="14"/>
      <c r="D51" s="14"/>
      <c r="E51" s="14"/>
      <c r="F51" s="14"/>
      <c r="G51" s="37"/>
      <c r="H51" s="14"/>
    </row>
    <row r="52" spans="1:8">
      <c r="A52" s="14"/>
      <c r="B52" s="14"/>
      <c r="C52" s="14"/>
      <c r="D52" s="14"/>
      <c r="E52" s="14"/>
      <c r="F52" s="14"/>
      <c r="G52" s="37"/>
      <c r="H52" s="14"/>
    </row>
    <row r="53" spans="1:8">
      <c r="A53" s="14"/>
      <c r="B53" s="14"/>
      <c r="C53" s="14"/>
      <c r="D53" s="14"/>
      <c r="E53" s="14"/>
      <c r="F53" s="14"/>
      <c r="G53" s="37"/>
      <c r="H53" s="14"/>
    </row>
    <row r="54" spans="1:8">
      <c r="A54" s="14"/>
      <c r="B54" s="14"/>
      <c r="C54" s="14"/>
      <c r="D54" s="14"/>
      <c r="E54" s="14"/>
      <c r="F54" s="14"/>
      <c r="G54" s="37"/>
      <c r="H54" s="14"/>
    </row>
    <row r="55" spans="1:8">
      <c r="A55" s="14"/>
      <c r="B55" s="14"/>
      <c r="C55" s="14"/>
      <c r="D55" s="14"/>
      <c r="E55" s="14"/>
      <c r="F55" s="14"/>
      <c r="G55" s="37"/>
      <c r="H55" s="14"/>
    </row>
    <row r="56" spans="1:8">
      <c r="A56" s="14"/>
      <c r="B56" s="14"/>
      <c r="C56" s="14"/>
      <c r="D56" s="14"/>
      <c r="E56" s="14"/>
      <c r="F56" s="14"/>
      <c r="G56" s="37"/>
      <c r="H56" s="14"/>
    </row>
    <row r="57" spans="1:8">
      <c r="A57" s="14"/>
      <c r="B57" s="14"/>
      <c r="C57" s="14"/>
      <c r="D57" s="14"/>
      <c r="E57" s="14"/>
      <c r="F57" s="14"/>
      <c r="G57" s="37"/>
      <c r="H57" s="14"/>
    </row>
    <row r="58" spans="1:8">
      <c r="A58" s="14"/>
      <c r="B58" s="14"/>
      <c r="C58" s="14"/>
      <c r="D58" s="14"/>
      <c r="E58" s="14"/>
      <c r="F58" s="14"/>
      <c r="G58" s="37"/>
      <c r="H58" s="14"/>
    </row>
    <row r="59" spans="1:8">
      <c r="A59" s="14"/>
      <c r="B59" s="14"/>
      <c r="C59" s="14"/>
      <c r="D59" s="14"/>
      <c r="E59" s="14"/>
      <c r="F59" s="14"/>
      <c r="G59" s="37"/>
      <c r="H59" s="14"/>
    </row>
    <row r="60" spans="1:8">
      <c r="A60" s="14"/>
      <c r="B60" s="14"/>
      <c r="C60" s="14"/>
      <c r="D60" s="14"/>
      <c r="E60" s="14"/>
      <c r="F60" s="14"/>
      <c r="G60" s="37"/>
      <c r="H60" s="14"/>
    </row>
    <row r="61" spans="1:8">
      <c r="A61" s="14"/>
      <c r="B61" s="14"/>
      <c r="C61" s="14"/>
      <c r="D61" s="14"/>
      <c r="E61" s="14"/>
      <c r="F61" s="14"/>
      <c r="G61" s="37"/>
      <c r="H61" s="14"/>
    </row>
    <row r="62" spans="1:8">
      <c r="A62" s="14"/>
      <c r="B62" s="14"/>
      <c r="C62" s="14"/>
      <c r="D62" s="14"/>
      <c r="E62" s="14"/>
      <c r="F62" s="14"/>
      <c r="G62" s="37"/>
      <c r="H62" s="14"/>
    </row>
    <row r="63" spans="1:8">
      <c r="A63" s="14"/>
      <c r="B63" s="14"/>
      <c r="C63" s="14"/>
      <c r="D63" s="14"/>
      <c r="E63" s="14"/>
      <c r="F63" s="14"/>
      <c r="G63" s="37"/>
      <c r="H63" s="14"/>
    </row>
    <row r="64" spans="1:8">
      <c r="A64" s="14"/>
      <c r="B64" s="14"/>
      <c r="C64" s="14"/>
      <c r="D64" s="14"/>
      <c r="E64" s="14"/>
      <c r="F64" s="14"/>
      <c r="G64" s="37"/>
      <c r="H64" s="14"/>
    </row>
    <row r="65" spans="1:8">
      <c r="A65" s="14"/>
      <c r="B65" s="14"/>
      <c r="C65" s="14"/>
      <c r="D65" s="14"/>
      <c r="E65" s="14"/>
      <c r="F65" s="14"/>
      <c r="G65" s="37"/>
      <c r="H65" s="14"/>
    </row>
    <row r="66" spans="1:8">
      <c r="A66" s="14"/>
      <c r="B66" s="14"/>
      <c r="C66" s="14"/>
      <c r="D66" s="14"/>
      <c r="E66" s="14"/>
      <c r="F66" s="14"/>
      <c r="G66" s="37"/>
      <c r="H66" s="14"/>
    </row>
    <row r="67" spans="1:8">
      <c r="A67" s="14"/>
      <c r="B67" s="14"/>
      <c r="C67" s="14"/>
      <c r="D67" s="14"/>
      <c r="E67" s="14"/>
      <c r="F67" s="14"/>
      <c r="G67" s="37"/>
      <c r="H67" s="14"/>
    </row>
    <row r="68" spans="1:8">
      <c r="A68" s="14"/>
      <c r="B68" s="14"/>
      <c r="C68" s="14"/>
      <c r="D68" s="14"/>
      <c r="E68" s="14"/>
      <c r="F68" s="14"/>
      <c r="G68" s="37"/>
      <c r="H68" s="14"/>
    </row>
    <row r="69" spans="1:8">
      <c r="A69" s="14"/>
      <c r="B69" s="14"/>
      <c r="C69" s="14"/>
      <c r="D69" s="14"/>
      <c r="E69" s="14"/>
      <c r="F69" s="14"/>
      <c r="G69" s="37"/>
      <c r="H69" s="14"/>
    </row>
    <row r="70" spans="1:8">
      <c r="A70" s="14"/>
      <c r="B70" s="14"/>
      <c r="C70" s="14"/>
      <c r="D70" s="14"/>
      <c r="E70" s="14"/>
      <c r="F70" s="14"/>
      <c r="G70" s="37"/>
      <c r="H70" s="14"/>
    </row>
    <row r="71" spans="1:8">
      <c r="A71" s="14"/>
      <c r="B71" s="14"/>
      <c r="C71" s="14"/>
      <c r="D71" s="14"/>
      <c r="E71" s="14"/>
      <c r="F71" s="14"/>
      <c r="G71" s="37"/>
      <c r="H71" s="14"/>
    </row>
    <row r="72" spans="1:8">
      <c r="A72" s="14"/>
      <c r="B72" s="14"/>
      <c r="C72" s="14"/>
      <c r="D72" s="14"/>
      <c r="E72" s="14"/>
      <c r="F72" s="14"/>
      <c r="G72" s="37"/>
      <c r="H72" s="14"/>
    </row>
    <row r="73" spans="1:8">
      <c r="A73" s="14"/>
      <c r="B73" s="14"/>
      <c r="C73" s="14"/>
      <c r="D73" s="14"/>
      <c r="E73" s="14"/>
      <c r="F73" s="14"/>
      <c r="G73" s="37"/>
      <c r="H73" s="14"/>
    </row>
    <row r="74" spans="1:8">
      <c r="A74" s="14"/>
      <c r="B74" s="14"/>
      <c r="C74" s="14"/>
      <c r="D74" s="14"/>
      <c r="E74" s="14"/>
      <c r="F74" s="14"/>
      <c r="G74" s="37"/>
      <c r="H74" s="14"/>
    </row>
    <row r="75" spans="1:8">
      <c r="A75" s="14"/>
      <c r="B75" s="14"/>
      <c r="C75" s="14"/>
      <c r="D75" s="14"/>
      <c r="E75" s="14"/>
      <c r="F75" s="14"/>
      <c r="G75" s="37"/>
      <c r="H75" s="14"/>
    </row>
    <row r="76" spans="1:8">
      <c r="A76" s="14"/>
      <c r="B76" s="14"/>
      <c r="C76" s="14"/>
      <c r="D76" s="14"/>
      <c r="E76" s="14"/>
      <c r="F76" s="14"/>
      <c r="G76" s="37"/>
      <c r="H76" s="14"/>
    </row>
    <row r="77" spans="1:8">
      <c r="A77" s="14"/>
      <c r="B77" s="14"/>
      <c r="C77" s="14"/>
      <c r="D77" s="14"/>
      <c r="E77" s="14"/>
      <c r="F77" s="14"/>
      <c r="G77" s="37"/>
      <c r="H77" s="14"/>
    </row>
    <row r="78" spans="1:8">
      <c r="A78" s="14"/>
      <c r="B78" s="14"/>
      <c r="C78" s="14"/>
      <c r="D78" s="14"/>
      <c r="E78" s="14"/>
      <c r="F78" s="14"/>
      <c r="G78" s="37"/>
      <c r="H78" s="14"/>
    </row>
    <row r="79" spans="1:8">
      <c r="A79" s="14"/>
      <c r="B79" s="14"/>
      <c r="C79" s="14"/>
      <c r="D79" s="14"/>
      <c r="E79" s="14"/>
      <c r="F79" s="14"/>
      <c r="G79" s="37"/>
      <c r="H79" s="14"/>
    </row>
    <row r="80" spans="1:8">
      <c r="A80" s="14"/>
      <c r="B80" s="14"/>
      <c r="C80" s="14"/>
      <c r="D80" s="14"/>
      <c r="E80" s="14"/>
      <c r="F80" s="14"/>
      <c r="G80" s="37"/>
      <c r="H80" s="14"/>
    </row>
    <row r="81" spans="1:8">
      <c r="A81" s="14"/>
      <c r="B81" s="14"/>
      <c r="C81" s="14"/>
      <c r="D81" s="14"/>
      <c r="E81" s="14"/>
      <c r="F81" s="14"/>
      <c r="G81" s="37"/>
      <c r="H81" s="14"/>
    </row>
    <row r="82" spans="1:8">
      <c r="A82" s="14"/>
      <c r="B82" s="14"/>
      <c r="C82" s="14"/>
      <c r="D82" s="14"/>
      <c r="E82" s="14"/>
      <c r="F82" s="14"/>
      <c r="G82" s="37"/>
      <c r="H82" s="14"/>
    </row>
    <row r="83" spans="1:8">
      <c r="A83" s="14"/>
      <c r="B83" s="14"/>
      <c r="C83" s="14"/>
      <c r="D83" s="14"/>
      <c r="E83" s="14"/>
      <c r="F83" s="14"/>
      <c r="G83" s="37"/>
      <c r="H83" s="14"/>
    </row>
    <row r="84" spans="1:8">
      <c r="A84" s="14"/>
      <c r="B84" s="14"/>
      <c r="C84" s="14"/>
      <c r="D84" s="14"/>
      <c r="E84" s="14"/>
      <c r="F84" s="14"/>
      <c r="G84" s="37"/>
      <c r="H84" s="14"/>
    </row>
    <row r="85" spans="1:8">
      <c r="A85" s="14"/>
      <c r="B85" s="14"/>
      <c r="C85" s="14"/>
      <c r="D85" s="14"/>
      <c r="E85" s="14"/>
      <c r="F85" s="14"/>
      <c r="G85" s="37"/>
      <c r="H85" s="14"/>
    </row>
    <row r="86" spans="1:8">
      <c r="A86" s="14"/>
      <c r="B86" s="14"/>
      <c r="C86" s="14"/>
      <c r="D86" s="14"/>
      <c r="E86" s="14"/>
      <c r="F86" s="14"/>
      <c r="G86" s="37"/>
      <c r="H86" s="14"/>
    </row>
    <row r="87" spans="1:8">
      <c r="A87" s="14"/>
      <c r="B87" s="14"/>
      <c r="C87" s="14"/>
      <c r="D87" s="14"/>
      <c r="E87" s="14"/>
      <c r="F87" s="14"/>
      <c r="G87" s="37"/>
      <c r="H87" s="14"/>
    </row>
    <row r="88" spans="1:8">
      <c r="A88" s="14"/>
      <c r="B88" s="14"/>
      <c r="C88" s="14"/>
      <c r="D88" s="14"/>
      <c r="E88" s="14"/>
      <c r="F88" s="14"/>
      <c r="G88" s="37"/>
      <c r="H88" s="14"/>
    </row>
    <row r="89" spans="1:8">
      <c r="A89" s="14"/>
      <c r="B89" s="14"/>
      <c r="C89" s="14"/>
      <c r="D89" s="14"/>
      <c r="E89" s="14"/>
      <c r="F89" s="14"/>
      <c r="G89" s="37"/>
      <c r="H89" s="14"/>
    </row>
    <row r="90" spans="1:8">
      <c r="A90" s="14"/>
      <c r="B90" s="14"/>
      <c r="C90" s="14"/>
      <c r="D90" s="14"/>
      <c r="E90" s="14"/>
      <c r="F90" s="14"/>
      <c r="G90" s="37"/>
      <c r="H90" s="14"/>
    </row>
    <row r="91" spans="1:8">
      <c r="A91" s="14"/>
      <c r="B91" s="14"/>
      <c r="C91" s="14"/>
      <c r="D91" s="14"/>
      <c r="E91" s="14"/>
      <c r="F91" s="14"/>
      <c r="G91" s="37"/>
      <c r="H91" s="14"/>
    </row>
    <row r="92" spans="1:8">
      <c r="A92" s="14"/>
      <c r="B92" s="14"/>
      <c r="C92" s="14"/>
      <c r="D92" s="14"/>
      <c r="E92" s="14"/>
      <c r="F92" s="14"/>
      <c r="G92" s="37"/>
      <c r="H92" s="14"/>
    </row>
    <row r="93" spans="1:8">
      <c r="A93" s="14"/>
      <c r="B93" s="14"/>
      <c r="C93" s="14"/>
      <c r="D93" s="14"/>
      <c r="E93" s="14"/>
      <c r="F93" s="14"/>
      <c r="G93" s="37"/>
      <c r="H93" s="14"/>
    </row>
    <row r="94" spans="1:8">
      <c r="A94" s="14"/>
      <c r="B94" s="14"/>
      <c r="C94" s="14"/>
      <c r="D94" s="14"/>
      <c r="E94" s="14"/>
      <c r="F94" s="14"/>
      <c r="G94" s="37"/>
      <c r="H94" s="14"/>
    </row>
    <row r="95" spans="1:8">
      <c r="A95" s="14"/>
      <c r="B95" s="14"/>
      <c r="C95" s="14"/>
      <c r="D95" s="14"/>
      <c r="E95" s="14"/>
      <c r="F95" s="14"/>
      <c r="G95" s="37"/>
      <c r="H95" s="14"/>
    </row>
    <row r="96" spans="1:8">
      <c r="A96" s="14"/>
      <c r="B96" s="14"/>
      <c r="C96" s="14"/>
      <c r="D96" s="14"/>
      <c r="E96" s="14"/>
      <c r="F96" s="14"/>
      <c r="G96" s="37"/>
      <c r="H96" s="14"/>
    </row>
    <row r="97" spans="1:8">
      <c r="A97" s="14"/>
      <c r="B97" s="14"/>
      <c r="C97" s="14"/>
      <c r="D97" s="14"/>
      <c r="E97" s="14"/>
      <c r="F97" s="14"/>
      <c r="G97" s="37"/>
      <c r="H97" s="14"/>
    </row>
    <row r="98" spans="1:8">
      <c r="A98" s="14"/>
      <c r="B98" s="14"/>
      <c r="C98" s="14"/>
      <c r="D98" s="14"/>
      <c r="E98" s="14"/>
      <c r="F98" s="14"/>
      <c r="G98" s="37"/>
      <c r="H98" s="14"/>
    </row>
    <row r="99" spans="1:8">
      <c r="A99" s="14"/>
      <c r="B99" s="14"/>
      <c r="C99" s="14"/>
      <c r="D99" s="14"/>
      <c r="E99" s="14"/>
      <c r="F99" s="14"/>
      <c r="G99" s="37"/>
      <c r="H99" s="14"/>
    </row>
    <row r="100" spans="1:8">
      <c r="A100" s="14"/>
      <c r="B100" s="14"/>
      <c r="C100" s="14"/>
      <c r="D100" s="14"/>
      <c r="E100" s="14"/>
      <c r="F100" s="14"/>
      <c r="G100" s="37"/>
      <c r="H100" s="14"/>
    </row>
    <row r="101" spans="1:8">
      <c r="A101" s="14"/>
      <c r="B101" s="14"/>
      <c r="C101" s="14"/>
      <c r="D101" s="14"/>
      <c r="E101" s="14"/>
      <c r="F101" s="14"/>
      <c r="G101" s="37"/>
      <c r="H101" s="14"/>
    </row>
    <row r="102" spans="1:8">
      <c r="A102" s="14"/>
      <c r="B102" s="14"/>
      <c r="C102" s="14"/>
      <c r="D102" s="14"/>
      <c r="E102" s="14"/>
      <c r="F102" s="14"/>
      <c r="G102" s="37"/>
      <c r="H102" s="14"/>
    </row>
    <row r="103" spans="1:8">
      <c r="A103" s="14"/>
      <c r="B103" s="14"/>
      <c r="C103" s="14"/>
      <c r="D103" s="14"/>
      <c r="E103" s="14"/>
      <c r="F103" s="14"/>
      <c r="G103" s="37"/>
      <c r="H103" s="14"/>
    </row>
    <row r="104" spans="1:8">
      <c r="A104" s="14"/>
      <c r="B104" s="14"/>
      <c r="C104" s="14"/>
      <c r="D104" s="14"/>
      <c r="E104" s="14"/>
      <c r="F104" s="14"/>
      <c r="G104" s="37"/>
      <c r="H104" s="14"/>
    </row>
    <row r="105" spans="1:8">
      <c r="A105" s="14"/>
      <c r="B105" s="14"/>
      <c r="C105" s="14"/>
      <c r="D105" s="14"/>
      <c r="E105" s="14"/>
      <c r="F105" s="14"/>
      <c r="G105" s="37"/>
      <c r="H105" s="14"/>
    </row>
    <row r="106" spans="1:8">
      <c r="A106" s="14"/>
      <c r="B106" s="14"/>
      <c r="C106" s="14"/>
      <c r="D106" s="14"/>
      <c r="E106" s="14"/>
      <c r="F106" s="14"/>
      <c r="G106" s="37"/>
      <c r="H106" s="14"/>
    </row>
    <row r="107" spans="1:8">
      <c r="A107" s="14"/>
      <c r="B107" s="14"/>
      <c r="C107" s="14"/>
      <c r="D107" s="14"/>
      <c r="E107" s="14"/>
      <c r="F107" s="14"/>
      <c r="G107" s="37"/>
      <c r="H107" s="14"/>
    </row>
    <row r="108" spans="1:8">
      <c r="A108" s="14"/>
      <c r="B108" s="14"/>
      <c r="C108" s="14"/>
      <c r="D108" s="14"/>
      <c r="E108" s="14"/>
      <c r="F108" s="14"/>
      <c r="G108" s="37"/>
      <c r="H108" s="14"/>
    </row>
    <row r="109" spans="1:8">
      <c r="A109" s="14"/>
      <c r="B109" s="14"/>
      <c r="C109" s="14"/>
      <c r="D109" s="14"/>
      <c r="E109" s="14"/>
      <c r="F109" s="14"/>
      <c r="G109" s="37"/>
      <c r="H109" s="14"/>
    </row>
    <row r="110" spans="1:8">
      <c r="A110" s="14"/>
      <c r="B110" s="14"/>
      <c r="C110" s="14"/>
      <c r="D110" s="14"/>
      <c r="E110" s="14"/>
      <c r="F110" s="14"/>
      <c r="G110" s="37"/>
      <c r="H110" s="14"/>
    </row>
    <row r="111" spans="1:8">
      <c r="A111" s="14"/>
      <c r="B111" s="14"/>
      <c r="C111" s="14"/>
      <c r="D111" s="14"/>
      <c r="E111" s="14"/>
      <c r="F111" s="14"/>
      <c r="G111" s="37"/>
      <c r="H111" s="14"/>
    </row>
    <row r="112" spans="1:8">
      <c r="A112" s="14"/>
      <c r="B112" s="14"/>
      <c r="C112" s="14"/>
      <c r="D112" s="14"/>
      <c r="E112" s="14"/>
      <c r="F112" s="14"/>
      <c r="G112" s="37"/>
      <c r="H112" s="14"/>
    </row>
    <row r="113" spans="1:8">
      <c r="A113" s="14"/>
      <c r="B113" s="14"/>
      <c r="C113" s="14"/>
      <c r="D113" s="14"/>
      <c r="E113" s="14"/>
      <c r="F113" s="14"/>
      <c r="G113" s="37"/>
      <c r="H113" s="14"/>
    </row>
    <row r="114" spans="1:8">
      <c r="A114" s="14"/>
      <c r="B114" s="14"/>
      <c r="C114" s="14"/>
      <c r="D114" s="14"/>
      <c r="E114" s="14"/>
      <c r="F114" s="14"/>
      <c r="G114" s="37"/>
      <c r="H114" s="14"/>
    </row>
    <row r="115" spans="1:8">
      <c r="A115" s="14"/>
      <c r="B115" s="14"/>
      <c r="C115" s="14"/>
      <c r="D115" s="14"/>
      <c r="E115" s="14"/>
      <c r="F115" s="14"/>
      <c r="G115" s="37"/>
      <c r="H115" s="14"/>
    </row>
    <row r="116" spans="1:8">
      <c r="A116" s="14"/>
      <c r="B116" s="14"/>
      <c r="C116" s="14"/>
      <c r="D116" s="14"/>
      <c r="E116" s="14"/>
      <c r="F116" s="14"/>
      <c r="G116" s="37"/>
      <c r="H116" s="14"/>
    </row>
    <row r="117" spans="1:8">
      <c r="A117" s="14"/>
      <c r="B117" s="14"/>
      <c r="C117" s="14"/>
      <c r="D117" s="14"/>
      <c r="E117" s="14"/>
      <c r="F117" s="14"/>
      <c r="G117" s="37"/>
      <c r="H117" s="14"/>
    </row>
    <row r="118" spans="1:8">
      <c r="A118" s="14"/>
      <c r="B118" s="14"/>
      <c r="C118" s="14"/>
      <c r="D118" s="14"/>
      <c r="E118" s="14"/>
      <c r="F118" s="14"/>
      <c r="G118" s="37"/>
      <c r="H118" s="14"/>
    </row>
    <row r="119" spans="1:8">
      <c r="A119" s="14"/>
      <c r="B119" s="14"/>
      <c r="C119" s="14"/>
      <c r="D119" s="14"/>
      <c r="E119" s="14"/>
      <c r="F119" s="14"/>
      <c r="G119" s="37"/>
      <c r="H119" s="14"/>
    </row>
    <row r="120" spans="1:8">
      <c r="A120" s="14"/>
      <c r="B120" s="14"/>
      <c r="C120" s="14"/>
      <c r="D120" s="14"/>
      <c r="E120" s="14"/>
      <c r="F120" s="14"/>
      <c r="G120" s="37"/>
      <c r="H120" s="14"/>
    </row>
    <row r="121" spans="1:8">
      <c r="A121" s="14"/>
      <c r="B121" s="14"/>
      <c r="C121" s="14"/>
      <c r="D121" s="14"/>
      <c r="E121" s="14"/>
      <c r="F121" s="14"/>
      <c r="G121" s="37"/>
      <c r="H121" s="14"/>
    </row>
    <row r="122" spans="1:8">
      <c r="A122" s="14"/>
      <c r="B122" s="14"/>
      <c r="C122" s="14"/>
      <c r="D122" s="14"/>
      <c r="E122" s="14"/>
      <c r="F122" s="14"/>
      <c r="G122" s="37"/>
      <c r="H122" s="14"/>
    </row>
    <row r="123" spans="1:8">
      <c r="A123" s="14"/>
      <c r="B123" s="14"/>
      <c r="C123" s="14"/>
      <c r="D123" s="14"/>
      <c r="E123" s="14"/>
      <c r="F123" s="14"/>
      <c r="G123" s="37"/>
      <c r="H123" s="14"/>
    </row>
    <row r="124" spans="1:8">
      <c r="A124" s="14"/>
      <c r="B124" s="14"/>
      <c r="C124" s="14"/>
      <c r="D124" s="14"/>
      <c r="E124" s="14"/>
      <c r="F124" s="14"/>
      <c r="G124" s="37"/>
      <c r="H124" s="14"/>
    </row>
    <row r="125" spans="1:8">
      <c r="A125" s="14"/>
      <c r="B125" s="14"/>
      <c r="C125" s="14"/>
      <c r="D125" s="14"/>
      <c r="E125" s="14"/>
      <c r="F125" s="14"/>
      <c r="G125" s="37"/>
      <c r="H125" s="14"/>
    </row>
    <row r="126" spans="1:8">
      <c r="A126" s="14"/>
      <c r="B126" s="14"/>
      <c r="C126" s="14"/>
      <c r="D126" s="14"/>
      <c r="E126" s="14"/>
      <c r="F126" s="14"/>
      <c r="G126" s="37"/>
      <c r="H126" s="14"/>
    </row>
    <row r="127" spans="1:8">
      <c r="A127" s="14"/>
      <c r="B127" s="14"/>
      <c r="C127" s="14"/>
      <c r="D127" s="14"/>
      <c r="E127" s="14"/>
      <c r="F127" s="14"/>
      <c r="G127" s="37"/>
      <c r="H127" s="14"/>
    </row>
    <row r="128" spans="1:8">
      <c r="A128" s="14"/>
      <c r="B128" s="14"/>
      <c r="C128" s="14"/>
      <c r="D128" s="14"/>
      <c r="E128" s="14"/>
      <c r="F128" s="14"/>
      <c r="G128" s="37"/>
      <c r="H128" s="14"/>
    </row>
    <row r="129" spans="1:8">
      <c r="A129" s="14"/>
      <c r="B129" s="14"/>
      <c r="C129" s="14"/>
      <c r="D129" s="14"/>
      <c r="E129" s="14"/>
      <c r="F129" s="14"/>
      <c r="G129" s="37"/>
      <c r="H129" s="14"/>
    </row>
    <row r="130" spans="1:8">
      <c r="A130" s="14"/>
      <c r="B130" s="14"/>
      <c r="C130" s="14"/>
      <c r="D130" s="14"/>
      <c r="E130" s="14"/>
      <c r="F130" s="14"/>
      <c r="G130" s="37"/>
      <c r="H130" s="14"/>
    </row>
    <row r="131" spans="1:8">
      <c r="A131" s="14"/>
      <c r="B131" s="14"/>
      <c r="C131" s="14"/>
      <c r="D131" s="14"/>
      <c r="E131" s="14"/>
      <c r="F131" s="14"/>
      <c r="G131" s="37"/>
      <c r="H131" s="14"/>
    </row>
    <row r="132" spans="1:8">
      <c r="A132" s="14"/>
      <c r="B132" s="14"/>
      <c r="C132" s="14"/>
      <c r="D132" s="14"/>
      <c r="E132" s="14"/>
      <c r="F132" s="14"/>
      <c r="G132" s="37"/>
      <c r="H132" s="14"/>
    </row>
    <row r="133" spans="1:8">
      <c r="A133" s="14"/>
      <c r="B133" s="14"/>
      <c r="C133" s="14"/>
      <c r="D133" s="14"/>
      <c r="E133" s="14"/>
      <c r="F133" s="14"/>
      <c r="G133" s="37"/>
      <c r="H133" s="14"/>
    </row>
    <row r="134" spans="1:8">
      <c r="A134" s="14"/>
      <c r="B134" s="14"/>
      <c r="C134" s="14"/>
      <c r="D134" s="14"/>
      <c r="E134" s="14"/>
      <c r="F134" s="14"/>
      <c r="G134" s="37"/>
      <c r="H134" s="14"/>
    </row>
    <row r="135" spans="1:8">
      <c r="A135" s="14"/>
      <c r="B135" s="14"/>
      <c r="C135" s="14"/>
      <c r="D135" s="14"/>
      <c r="E135" s="14"/>
      <c r="F135" s="14"/>
      <c r="G135" s="37"/>
      <c r="H135" s="14"/>
    </row>
    <row r="136" spans="1:8">
      <c r="A136" s="14"/>
      <c r="B136" s="14"/>
      <c r="C136" s="14"/>
      <c r="D136" s="14"/>
      <c r="E136" s="14"/>
      <c r="F136" s="14"/>
      <c r="G136" s="37"/>
      <c r="H136" s="14"/>
    </row>
    <row r="137" spans="1:8">
      <c r="A137" s="14"/>
      <c r="B137" s="14"/>
      <c r="C137" s="14"/>
      <c r="D137" s="14"/>
      <c r="E137" s="14"/>
      <c r="F137" s="14"/>
      <c r="G137" s="37"/>
      <c r="H137" s="14"/>
    </row>
    <row r="138" spans="1:8">
      <c r="A138" s="14"/>
      <c r="B138" s="14"/>
      <c r="C138" s="14"/>
      <c r="D138" s="14"/>
      <c r="E138" s="14"/>
      <c r="F138" s="14"/>
      <c r="G138" s="37"/>
      <c r="H138" s="14"/>
    </row>
    <row r="139" spans="1:8">
      <c r="A139" s="14"/>
      <c r="B139" s="14"/>
      <c r="C139" s="14"/>
      <c r="D139" s="14"/>
      <c r="E139" s="14"/>
      <c r="F139" s="14"/>
      <c r="G139" s="37"/>
      <c r="H139" s="14"/>
    </row>
    <row r="140" spans="1:8">
      <c r="A140" s="14"/>
      <c r="B140" s="14"/>
      <c r="C140" s="14"/>
      <c r="D140" s="14"/>
      <c r="E140" s="14"/>
      <c r="F140" s="14"/>
      <c r="G140" s="37"/>
      <c r="H140" s="14"/>
    </row>
    <row r="141" spans="1:8">
      <c r="A141" s="14"/>
      <c r="B141" s="14"/>
      <c r="C141" s="14"/>
      <c r="D141" s="14"/>
      <c r="E141" s="14"/>
      <c r="F141" s="14"/>
      <c r="G141" s="37"/>
      <c r="H141" s="14"/>
    </row>
    <row r="142" spans="1:8">
      <c r="A142" s="14"/>
      <c r="B142" s="14"/>
      <c r="C142" s="14"/>
      <c r="D142" s="14"/>
      <c r="E142" s="14"/>
      <c r="F142" s="14"/>
      <c r="G142" s="37"/>
      <c r="H142" s="14"/>
    </row>
    <row r="143" spans="1:8">
      <c r="A143" s="14"/>
      <c r="B143" s="14"/>
      <c r="C143" s="14"/>
      <c r="D143" s="14"/>
      <c r="E143" s="14"/>
      <c r="F143" s="14"/>
      <c r="G143" s="37"/>
      <c r="H143" s="14"/>
    </row>
    <row r="144" spans="1:8">
      <c r="A144" s="14"/>
      <c r="B144" s="14"/>
      <c r="C144" s="14"/>
      <c r="D144" s="14"/>
      <c r="E144" s="14"/>
      <c r="F144" s="14"/>
      <c r="G144" s="37"/>
      <c r="H144" s="14"/>
    </row>
    <row r="145" spans="1:8">
      <c r="A145" s="14"/>
      <c r="B145" s="14"/>
      <c r="C145" s="14"/>
      <c r="D145" s="14"/>
      <c r="E145" s="14"/>
      <c r="F145" s="14"/>
      <c r="G145" s="37"/>
      <c r="H145" s="14"/>
    </row>
    <row r="146" spans="1:8">
      <c r="A146" s="14"/>
      <c r="B146" s="14"/>
      <c r="C146" s="14"/>
      <c r="D146" s="14"/>
      <c r="E146" s="14"/>
      <c r="F146" s="14"/>
      <c r="G146" s="37"/>
      <c r="H146" s="14"/>
    </row>
    <row r="147" spans="1:8">
      <c r="A147" s="14"/>
      <c r="B147" s="14"/>
      <c r="C147" s="14"/>
      <c r="D147" s="14"/>
      <c r="E147" s="14"/>
      <c r="F147" s="14"/>
      <c r="G147" s="37"/>
      <c r="H147" s="14"/>
    </row>
    <row r="148" spans="1:8">
      <c r="A148" s="14"/>
      <c r="B148" s="14"/>
      <c r="C148" s="14"/>
      <c r="D148" s="14"/>
      <c r="E148" s="14"/>
      <c r="F148" s="14"/>
      <c r="G148" s="37"/>
      <c r="H148" s="14"/>
    </row>
    <row r="149" spans="1:8">
      <c r="A149" s="14"/>
      <c r="B149" s="14"/>
      <c r="C149" s="14"/>
      <c r="D149" s="14"/>
      <c r="E149" s="14"/>
      <c r="F149" s="14"/>
      <c r="G149" s="37"/>
      <c r="H149" s="14"/>
    </row>
    <row r="150" spans="1:8">
      <c r="A150" s="14"/>
      <c r="B150" s="14"/>
      <c r="C150" s="14"/>
      <c r="D150" s="14"/>
      <c r="E150" s="14"/>
      <c r="F150" s="14"/>
      <c r="G150" s="37"/>
      <c r="H150" s="14"/>
    </row>
    <row r="151" spans="1:8">
      <c r="A151" s="14"/>
      <c r="B151" s="14"/>
      <c r="C151" s="14"/>
      <c r="D151" s="14"/>
      <c r="E151" s="14"/>
      <c r="F151" s="14"/>
      <c r="G151" s="37"/>
      <c r="H151" s="14"/>
    </row>
    <row r="152" spans="1:8">
      <c r="A152" s="14"/>
      <c r="B152" s="14"/>
      <c r="C152" s="14"/>
      <c r="D152" s="14"/>
      <c r="E152" s="14"/>
      <c r="F152" s="14"/>
      <c r="G152" s="37"/>
      <c r="H152" s="14"/>
    </row>
    <row r="153" spans="1:8">
      <c r="A153" s="14"/>
      <c r="B153" s="14"/>
      <c r="C153" s="14"/>
      <c r="D153" s="14"/>
      <c r="E153" s="14"/>
      <c r="F153" s="14"/>
      <c r="G153" s="37"/>
      <c r="H153" s="14"/>
    </row>
    <row r="154" spans="1:8">
      <c r="A154" s="14"/>
      <c r="B154" s="14"/>
      <c r="C154" s="14"/>
      <c r="D154" s="14"/>
      <c r="E154" s="14"/>
      <c r="F154" s="14"/>
      <c r="G154" s="37"/>
      <c r="H154" s="14"/>
    </row>
    <row r="155" spans="1:8">
      <c r="A155" s="14"/>
      <c r="B155" s="14"/>
      <c r="C155" s="14"/>
      <c r="D155" s="14"/>
      <c r="E155" s="14"/>
      <c r="F155" s="14"/>
      <c r="G155" s="37"/>
      <c r="H155" s="14"/>
    </row>
    <row r="156" spans="1:8">
      <c r="A156" s="14"/>
      <c r="B156" s="14"/>
      <c r="C156" s="14"/>
      <c r="D156" s="14"/>
      <c r="E156" s="14"/>
      <c r="F156" s="14"/>
      <c r="G156" s="37"/>
      <c r="H156" s="14"/>
    </row>
    <row r="157" spans="1:8">
      <c r="A157" s="14"/>
      <c r="B157" s="14"/>
      <c r="C157" s="14"/>
      <c r="D157" s="14"/>
      <c r="E157" s="14"/>
      <c r="F157" s="14"/>
      <c r="G157" s="37"/>
      <c r="H157" s="14"/>
    </row>
    <row r="158" spans="1:8">
      <c r="A158" s="14"/>
      <c r="B158" s="14"/>
      <c r="C158" s="14"/>
      <c r="D158" s="14"/>
      <c r="E158" s="14"/>
      <c r="F158" s="14"/>
      <c r="G158" s="37"/>
      <c r="H158" s="14"/>
    </row>
    <row r="159" spans="1:8">
      <c r="A159" s="14"/>
      <c r="B159" s="14"/>
      <c r="C159" s="14"/>
      <c r="D159" s="14"/>
      <c r="E159" s="14"/>
      <c r="F159" s="14"/>
      <c r="G159" s="37"/>
      <c r="H159" s="14"/>
    </row>
    <row r="160" spans="1:8">
      <c r="A160" s="14"/>
      <c r="B160" s="14"/>
      <c r="C160" s="14"/>
      <c r="D160" s="14"/>
      <c r="E160" s="14"/>
      <c r="F160" s="14"/>
      <c r="G160" s="37"/>
      <c r="H160" s="14"/>
    </row>
    <row r="161" spans="1:8">
      <c r="A161" s="14"/>
      <c r="B161" s="14"/>
      <c r="C161" s="14"/>
      <c r="D161" s="14"/>
      <c r="E161" s="14"/>
      <c r="F161" s="14"/>
      <c r="G161" s="37"/>
      <c r="H161" s="14"/>
    </row>
    <row r="162" spans="1:8">
      <c r="A162" s="14"/>
      <c r="B162" s="14"/>
      <c r="C162" s="14"/>
      <c r="D162" s="14"/>
      <c r="E162" s="14"/>
      <c r="F162" s="14"/>
      <c r="G162" s="37"/>
      <c r="H162" s="14"/>
    </row>
    <row r="163" spans="1:8">
      <c r="A163" s="14"/>
      <c r="B163" s="14"/>
      <c r="C163" s="14"/>
      <c r="D163" s="14"/>
      <c r="E163" s="14"/>
      <c r="F163" s="14"/>
      <c r="G163" s="37"/>
      <c r="H163" s="14"/>
    </row>
    <row r="164" spans="1:8">
      <c r="A164" s="14"/>
      <c r="B164" s="14"/>
      <c r="C164" s="14"/>
      <c r="D164" s="14"/>
      <c r="E164" s="14"/>
      <c r="F164" s="14"/>
      <c r="G164" s="37"/>
      <c r="H164" s="14"/>
    </row>
    <row r="165" spans="1:8">
      <c r="A165" s="14"/>
      <c r="B165" s="14"/>
      <c r="C165" s="14"/>
      <c r="D165" s="14"/>
      <c r="E165" s="14"/>
      <c r="F165" s="14"/>
      <c r="G165" s="37"/>
      <c r="H165" s="14"/>
    </row>
    <row r="166" spans="1:8">
      <c r="A166" s="14"/>
      <c r="B166" s="14"/>
      <c r="C166" s="14"/>
      <c r="D166" s="14"/>
      <c r="E166" s="14"/>
      <c r="F166" s="14"/>
      <c r="G166" s="37"/>
      <c r="H166" s="14"/>
    </row>
    <row r="167" spans="1:8">
      <c r="A167" s="14"/>
      <c r="B167" s="14"/>
      <c r="C167" s="14"/>
      <c r="D167" s="14"/>
      <c r="E167" s="14"/>
      <c r="F167" s="14"/>
      <c r="G167" s="37"/>
      <c r="H167" s="14"/>
    </row>
    <row r="168" spans="1:8">
      <c r="A168" s="14"/>
      <c r="B168" s="14"/>
      <c r="C168" s="14"/>
      <c r="D168" s="14"/>
      <c r="E168" s="14"/>
      <c r="F168" s="14"/>
      <c r="G168" s="37"/>
      <c r="H168" s="14"/>
    </row>
    <row r="169" spans="1:8">
      <c r="A169" s="14"/>
      <c r="B169" s="14"/>
      <c r="C169" s="14"/>
      <c r="D169" s="14"/>
      <c r="E169" s="14"/>
      <c r="F169" s="14"/>
      <c r="G169" s="37"/>
      <c r="H169" s="14"/>
    </row>
    <row r="170" spans="1:8">
      <c r="A170" s="14"/>
      <c r="B170" s="14"/>
      <c r="C170" s="14"/>
      <c r="D170" s="14"/>
      <c r="E170" s="14"/>
      <c r="F170" s="14"/>
      <c r="G170" s="37"/>
      <c r="H170" s="14"/>
    </row>
    <row r="171" spans="1:8">
      <c r="A171" s="14"/>
      <c r="B171" s="14"/>
      <c r="C171" s="14"/>
      <c r="D171" s="14"/>
      <c r="E171" s="14"/>
      <c r="F171" s="14"/>
      <c r="G171" s="37"/>
      <c r="H171" s="14"/>
    </row>
    <row r="172" spans="1:8">
      <c r="A172" s="14"/>
      <c r="B172" s="14"/>
      <c r="C172" s="14"/>
      <c r="D172" s="14"/>
      <c r="E172" s="14"/>
      <c r="F172" s="14"/>
      <c r="G172" s="37"/>
      <c r="H172" s="14"/>
    </row>
    <row r="173" spans="1:8">
      <c r="A173" s="14"/>
      <c r="B173" s="14"/>
      <c r="C173" s="14"/>
      <c r="D173" s="14"/>
      <c r="E173" s="14"/>
      <c r="F173" s="14"/>
      <c r="G173" s="37"/>
      <c r="H173" s="14"/>
    </row>
    <row r="174" spans="1:8">
      <c r="A174" s="14"/>
      <c r="B174" s="14"/>
      <c r="C174" s="14"/>
      <c r="D174" s="14"/>
      <c r="E174" s="14"/>
      <c r="F174" s="14"/>
      <c r="G174" s="37"/>
      <c r="H174" s="14"/>
    </row>
    <row r="175" spans="1:8">
      <c r="A175" s="14"/>
      <c r="B175" s="14"/>
      <c r="C175" s="14"/>
      <c r="D175" s="14"/>
      <c r="E175" s="14"/>
      <c r="F175" s="14"/>
      <c r="G175" s="37"/>
      <c r="H175" s="14"/>
    </row>
    <row r="176" spans="1:8">
      <c r="A176" s="14"/>
      <c r="B176" s="14"/>
      <c r="C176" s="14"/>
      <c r="D176" s="14"/>
      <c r="E176" s="14"/>
      <c r="F176" s="14"/>
      <c r="G176" s="37"/>
      <c r="H176" s="14"/>
    </row>
    <row r="177" spans="1:8">
      <c r="A177" s="14"/>
      <c r="B177" s="14"/>
      <c r="C177" s="14"/>
      <c r="D177" s="14"/>
      <c r="E177" s="14"/>
      <c r="F177" s="14"/>
      <c r="G177" s="37"/>
      <c r="H177" s="14"/>
    </row>
    <row r="178" spans="1:8">
      <c r="A178" s="14"/>
      <c r="B178" s="14"/>
      <c r="C178" s="14"/>
      <c r="D178" s="14"/>
      <c r="E178" s="14"/>
      <c r="F178" s="14"/>
      <c r="G178" s="37"/>
      <c r="H178" s="14"/>
    </row>
    <row r="179" spans="1:8">
      <c r="A179" s="14"/>
      <c r="B179" s="14"/>
      <c r="C179" s="14"/>
      <c r="D179" s="14"/>
      <c r="E179" s="14"/>
      <c r="F179" s="14"/>
      <c r="G179" s="37"/>
      <c r="H179" s="14"/>
    </row>
    <row r="180" spans="1:8">
      <c r="A180" s="14"/>
      <c r="B180" s="14"/>
      <c r="C180" s="14"/>
      <c r="D180" s="14"/>
      <c r="E180" s="14"/>
      <c r="F180" s="14"/>
      <c r="G180" s="37"/>
      <c r="H180" s="14"/>
    </row>
    <row r="181" spans="1:8">
      <c r="A181" s="14"/>
      <c r="B181" s="14"/>
      <c r="C181" s="14"/>
      <c r="D181" s="14"/>
      <c r="E181" s="14"/>
      <c r="F181" s="14"/>
      <c r="G181" s="37"/>
      <c r="H181" s="14"/>
    </row>
    <row r="182" spans="1:8">
      <c r="A182" s="14"/>
      <c r="B182" s="14"/>
      <c r="C182" s="14"/>
      <c r="D182" s="14"/>
      <c r="E182" s="14"/>
      <c r="F182" s="14"/>
      <c r="G182" s="37"/>
      <c r="H182" s="14"/>
    </row>
    <row r="183" spans="1:8">
      <c r="A183" s="14"/>
      <c r="B183" s="14"/>
      <c r="C183" s="14"/>
      <c r="D183" s="14"/>
      <c r="E183" s="14"/>
      <c r="F183" s="14"/>
      <c r="G183" s="37"/>
      <c r="H183" s="14"/>
    </row>
    <row r="184" spans="1:8">
      <c r="A184" s="14"/>
      <c r="B184" s="14"/>
      <c r="C184" s="14"/>
      <c r="D184" s="14"/>
      <c r="E184" s="14"/>
      <c r="F184" s="14"/>
      <c r="G184" s="37"/>
      <c r="H184" s="14"/>
    </row>
    <row r="185" spans="1:8">
      <c r="A185" s="14"/>
      <c r="B185" s="14"/>
      <c r="C185" s="14"/>
      <c r="D185" s="14"/>
      <c r="E185" s="14"/>
      <c r="F185" s="14"/>
      <c r="G185" s="37"/>
      <c r="H185" s="14"/>
    </row>
    <row r="186" spans="1:8">
      <c r="A186" s="14"/>
      <c r="B186" s="14"/>
      <c r="C186" s="14"/>
      <c r="D186" s="14"/>
      <c r="E186" s="14"/>
      <c r="F186" s="14"/>
      <c r="G186" s="37"/>
      <c r="H186" s="14"/>
    </row>
    <row r="187" spans="1:8">
      <c r="A187" s="14"/>
      <c r="B187" s="14"/>
      <c r="C187" s="14"/>
      <c r="D187" s="14"/>
      <c r="E187" s="14"/>
      <c r="F187" s="14"/>
      <c r="G187" s="37"/>
      <c r="H187" s="14"/>
    </row>
    <row r="188" spans="1:8">
      <c r="A188" s="14"/>
      <c r="B188" s="14"/>
      <c r="C188" s="14"/>
      <c r="D188" s="14"/>
      <c r="E188" s="14"/>
      <c r="F188" s="14"/>
      <c r="G188" s="37"/>
      <c r="H188" s="14"/>
    </row>
    <row r="189" spans="1:8">
      <c r="A189" s="14"/>
      <c r="B189" s="14"/>
      <c r="C189" s="14"/>
      <c r="D189" s="14"/>
      <c r="E189" s="14"/>
      <c r="F189" s="14"/>
      <c r="G189" s="37"/>
      <c r="H189" s="14"/>
    </row>
    <row r="190" spans="1:8">
      <c r="A190" s="14"/>
      <c r="B190" s="14"/>
      <c r="C190" s="14"/>
      <c r="D190" s="14"/>
      <c r="E190" s="14"/>
      <c r="F190" s="14"/>
      <c r="G190" s="37"/>
      <c r="H190" s="14"/>
    </row>
    <row r="191" spans="1:8">
      <c r="A191" s="14"/>
      <c r="B191" s="14"/>
      <c r="C191" s="14"/>
      <c r="D191" s="14"/>
      <c r="E191" s="14"/>
      <c r="F191" s="14"/>
      <c r="G191" s="37"/>
      <c r="H191" s="14"/>
    </row>
    <row r="192" spans="1:8">
      <c r="A192" s="14"/>
      <c r="B192" s="14"/>
      <c r="C192" s="14"/>
      <c r="D192" s="14"/>
      <c r="E192" s="14"/>
      <c r="F192" s="14"/>
      <c r="G192" s="37"/>
      <c r="H192" s="14"/>
    </row>
    <row r="193" spans="1:8">
      <c r="A193" s="14"/>
      <c r="B193" s="14"/>
      <c r="C193" s="14"/>
      <c r="D193" s="14"/>
      <c r="E193" s="14"/>
      <c r="F193" s="14"/>
      <c r="G193" s="37"/>
      <c r="H193" s="14"/>
    </row>
    <row r="194" spans="1:8">
      <c r="A194" s="14"/>
      <c r="B194" s="14"/>
      <c r="C194" s="14"/>
      <c r="D194" s="14"/>
      <c r="E194" s="14"/>
      <c r="F194" s="14"/>
      <c r="G194" s="37"/>
      <c r="H194" s="14"/>
    </row>
    <row r="195" spans="1:8">
      <c r="A195" s="14"/>
      <c r="B195" s="14"/>
      <c r="C195" s="14"/>
      <c r="D195" s="14"/>
      <c r="E195" s="14"/>
      <c r="F195" s="14"/>
      <c r="G195" s="37"/>
      <c r="H195" s="14"/>
    </row>
    <row r="196" spans="1:8">
      <c r="A196" s="14"/>
      <c r="B196" s="14"/>
      <c r="C196" s="14"/>
      <c r="D196" s="14"/>
      <c r="E196" s="14"/>
      <c r="F196" s="14"/>
      <c r="G196" s="37"/>
      <c r="H196" s="14"/>
    </row>
    <row r="197" spans="1:8">
      <c r="A197" s="14"/>
      <c r="B197" s="14"/>
      <c r="C197" s="14"/>
      <c r="D197" s="14"/>
      <c r="E197" s="14"/>
      <c r="F197" s="14"/>
      <c r="G197" s="37"/>
      <c r="H197" s="14"/>
    </row>
    <row r="198" spans="1:8">
      <c r="A198" s="14"/>
      <c r="B198" s="14"/>
      <c r="C198" s="14"/>
      <c r="D198" s="14"/>
      <c r="E198" s="14"/>
      <c r="F198" s="14"/>
      <c r="G198" s="37"/>
      <c r="H198" s="14"/>
    </row>
    <row r="199" spans="1:8">
      <c r="A199" s="14"/>
      <c r="B199" s="14"/>
      <c r="C199" s="14"/>
      <c r="D199" s="14"/>
      <c r="E199" s="14"/>
      <c r="F199" s="14"/>
      <c r="G199" s="37"/>
      <c r="H199" s="14"/>
    </row>
    <row r="200" spans="1:8">
      <c r="A200" s="14"/>
      <c r="B200" s="14"/>
      <c r="C200" s="14"/>
      <c r="D200" s="14"/>
      <c r="E200" s="14"/>
      <c r="F200" s="14"/>
      <c r="G200" s="37"/>
      <c r="H200" s="14"/>
    </row>
    <row r="201" spans="1:8">
      <c r="A201" s="14"/>
      <c r="B201" s="14"/>
      <c r="C201" s="14"/>
      <c r="D201" s="14"/>
      <c r="E201" s="14"/>
      <c r="F201" s="14"/>
      <c r="G201" s="37"/>
      <c r="H201" s="14"/>
    </row>
    <row r="202" spans="1:8">
      <c r="A202" s="14"/>
      <c r="B202" s="14"/>
      <c r="C202" s="14"/>
      <c r="D202" s="14"/>
      <c r="E202" s="14"/>
      <c r="F202" s="14"/>
      <c r="G202" s="37"/>
      <c r="H202" s="14"/>
    </row>
    <row r="203" spans="1:8">
      <c r="A203" s="14"/>
      <c r="B203" s="14"/>
      <c r="C203" s="14"/>
      <c r="D203" s="14"/>
      <c r="E203" s="14"/>
      <c r="F203" s="14"/>
      <c r="G203" s="37"/>
      <c r="H203" s="14"/>
    </row>
    <row r="204" spans="1:8">
      <c r="A204" s="14"/>
      <c r="B204" s="14"/>
      <c r="C204" s="14"/>
      <c r="D204" s="14"/>
      <c r="E204" s="14"/>
      <c r="F204" s="14"/>
      <c r="G204" s="37"/>
      <c r="H204" s="14"/>
    </row>
    <row r="205" spans="1:8">
      <c r="A205" s="14"/>
      <c r="B205" s="14"/>
      <c r="C205" s="14"/>
      <c r="D205" s="14"/>
      <c r="E205" s="14"/>
      <c r="F205" s="14"/>
      <c r="G205" s="37"/>
      <c r="H205" s="14"/>
    </row>
    <row r="206" spans="1:8">
      <c r="A206" s="14"/>
      <c r="B206" s="14"/>
      <c r="C206" s="14"/>
      <c r="D206" s="14"/>
      <c r="E206" s="14"/>
      <c r="F206" s="14"/>
      <c r="G206" s="37"/>
      <c r="H206" s="14"/>
    </row>
    <row r="207" spans="1:8">
      <c r="A207" s="14"/>
      <c r="B207" s="14"/>
      <c r="C207" s="14"/>
      <c r="D207" s="14"/>
      <c r="E207" s="14"/>
      <c r="F207" s="14"/>
      <c r="G207" s="37"/>
      <c r="H207" s="14"/>
    </row>
    <row r="208" spans="1:8">
      <c r="A208" s="14"/>
      <c r="B208" s="14"/>
      <c r="C208" s="14"/>
      <c r="D208" s="14"/>
      <c r="E208" s="14"/>
      <c r="F208" s="14"/>
      <c r="G208" s="37"/>
      <c r="H208" s="14"/>
    </row>
    <row r="209" spans="1:8">
      <c r="A209" s="14"/>
      <c r="B209" s="14"/>
      <c r="C209" s="14"/>
      <c r="D209" s="14"/>
      <c r="E209" s="14"/>
      <c r="F209" s="14"/>
      <c r="G209" s="37"/>
      <c r="H209" s="14"/>
    </row>
    <row r="210" spans="1:8">
      <c r="A210" s="14"/>
      <c r="B210" s="14"/>
      <c r="C210" s="14"/>
      <c r="D210" s="14"/>
      <c r="E210" s="14"/>
      <c r="F210" s="14"/>
      <c r="G210" s="37"/>
      <c r="H210" s="14"/>
    </row>
    <row r="211" spans="1:8">
      <c r="A211" s="14"/>
      <c r="B211" s="14"/>
      <c r="C211" s="14"/>
      <c r="D211" s="14"/>
      <c r="E211" s="14"/>
      <c r="F211" s="14"/>
      <c r="G211" s="37"/>
      <c r="H211" s="14"/>
    </row>
    <row r="212" spans="1:8">
      <c r="A212" s="14"/>
      <c r="B212" s="14"/>
      <c r="C212" s="14"/>
      <c r="D212" s="14"/>
      <c r="E212" s="14"/>
      <c r="F212" s="14"/>
      <c r="G212" s="37"/>
      <c r="H212" s="14"/>
    </row>
    <row r="213" spans="1:8">
      <c r="A213" s="14"/>
      <c r="B213" s="14"/>
      <c r="C213" s="14"/>
      <c r="D213" s="14"/>
      <c r="E213" s="14"/>
      <c r="F213" s="14"/>
      <c r="G213" s="37"/>
      <c r="H213" s="14"/>
    </row>
    <row r="214" spans="1:8">
      <c r="A214" s="14"/>
      <c r="B214" s="14"/>
      <c r="C214" s="14"/>
      <c r="D214" s="14"/>
      <c r="E214" s="14"/>
      <c r="F214" s="14"/>
      <c r="G214" s="37"/>
      <c r="H214" s="14"/>
    </row>
    <row r="215" spans="1:8">
      <c r="A215" s="14"/>
      <c r="B215" s="14"/>
      <c r="C215" s="14"/>
      <c r="D215" s="14"/>
      <c r="E215" s="14"/>
      <c r="F215" s="14"/>
      <c r="G215" s="37"/>
      <c r="H215" s="14"/>
    </row>
    <row r="216" spans="1:8">
      <c r="A216" s="14"/>
      <c r="B216" s="14"/>
      <c r="C216" s="14"/>
      <c r="D216" s="14"/>
      <c r="E216" s="14"/>
      <c r="F216" s="14"/>
      <c r="G216" s="37"/>
      <c r="H216" s="14"/>
    </row>
    <row r="217" spans="1:8">
      <c r="A217" s="14"/>
      <c r="B217" s="14"/>
      <c r="C217" s="14"/>
      <c r="D217" s="14"/>
      <c r="E217" s="14"/>
      <c r="F217" s="14"/>
      <c r="G217" s="37"/>
      <c r="H217" s="14"/>
    </row>
    <row r="218" spans="1:8">
      <c r="A218" s="14"/>
      <c r="B218" s="14"/>
      <c r="C218" s="14"/>
      <c r="D218" s="14"/>
      <c r="E218" s="14"/>
      <c r="F218" s="14"/>
      <c r="G218" s="37"/>
      <c r="H218" s="14"/>
    </row>
    <row r="219" spans="1:8">
      <c r="A219" s="14"/>
      <c r="B219" s="14"/>
      <c r="C219" s="14"/>
      <c r="D219" s="14"/>
      <c r="E219" s="14"/>
      <c r="F219" s="14"/>
      <c r="G219" s="37"/>
      <c r="H219" s="14"/>
    </row>
    <row r="220" spans="1:8">
      <c r="A220" s="14"/>
      <c r="B220" s="14"/>
      <c r="C220" s="14"/>
      <c r="D220" s="14"/>
      <c r="E220" s="14"/>
      <c r="F220" s="14"/>
      <c r="G220" s="37"/>
      <c r="H220" s="14"/>
    </row>
    <row r="221" spans="1:8">
      <c r="A221" s="14"/>
      <c r="B221" s="14"/>
      <c r="C221" s="14"/>
      <c r="D221" s="14"/>
      <c r="E221" s="14"/>
      <c r="F221" s="14"/>
      <c r="G221" s="37"/>
      <c r="H221" s="14"/>
    </row>
    <row r="222" spans="1:8">
      <c r="A222" s="14"/>
      <c r="B222" s="14"/>
      <c r="C222" s="14"/>
      <c r="D222" s="14"/>
      <c r="E222" s="14"/>
      <c r="F222" s="14"/>
      <c r="G222" s="37"/>
      <c r="H222" s="14"/>
    </row>
    <row r="223" spans="1:8">
      <c r="A223" s="14"/>
      <c r="B223" s="14"/>
      <c r="C223" s="14"/>
      <c r="D223" s="14"/>
      <c r="E223" s="14"/>
      <c r="F223" s="14"/>
      <c r="G223" s="37"/>
      <c r="H223" s="14"/>
    </row>
    <row r="224" spans="1:8">
      <c r="A224" s="14"/>
      <c r="B224" s="14"/>
      <c r="C224" s="14"/>
      <c r="D224" s="14"/>
      <c r="E224" s="14"/>
      <c r="F224" s="14"/>
      <c r="G224" s="37"/>
      <c r="H224" s="14"/>
    </row>
    <row r="225" spans="1:8">
      <c r="A225" s="14"/>
      <c r="B225" s="14"/>
      <c r="C225" s="14"/>
      <c r="D225" s="14"/>
      <c r="E225" s="14"/>
      <c r="F225" s="14"/>
      <c r="G225" s="37"/>
      <c r="H225" s="14"/>
    </row>
    <row r="226" spans="1:8">
      <c r="A226" s="14"/>
      <c r="B226" s="14"/>
      <c r="C226" s="14"/>
      <c r="D226" s="14"/>
      <c r="E226" s="14"/>
      <c r="F226" s="14"/>
      <c r="G226" s="37"/>
      <c r="H226" s="14"/>
    </row>
    <row r="227" spans="1:8">
      <c r="A227" s="14"/>
      <c r="B227" s="14"/>
      <c r="C227" s="14"/>
      <c r="D227" s="14"/>
      <c r="E227" s="14"/>
      <c r="F227" s="14"/>
      <c r="G227" s="37"/>
      <c r="H227" s="14"/>
    </row>
    <row r="228" spans="1:8">
      <c r="A228" s="14"/>
      <c r="B228" s="14"/>
      <c r="C228" s="14"/>
      <c r="D228" s="14"/>
      <c r="E228" s="14"/>
      <c r="F228" s="14"/>
      <c r="G228" s="37"/>
      <c r="H228" s="14"/>
    </row>
    <row r="229" spans="1:8">
      <c r="A229" s="14"/>
      <c r="B229" s="14"/>
      <c r="C229" s="14"/>
      <c r="D229" s="14"/>
      <c r="E229" s="14"/>
      <c r="F229" s="14"/>
      <c r="G229" s="37"/>
      <c r="H229" s="14"/>
    </row>
    <row r="230" spans="1:8">
      <c r="A230" s="14"/>
      <c r="B230" s="14"/>
      <c r="C230" s="14"/>
      <c r="D230" s="14"/>
      <c r="E230" s="14"/>
      <c r="F230" s="14"/>
      <c r="G230" s="37"/>
      <c r="H230" s="14"/>
    </row>
    <row r="231" spans="1:8">
      <c r="A231" s="14"/>
      <c r="B231" s="14"/>
      <c r="C231" s="14"/>
      <c r="D231" s="14"/>
      <c r="E231" s="14"/>
      <c r="F231" s="14"/>
      <c r="G231" s="37"/>
      <c r="H231" s="14"/>
    </row>
    <row r="232" spans="1:8">
      <c r="A232" s="14"/>
      <c r="B232" s="14"/>
      <c r="C232" s="14"/>
      <c r="D232" s="14"/>
      <c r="E232" s="14"/>
      <c r="F232" s="14"/>
      <c r="G232" s="37"/>
      <c r="H232" s="14"/>
    </row>
    <row r="233" spans="1:8">
      <c r="A233" s="14"/>
      <c r="B233" s="14"/>
      <c r="C233" s="14"/>
      <c r="D233" s="14"/>
      <c r="E233" s="14"/>
      <c r="F233" s="14"/>
      <c r="G233" s="37"/>
      <c r="H233" s="14"/>
    </row>
    <row r="234" spans="1:8">
      <c r="A234" s="14"/>
      <c r="B234" s="14"/>
      <c r="C234" s="14"/>
      <c r="D234" s="14"/>
      <c r="E234" s="14"/>
      <c r="F234" s="14"/>
      <c r="G234" s="37"/>
      <c r="H234" s="14"/>
    </row>
    <row r="235" spans="1:8">
      <c r="A235" s="14"/>
      <c r="B235" s="14"/>
      <c r="C235" s="14"/>
      <c r="D235" s="14"/>
      <c r="E235" s="14"/>
      <c r="F235" s="14"/>
      <c r="G235" s="37"/>
      <c r="H235" s="14"/>
    </row>
    <row r="236" spans="1:8">
      <c r="A236" s="14"/>
      <c r="B236" s="14"/>
      <c r="C236" s="14"/>
      <c r="D236" s="14"/>
      <c r="E236" s="14"/>
      <c r="F236" s="14"/>
      <c r="G236" s="37"/>
      <c r="H236" s="14"/>
    </row>
    <row r="237" spans="1:8">
      <c r="A237" s="14"/>
      <c r="B237" s="14"/>
      <c r="C237" s="14"/>
      <c r="D237" s="14"/>
      <c r="E237" s="14"/>
      <c r="F237" s="14"/>
      <c r="G237" s="37"/>
      <c r="H237" s="14"/>
    </row>
    <row r="238" spans="1:8">
      <c r="A238" s="14"/>
      <c r="B238" s="14"/>
      <c r="C238" s="14"/>
      <c r="D238" s="14"/>
      <c r="E238" s="14"/>
      <c r="F238" s="14"/>
      <c r="G238" s="37"/>
      <c r="H238" s="14"/>
    </row>
    <row r="239" spans="1:8">
      <c r="A239" s="14"/>
      <c r="B239" s="14"/>
      <c r="C239" s="14"/>
      <c r="D239" s="14"/>
      <c r="E239" s="14"/>
      <c r="F239" s="14"/>
      <c r="G239" s="37"/>
      <c r="H239" s="14"/>
    </row>
    <row r="240" spans="1:8">
      <c r="A240" s="14"/>
      <c r="B240" s="14"/>
      <c r="C240" s="14"/>
      <c r="D240" s="14"/>
      <c r="E240" s="14"/>
      <c r="F240" s="14"/>
      <c r="G240" s="37"/>
      <c r="H240" s="14"/>
    </row>
    <row r="241" spans="1:8">
      <c r="A241" s="14"/>
      <c r="B241" s="14"/>
      <c r="C241" s="14"/>
      <c r="D241" s="14"/>
      <c r="E241" s="14"/>
      <c r="F241" s="14"/>
      <c r="G241" s="37"/>
      <c r="H241" s="14"/>
    </row>
    <row r="242" spans="1:8">
      <c r="A242" s="14"/>
      <c r="B242" s="14"/>
      <c r="C242" s="14"/>
      <c r="D242" s="14"/>
      <c r="E242" s="14"/>
      <c r="F242" s="14"/>
      <c r="G242" s="37"/>
      <c r="H242" s="14"/>
    </row>
    <row r="243" spans="1:8">
      <c r="A243" s="14"/>
      <c r="B243" s="14"/>
      <c r="C243" s="14"/>
      <c r="D243" s="14"/>
      <c r="E243" s="14"/>
      <c r="F243" s="14"/>
      <c r="G243" s="37"/>
      <c r="H243" s="14"/>
    </row>
    <row r="244" spans="1:8">
      <c r="A244" s="14"/>
      <c r="B244" s="14"/>
      <c r="C244" s="14"/>
      <c r="D244" s="14"/>
      <c r="E244" s="14"/>
      <c r="F244" s="14"/>
      <c r="G244" s="37"/>
      <c r="H244" s="14"/>
    </row>
    <row r="245" spans="1:8">
      <c r="A245" s="14"/>
      <c r="B245" s="14"/>
      <c r="C245" s="14"/>
      <c r="D245" s="14"/>
      <c r="E245" s="14"/>
      <c r="F245" s="14"/>
      <c r="G245" s="37"/>
      <c r="H245" s="14"/>
    </row>
  </sheetData>
  <mergeCells count="18">
    <mergeCell ref="G16:G17"/>
    <mergeCell ref="H16:H17"/>
    <mergeCell ref="B42:C42"/>
    <mergeCell ref="C10:H10"/>
    <mergeCell ref="A14:E14"/>
    <mergeCell ref="A38:G38"/>
    <mergeCell ref="A16:A17"/>
    <mergeCell ref="B16:B17"/>
    <mergeCell ref="C16:C17"/>
    <mergeCell ref="E16:E17"/>
    <mergeCell ref="F16:F17"/>
    <mergeCell ref="D16:D17"/>
    <mergeCell ref="C9:H9"/>
    <mergeCell ref="A1:H1"/>
    <mergeCell ref="A3:H3"/>
    <mergeCell ref="A4:H4"/>
    <mergeCell ref="C7:H7"/>
    <mergeCell ref="C8:H8"/>
  </mergeCells>
  <printOptions horizontalCentered="1"/>
  <pageMargins left="1.1811023622047245" right="0.59055118110236227" top="0.78740157480314965" bottom="0.78740157480314965" header="0.31496062992125984" footer="0.39370078740157483"/>
  <pageSetup paperSize="9" scale="66" fitToHeight="0" orientation="portrait" blackAndWhite="1" r:id="rId1"/>
  <headerFooter>
    <oddFooter>&amp;R&amp;"Times New Roman,Regular"&amp;10&amp;P. lpp. no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pageSetUpPr fitToPage="1"/>
  </sheetPr>
  <dimension ref="A1:D216"/>
  <sheetViews>
    <sheetView showZeros="0" topLeftCell="A10" zoomScaleNormal="100" workbookViewId="0">
      <selection activeCell="K37" sqref="K37"/>
    </sheetView>
  </sheetViews>
  <sheetFormatPr defaultColWidth="9.140625" defaultRowHeight="15"/>
  <cols>
    <col min="1" max="1" width="16" style="44" customWidth="1"/>
    <col min="2" max="2" width="47.7109375" style="44" customWidth="1"/>
    <col min="3" max="3" width="7.7109375" style="44" hidden="1" customWidth="1"/>
    <col min="4" max="4" width="20.7109375" style="44" customWidth="1"/>
    <col min="5" max="16384" width="9.140625" style="44"/>
  </cols>
  <sheetData>
    <row r="1" spans="1:4">
      <c r="D1" s="140" t="s">
        <v>18</v>
      </c>
    </row>
    <row r="2" spans="1:4">
      <c r="D2" s="140"/>
    </row>
    <row r="3" spans="1:4">
      <c r="D3" s="141" t="s">
        <v>77</v>
      </c>
    </row>
    <row r="4" spans="1:4">
      <c r="D4" s="142" t="s">
        <v>19</v>
      </c>
    </row>
    <row r="5" spans="1:4">
      <c r="D5" s="637"/>
    </row>
    <row r="7" spans="1:4">
      <c r="D7" s="140" t="s">
        <v>20</v>
      </c>
    </row>
    <row r="8" spans="1:4">
      <c r="D8" s="140"/>
    </row>
    <row r="9" spans="1:4">
      <c r="D9" s="140" t="s">
        <v>235</v>
      </c>
    </row>
    <row r="10" spans="1:4">
      <c r="D10" s="140"/>
    </row>
    <row r="12" spans="1:4" ht="20.25">
      <c r="A12" s="985" t="s">
        <v>1908</v>
      </c>
      <c r="B12" s="985"/>
      <c r="C12" s="985"/>
      <c r="D12" s="985"/>
    </row>
    <row r="14" spans="1:4">
      <c r="A14" s="14"/>
      <c r="B14" s="14"/>
      <c r="C14" s="14"/>
      <c r="D14" s="14"/>
    </row>
    <row r="15" spans="1:4">
      <c r="A15" s="14"/>
      <c r="B15" s="14"/>
      <c r="C15" s="14"/>
      <c r="D15" s="14"/>
    </row>
    <row r="16" spans="1:4">
      <c r="A16" s="14" t="s">
        <v>1</v>
      </c>
      <c r="B16" s="995" t="str">
        <f>KOPS1!C6</f>
        <v>Jauna skolas ēka Ādažos I.kārta</v>
      </c>
      <c r="C16" s="995"/>
      <c r="D16" s="995"/>
    </row>
    <row r="17" spans="1:4">
      <c r="A17" s="14" t="s">
        <v>1933</v>
      </c>
      <c r="B17" s="995" t="str">
        <f>KOPS1!C8</f>
        <v>Attekas iela 16, Ādaži, Ādažu novads</v>
      </c>
      <c r="C17" s="995"/>
      <c r="D17" s="995"/>
    </row>
    <row r="18" spans="1:4">
      <c r="A18" s="14" t="s">
        <v>4</v>
      </c>
      <c r="B18" s="995" t="str">
        <f>KOPS1!C9</f>
        <v>16-26</v>
      </c>
      <c r="C18" s="995"/>
      <c r="D18" s="995"/>
    </row>
    <row r="19" spans="1:4">
      <c r="A19" s="14"/>
      <c r="B19" s="14"/>
      <c r="C19" s="14"/>
      <c r="D19" s="14"/>
    </row>
    <row r="20" spans="1:4">
      <c r="A20" s="14"/>
      <c r="B20" s="14"/>
      <c r="C20" s="14"/>
      <c r="D20" s="14"/>
    </row>
    <row r="21" spans="1:4">
      <c r="A21" s="14"/>
      <c r="B21" s="14"/>
      <c r="C21" s="14"/>
      <c r="D21" s="143" t="str">
        <f>KOPS1!F14</f>
        <v>Tāme sastādīta 2017.gada 29. septembrī</v>
      </c>
    </row>
    <row r="23" spans="1:4" ht="25.5">
      <c r="A23" s="634" t="s">
        <v>5</v>
      </c>
      <c r="B23" s="634" t="s">
        <v>21</v>
      </c>
      <c r="C23" s="589"/>
      <c r="D23" s="589" t="s">
        <v>22</v>
      </c>
    </row>
    <row r="24" spans="1:4" ht="15.75" thickBot="1">
      <c r="A24" s="128"/>
      <c r="B24" s="129"/>
      <c r="C24" s="129"/>
      <c r="D24" s="131"/>
    </row>
    <row r="25" spans="1:4" ht="15.75" thickTop="1">
      <c r="A25" s="35">
        <f>1</f>
        <v>1</v>
      </c>
      <c r="B25" s="114" t="str">
        <f>KOPS1!C7</f>
        <v>Jauna skolas ēka Ādažos</v>
      </c>
      <c r="C25" s="52" t="s">
        <v>76</v>
      </c>
      <c r="D25" s="34">
        <f>KOPS1!E64</f>
        <v>0</v>
      </c>
    </row>
    <row r="26" spans="1:4" ht="15.75" thickBot="1">
      <c r="A26" s="35"/>
      <c r="B26" s="114"/>
      <c r="C26" s="52"/>
      <c r="D26" s="34"/>
    </row>
    <row r="27" spans="1:4" ht="15.75" hidden="1" thickBot="1">
      <c r="A27" s="35">
        <f>A26+1</f>
        <v>1</v>
      </c>
      <c r="B27" s="114"/>
      <c r="C27" s="52"/>
      <c r="D27" s="34"/>
    </row>
    <row r="28" spans="1:4" ht="15.75" hidden="1" thickBot="1">
      <c r="A28" s="35">
        <f>A27+1</f>
        <v>2</v>
      </c>
      <c r="B28" s="114"/>
      <c r="C28" s="52"/>
      <c r="D28" s="34"/>
    </row>
    <row r="29" spans="1:4" ht="15.75" thickTop="1">
      <c r="A29" s="77"/>
      <c r="B29" s="135"/>
      <c r="C29" s="135"/>
      <c r="D29" s="82"/>
    </row>
    <row r="30" spans="1:4">
      <c r="A30" s="996" t="s">
        <v>9</v>
      </c>
      <c r="B30" s="997"/>
      <c r="C30" s="631"/>
      <c r="D30" s="59">
        <f>SUM(D25:D29)</f>
        <v>0</v>
      </c>
    </row>
    <row r="31" spans="1:4">
      <c r="A31" s="14"/>
      <c r="B31" s="14"/>
      <c r="C31" s="14"/>
      <c r="D31" s="14"/>
    </row>
    <row r="32" spans="1:4">
      <c r="A32" s="998" t="s">
        <v>2047</v>
      </c>
      <c r="B32" s="999"/>
      <c r="C32" s="144">
        <v>0.21</v>
      </c>
      <c r="D32" s="34">
        <f>ROUND(D30*C32,2)</f>
        <v>0</v>
      </c>
    </row>
    <row r="33" spans="1:4">
      <c r="A33" s="145"/>
      <c r="B33" s="145"/>
      <c r="C33" s="145"/>
      <c r="D33" s="132"/>
    </row>
    <row r="34" spans="1:4">
      <c r="A34" s="14"/>
      <c r="B34" s="14"/>
      <c r="C34" s="14"/>
      <c r="D34" s="14"/>
    </row>
    <row r="35" spans="1:4">
      <c r="A35" s="14" t="s">
        <v>10</v>
      </c>
      <c r="B35" s="639" t="str">
        <f>KOPS1!$F$71</f>
        <v>_________________ Aleksejs Providenko /29.09.2017./</v>
      </c>
      <c r="C35" s="639"/>
    </row>
    <row r="36" spans="1:4">
      <c r="A36" s="14"/>
      <c r="B36" s="640" t="s">
        <v>13</v>
      </c>
      <c r="C36" s="640"/>
      <c r="D36" s="14"/>
    </row>
    <row r="37" spans="1:4">
      <c r="A37" s="14"/>
      <c r="B37" s="637"/>
      <c r="C37" s="637"/>
      <c r="D37" s="14"/>
    </row>
    <row r="38" spans="1:4">
      <c r="A38" s="14" t="s">
        <v>12</v>
      </c>
      <c r="B38" s="639" t="str">
        <f>KOPS1!$F$73</f>
        <v>5-00770</v>
      </c>
      <c r="C38" s="639"/>
      <c r="D38" s="14"/>
    </row>
    <row r="39" spans="1:4">
      <c r="A39" s="14"/>
      <c r="B39" s="14"/>
      <c r="C39" s="14"/>
      <c r="D39" s="14"/>
    </row>
    <row r="40" spans="1:4">
      <c r="A40" s="14"/>
      <c r="B40" s="14"/>
      <c r="C40" s="14"/>
      <c r="D40" s="14"/>
    </row>
    <row r="41" spans="1:4">
      <c r="A41" s="14"/>
      <c r="B41" s="14"/>
      <c r="C41" s="14"/>
      <c r="D41" s="14"/>
    </row>
    <row r="42" spans="1:4">
      <c r="A42" s="14"/>
      <c r="B42" s="14"/>
      <c r="C42" s="14"/>
      <c r="D42" s="14"/>
    </row>
    <row r="43" spans="1:4">
      <c r="A43" s="14"/>
      <c r="B43" s="14"/>
      <c r="C43" s="14"/>
      <c r="D43" s="14"/>
    </row>
    <row r="44" spans="1:4">
      <c r="A44" s="14"/>
      <c r="B44" s="14"/>
      <c r="C44" s="14"/>
      <c r="D44" s="14"/>
    </row>
    <row r="45" spans="1:4">
      <c r="A45" s="14"/>
      <c r="B45" s="14"/>
      <c r="C45" s="14"/>
      <c r="D45" s="14"/>
    </row>
    <row r="46" spans="1:4">
      <c r="A46" s="14"/>
      <c r="B46" s="14"/>
      <c r="C46" s="14"/>
      <c r="D46" s="14"/>
    </row>
    <row r="47" spans="1:4">
      <c r="A47" s="14"/>
      <c r="B47" s="14"/>
      <c r="C47" s="14"/>
      <c r="D47" s="14"/>
    </row>
    <row r="48" spans="1:4">
      <c r="A48" s="14"/>
      <c r="B48" s="14"/>
      <c r="C48" s="14"/>
      <c r="D48" s="14"/>
    </row>
    <row r="49" spans="1:4">
      <c r="A49" s="14"/>
      <c r="B49" s="14"/>
      <c r="C49" s="14"/>
      <c r="D49" s="14"/>
    </row>
    <row r="50" spans="1:4">
      <c r="A50" s="14"/>
      <c r="B50" s="14"/>
      <c r="C50" s="14"/>
      <c r="D50" s="14"/>
    </row>
    <row r="51" spans="1:4">
      <c r="A51" s="14"/>
      <c r="B51" s="14"/>
      <c r="C51" s="14"/>
      <c r="D51" s="14"/>
    </row>
    <row r="52" spans="1:4">
      <c r="A52" s="14"/>
      <c r="B52" s="14"/>
      <c r="C52" s="14"/>
      <c r="D52" s="14"/>
    </row>
    <row r="53" spans="1:4">
      <c r="A53" s="14"/>
      <c r="B53" s="14"/>
      <c r="C53" s="14"/>
      <c r="D53" s="14"/>
    </row>
    <row r="54" spans="1:4">
      <c r="A54" s="14"/>
      <c r="B54" s="14"/>
      <c r="C54" s="14"/>
      <c r="D54" s="14"/>
    </row>
    <row r="55" spans="1:4">
      <c r="A55" s="14"/>
      <c r="B55" s="14"/>
      <c r="C55" s="14"/>
      <c r="D55" s="14"/>
    </row>
    <row r="56" spans="1:4">
      <c r="A56" s="14"/>
      <c r="B56" s="14"/>
      <c r="C56" s="14"/>
      <c r="D56" s="14"/>
    </row>
    <row r="57" spans="1:4">
      <c r="A57" s="14"/>
      <c r="B57" s="14"/>
      <c r="C57" s="14"/>
      <c r="D57" s="14"/>
    </row>
    <row r="58" spans="1:4">
      <c r="A58" s="14"/>
      <c r="B58" s="14"/>
      <c r="C58" s="14"/>
      <c r="D58" s="14"/>
    </row>
    <row r="59" spans="1:4">
      <c r="A59" s="14"/>
      <c r="B59" s="14"/>
      <c r="C59" s="14"/>
      <c r="D59" s="14"/>
    </row>
    <row r="60" spans="1:4">
      <c r="A60" s="14"/>
      <c r="B60" s="14"/>
      <c r="C60" s="14"/>
      <c r="D60" s="14"/>
    </row>
    <row r="61" spans="1:4">
      <c r="A61" s="14"/>
      <c r="B61" s="14"/>
      <c r="C61" s="14"/>
      <c r="D61" s="14"/>
    </row>
    <row r="62" spans="1:4">
      <c r="A62" s="14"/>
      <c r="B62" s="14"/>
      <c r="C62" s="14"/>
      <c r="D62" s="14"/>
    </row>
    <row r="63" spans="1:4">
      <c r="A63" s="14"/>
      <c r="B63" s="14"/>
      <c r="C63" s="14"/>
      <c r="D63" s="14"/>
    </row>
    <row r="64" spans="1:4">
      <c r="A64" s="14"/>
      <c r="B64" s="14"/>
      <c r="C64" s="14"/>
      <c r="D64" s="14"/>
    </row>
    <row r="65" spans="1:4">
      <c r="A65" s="14"/>
      <c r="B65" s="14"/>
      <c r="C65" s="14"/>
      <c r="D65" s="14"/>
    </row>
    <row r="66" spans="1:4">
      <c r="A66" s="14"/>
      <c r="B66" s="14"/>
      <c r="C66" s="14"/>
      <c r="D66" s="14"/>
    </row>
    <row r="67" spans="1:4">
      <c r="A67" s="14"/>
      <c r="B67" s="14"/>
      <c r="C67" s="14"/>
      <c r="D67" s="14"/>
    </row>
    <row r="68" spans="1:4">
      <c r="A68" s="14"/>
      <c r="B68" s="14"/>
      <c r="C68" s="14"/>
      <c r="D68" s="14"/>
    </row>
    <row r="69" spans="1:4">
      <c r="A69" s="14"/>
      <c r="B69" s="14"/>
      <c r="C69" s="14"/>
      <c r="D69" s="14"/>
    </row>
    <row r="70" spans="1:4">
      <c r="A70" s="14"/>
      <c r="B70" s="14"/>
      <c r="C70" s="14"/>
      <c r="D70" s="14"/>
    </row>
    <row r="71" spans="1:4">
      <c r="A71" s="14"/>
      <c r="B71" s="14"/>
      <c r="C71" s="14"/>
      <c r="D71" s="14"/>
    </row>
    <row r="72" spans="1:4">
      <c r="A72" s="14"/>
      <c r="B72" s="14"/>
      <c r="C72" s="14"/>
      <c r="D72" s="14"/>
    </row>
    <row r="73" spans="1:4">
      <c r="A73" s="14"/>
      <c r="B73" s="14"/>
      <c r="C73" s="14"/>
      <c r="D73" s="14"/>
    </row>
    <row r="74" spans="1:4">
      <c r="A74" s="14"/>
      <c r="B74" s="14"/>
      <c r="C74" s="14"/>
      <c r="D74" s="14"/>
    </row>
    <row r="75" spans="1:4">
      <c r="A75" s="14"/>
      <c r="B75" s="14"/>
      <c r="C75" s="14"/>
      <c r="D75" s="14"/>
    </row>
    <row r="76" spans="1:4">
      <c r="A76" s="14"/>
      <c r="B76" s="14"/>
      <c r="C76" s="14"/>
      <c r="D76" s="14"/>
    </row>
    <row r="77" spans="1:4">
      <c r="A77" s="14"/>
      <c r="B77" s="14"/>
      <c r="C77" s="14"/>
      <c r="D77" s="14"/>
    </row>
    <row r="78" spans="1:4">
      <c r="A78" s="14"/>
      <c r="B78" s="14"/>
      <c r="C78" s="14"/>
      <c r="D78" s="14"/>
    </row>
    <row r="79" spans="1:4">
      <c r="A79" s="14"/>
      <c r="B79" s="14"/>
      <c r="C79" s="14"/>
      <c r="D79" s="14"/>
    </row>
    <row r="80" spans="1:4">
      <c r="A80" s="14"/>
      <c r="B80" s="14"/>
      <c r="C80" s="14"/>
      <c r="D80" s="14"/>
    </row>
    <row r="81" spans="1:4">
      <c r="A81" s="14"/>
      <c r="B81" s="14"/>
      <c r="C81" s="14"/>
      <c r="D81" s="14"/>
    </row>
    <row r="82" spans="1:4">
      <c r="A82" s="14"/>
      <c r="B82" s="14"/>
      <c r="C82" s="14"/>
      <c r="D82" s="14"/>
    </row>
    <row r="83" spans="1:4">
      <c r="A83" s="14"/>
      <c r="B83" s="14"/>
      <c r="C83" s="14"/>
      <c r="D83" s="14"/>
    </row>
    <row r="84" spans="1:4">
      <c r="A84" s="14"/>
      <c r="B84" s="14"/>
      <c r="C84" s="14"/>
      <c r="D84" s="14"/>
    </row>
    <row r="85" spans="1:4">
      <c r="A85" s="14"/>
      <c r="B85" s="14"/>
      <c r="C85" s="14"/>
      <c r="D85" s="14"/>
    </row>
    <row r="86" spans="1:4">
      <c r="A86" s="14"/>
      <c r="B86" s="14"/>
      <c r="C86" s="14"/>
      <c r="D86" s="14"/>
    </row>
    <row r="87" spans="1:4">
      <c r="A87" s="14"/>
      <c r="B87" s="14"/>
      <c r="C87" s="14"/>
      <c r="D87" s="14"/>
    </row>
    <row r="88" spans="1:4">
      <c r="A88" s="14"/>
      <c r="B88" s="14"/>
      <c r="C88" s="14"/>
      <c r="D88" s="14"/>
    </row>
    <row r="89" spans="1:4">
      <c r="A89" s="14"/>
      <c r="B89" s="14"/>
      <c r="C89" s="14"/>
      <c r="D89" s="14"/>
    </row>
    <row r="90" spans="1:4">
      <c r="A90" s="14"/>
      <c r="B90" s="14"/>
      <c r="C90" s="14"/>
      <c r="D90" s="14"/>
    </row>
    <row r="91" spans="1:4">
      <c r="A91" s="14"/>
      <c r="B91" s="14"/>
      <c r="C91" s="14"/>
      <c r="D91" s="14"/>
    </row>
    <row r="92" spans="1:4">
      <c r="A92" s="14"/>
      <c r="B92" s="14"/>
      <c r="C92" s="14"/>
      <c r="D92" s="14"/>
    </row>
    <row r="93" spans="1:4">
      <c r="A93" s="14"/>
      <c r="B93" s="14"/>
      <c r="C93" s="14"/>
      <c r="D93" s="14"/>
    </row>
    <row r="94" spans="1:4">
      <c r="A94" s="14"/>
      <c r="B94" s="14"/>
      <c r="C94" s="14"/>
      <c r="D94" s="14"/>
    </row>
    <row r="95" spans="1:4">
      <c r="A95" s="14"/>
      <c r="B95" s="14"/>
      <c r="C95" s="14"/>
      <c r="D95" s="14"/>
    </row>
    <row r="96" spans="1:4">
      <c r="A96" s="14"/>
      <c r="B96" s="14"/>
      <c r="C96" s="14"/>
      <c r="D96" s="14"/>
    </row>
    <row r="97" spans="1:4">
      <c r="A97" s="14"/>
      <c r="B97" s="14"/>
      <c r="C97" s="14"/>
      <c r="D97" s="14"/>
    </row>
    <row r="98" spans="1:4">
      <c r="A98" s="14"/>
      <c r="B98" s="14"/>
      <c r="C98" s="14"/>
      <c r="D98" s="14"/>
    </row>
    <row r="99" spans="1:4">
      <c r="A99" s="14"/>
      <c r="B99" s="14"/>
      <c r="C99" s="14"/>
      <c r="D99" s="14"/>
    </row>
    <row r="100" spans="1:4">
      <c r="A100" s="14"/>
      <c r="B100" s="14"/>
      <c r="C100" s="14"/>
      <c r="D100" s="14"/>
    </row>
    <row r="101" spans="1:4">
      <c r="A101" s="14"/>
      <c r="B101" s="14"/>
      <c r="C101" s="14"/>
      <c r="D101" s="14"/>
    </row>
    <row r="102" spans="1:4">
      <c r="A102" s="14"/>
      <c r="B102" s="14"/>
      <c r="C102" s="14"/>
      <c r="D102" s="14"/>
    </row>
    <row r="103" spans="1:4">
      <c r="A103" s="14"/>
      <c r="B103" s="14"/>
      <c r="C103" s="14"/>
      <c r="D103" s="14"/>
    </row>
    <row r="104" spans="1:4">
      <c r="A104" s="14"/>
      <c r="B104" s="14"/>
      <c r="C104" s="14"/>
      <c r="D104" s="14"/>
    </row>
    <row r="105" spans="1:4">
      <c r="A105" s="14"/>
      <c r="B105" s="14"/>
      <c r="C105" s="14"/>
      <c r="D105" s="14"/>
    </row>
    <row r="106" spans="1:4">
      <c r="A106" s="14"/>
      <c r="B106" s="14"/>
      <c r="C106" s="14"/>
      <c r="D106" s="14"/>
    </row>
    <row r="107" spans="1:4">
      <c r="A107" s="14"/>
      <c r="B107" s="14"/>
      <c r="C107" s="14"/>
      <c r="D107" s="14"/>
    </row>
    <row r="108" spans="1:4">
      <c r="A108" s="14"/>
      <c r="B108" s="14"/>
      <c r="C108" s="14"/>
      <c r="D108" s="14"/>
    </row>
    <row r="109" spans="1:4">
      <c r="A109" s="14"/>
      <c r="B109" s="14"/>
      <c r="C109" s="14"/>
      <c r="D109" s="14"/>
    </row>
    <row r="110" spans="1:4">
      <c r="A110" s="14"/>
      <c r="B110" s="14"/>
      <c r="C110" s="14"/>
      <c r="D110" s="14"/>
    </row>
    <row r="111" spans="1:4">
      <c r="A111" s="14"/>
      <c r="B111" s="14"/>
      <c r="C111" s="14"/>
      <c r="D111" s="14"/>
    </row>
    <row r="112" spans="1:4">
      <c r="A112" s="14"/>
      <c r="B112" s="14"/>
      <c r="C112" s="14"/>
      <c r="D112" s="14"/>
    </row>
    <row r="113" spans="1:4">
      <c r="A113" s="14"/>
      <c r="B113" s="14"/>
      <c r="C113" s="14"/>
      <c r="D113" s="14"/>
    </row>
    <row r="114" spans="1:4">
      <c r="A114" s="14"/>
      <c r="B114" s="14"/>
      <c r="C114" s="14"/>
      <c r="D114" s="14"/>
    </row>
    <row r="115" spans="1:4">
      <c r="A115" s="14"/>
      <c r="B115" s="14"/>
      <c r="C115" s="14"/>
      <c r="D115" s="14"/>
    </row>
    <row r="116" spans="1:4">
      <c r="A116" s="14"/>
      <c r="B116" s="14"/>
      <c r="C116" s="14"/>
      <c r="D116" s="14"/>
    </row>
    <row r="117" spans="1:4">
      <c r="A117" s="14"/>
      <c r="B117" s="14"/>
      <c r="C117" s="14"/>
      <c r="D117" s="14"/>
    </row>
    <row r="118" spans="1:4">
      <c r="A118" s="14"/>
      <c r="B118" s="14"/>
      <c r="C118" s="14"/>
      <c r="D118" s="14"/>
    </row>
    <row r="119" spans="1:4">
      <c r="A119" s="14"/>
      <c r="B119" s="14"/>
      <c r="C119" s="14"/>
      <c r="D119" s="14"/>
    </row>
    <row r="120" spans="1:4">
      <c r="A120" s="14"/>
      <c r="B120" s="14"/>
      <c r="C120" s="14"/>
      <c r="D120" s="14"/>
    </row>
    <row r="121" spans="1:4">
      <c r="A121" s="14"/>
      <c r="B121" s="14"/>
      <c r="C121" s="14"/>
      <c r="D121" s="14"/>
    </row>
    <row r="122" spans="1:4">
      <c r="A122" s="14"/>
      <c r="B122" s="14"/>
      <c r="C122" s="14"/>
      <c r="D122" s="14"/>
    </row>
    <row r="123" spans="1:4">
      <c r="A123" s="14"/>
      <c r="B123" s="14"/>
      <c r="C123" s="14"/>
      <c r="D123" s="14"/>
    </row>
    <row r="124" spans="1:4">
      <c r="A124" s="14"/>
      <c r="B124" s="14"/>
      <c r="C124" s="14"/>
      <c r="D124" s="14"/>
    </row>
    <row r="125" spans="1:4">
      <c r="A125" s="14"/>
      <c r="B125" s="14"/>
      <c r="C125" s="14"/>
      <c r="D125" s="14"/>
    </row>
    <row r="126" spans="1:4">
      <c r="A126" s="14"/>
      <c r="B126" s="14"/>
      <c r="C126" s="14"/>
      <c r="D126" s="14"/>
    </row>
    <row r="127" spans="1:4">
      <c r="A127" s="14"/>
      <c r="B127" s="14"/>
      <c r="C127" s="14"/>
      <c r="D127" s="14"/>
    </row>
    <row r="128" spans="1:4">
      <c r="A128" s="14"/>
      <c r="B128" s="14"/>
      <c r="C128" s="14"/>
      <c r="D128" s="14"/>
    </row>
    <row r="129" spans="1:4">
      <c r="A129" s="14"/>
      <c r="B129" s="14"/>
      <c r="C129" s="14"/>
      <c r="D129" s="14"/>
    </row>
    <row r="130" spans="1:4">
      <c r="A130" s="14"/>
      <c r="B130" s="14"/>
      <c r="C130" s="14"/>
      <c r="D130" s="14"/>
    </row>
    <row r="131" spans="1:4">
      <c r="A131" s="14"/>
      <c r="B131" s="14"/>
      <c r="C131" s="14"/>
      <c r="D131" s="14"/>
    </row>
    <row r="132" spans="1:4">
      <c r="A132" s="14"/>
      <c r="B132" s="14"/>
      <c r="C132" s="14"/>
      <c r="D132" s="14"/>
    </row>
    <row r="133" spans="1:4">
      <c r="A133" s="14"/>
      <c r="B133" s="14"/>
      <c r="C133" s="14"/>
      <c r="D133" s="14"/>
    </row>
    <row r="134" spans="1:4">
      <c r="A134" s="14"/>
      <c r="B134" s="14"/>
      <c r="C134" s="14"/>
      <c r="D134" s="14"/>
    </row>
    <row r="135" spans="1:4">
      <c r="A135" s="14"/>
      <c r="B135" s="14"/>
      <c r="C135" s="14"/>
      <c r="D135" s="14"/>
    </row>
    <row r="136" spans="1:4">
      <c r="A136" s="14"/>
      <c r="B136" s="14"/>
      <c r="C136" s="14"/>
      <c r="D136" s="14"/>
    </row>
    <row r="137" spans="1:4">
      <c r="A137" s="14"/>
      <c r="B137" s="14"/>
      <c r="C137" s="14"/>
      <c r="D137" s="14"/>
    </row>
    <row r="138" spans="1:4">
      <c r="A138" s="14"/>
      <c r="B138" s="14"/>
      <c r="C138" s="14"/>
      <c r="D138" s="14"/>
    </row>
    <row r="139" spans="1:4">
      <c r="A139" s="14"/>
      <c r="B139" s="14"/>
      <c r="C139" s="14"/>
      <c r="D139" s="14"/>
    </row>
    <row r="140" spans="1:4">
      <c r="A140" s="14"/>
      <c r="B140" s="14"/>
      <c r="C140" s="14"/>
      <c r="D140" s="14"/>
    </row>
    <row r="141" spans="1:4">
      <c r="A141" s="14"/>
      <c r="B141" s="14"/>
      <c r="C141" s="14"/>
      <c r="D141" s="14"/>
    </row>
    <row r="142" spans="1:4">
      <c r="A142" s="14"/>
      <c r="B142" s="14"/>
      <c r="C142" s="14"/>
      <c r="D142" s="14"/>
    </row>
    <row r="143" spans="1:4">
      <c r="A143" s="14"/>
      <c r="B143" s="14"/>
      <c r="C143" s="14"/>
      <c r="D143" s="14"/>
    </row>
    <row r="144" spans="1:4">
      <c r="A144" s="14"/>
      <c r="B144" s="14"/>
      <c r="C144" s="14"/>
      <c r="D144" s="14"/>
    </row>
    <row r="145" spans="1:4">
      <c r="A145" s="14"/>
      <c r="B145" s="14"/>
      <c r="C145" s="14"/>
      <c r="D145" s="14"/>
    </row>
    <row r="146" spans="1:4">
      <c r="A146" s="14"/>
      <c r="B146" s="14"/>
      <c r="C146" s="14"/>
      <c r="D146" s="14"/>
    </row>
    <row r="147" spans="1:4">
      <c r="A147" s="14"/>
      <c r="B147" s="14"/>
      <c r="C147" s="14"/>
      <c r="D147" s="14"/>
    </row>
    <row r="148" spans="1:4">
      <c r="A148" s="14"/>
      <c r="B148" s="14"/>
      <c r="C148" s="14"/>
      <c r="D148" s="14"/>
    </row>
    <row r="149" spans="1:4">
      <c r="A149" s="14"/>
      <c r="B149" s="14"/>
      <c r="C149" s="14"/>
      <c r="D149" s="14"/>
    </row>
    <row r="150" spans="1:4">
      <c r="A150" s="14"/>
      <c r="B150" s="14"/>
      <c r="C150" s="14"/>
      <c r="D150" s="14"/>
    </row>
    <row r="151" spans="1:4">
      <c r="A151" s="14"/>
      <c r="B151" s="14"/>
      <c r="C151" s="14"/>
      <c r="D151" s="14"/>
    </row>
    <row r="152" spans="1:4">
      <c r="A152" s="14"/>
      <c r="B152" s="14"/>
      <c r="C152" s="14"/>
      <c r="D152" s="14"/>
    </row>
    <row r="153" spans="1:4">
      <c r="A153" s="14"/>
      <c r="B153" s="14"/>
      <c r="C153" s="14"/>
      <c r="D153" s="14"/>
    </row>
    <row r="154" spans="1:4">
      <c r="A154" s="14"/>
      <c r="B154" s="14"/>
      <c r="C154" s="14"/>
      <c r="D154" s="14"/>
    </row>
    <row r="155" spans="1:4">
      <c r="A155" s="14"/>
      <c r="B155" s="14"/>
      <c r="C155" s="14"/>
      <c r="D155" s="14"/>
    </row>
    <row r="156" spans="1:4">
      <c r="A156" s="14"/>
      <c r="B156" s="14"/>
      <c r="C156" s="14"/>
      <c r="D156" s="14"/>
    </row>
    <row r="157" spans="1:4">
      <c r="A157" s="14"/>
      <c r="B157" s="14"/>
      <c r="C157" s="14"/>
      <c r="D157" s="14"/>
    </row>
    <row r="158" spans="1:4">
      <c r="A158" s="14"/>
      <c r="B158" s="14"/>
      <c r="C158" s="14"/>
      <c r="D158" s="14"/>
    </row>
    <row r="159" spans="1:4">
      <c r="A159" s="14"/>
      <c r="B159" s="14"/>
      <c r="C159" s="14"/>
      <c r="D159" s="14"/>
    </row>
    <row r="160" spans="1:4">
      <c r="A160" s="14"/>
      <c r="B160" s="14"/>
      <c r="C160" s="14"/>
      <c r="D160" s="14"/>
    </row>
    <row r="161" spans="1:4">
      <c r="A161" s="14"/>
      <c r="B161" s="14"/>
      <c r="C161" s="14"/>
      <c r="D161" s="14"/>
    </row>
    <row r="162" spans="1:4">
      <c r="A162" s="14"/>
      <c r="B162" s="14"/>
      <c r="C162" s="14"/>
      <c r="D162" s="14"/>
    </row>
    <row r="163" spans="1:4">
      <c r="A163" s="14"/>
      <c r="B163" s="14"/>
      <c r="C163" s="14"/>
      <c r="D163" s="14"/>
    </row>
    <row r="164" spans="1:4">
      <c r="A164" s="14"/>
      <c r="B164" s="14"/>
      <c r="C164" s="14"/>
      <c r="D164" s="14"/>
    </row>
    <row r="165" spans="1:4">
      <c r="A165" s="14"/>
      <c r="B165" s="14"/>
      <c r="C165" s="14"/>
      <c r="D165" s="14"/>
    </row>
    <row r="166" spans="1:4">
      <c r="A166" s="14"/>
      <c r="B166" s="14"/>
      <c r="C166" s="14"/>
      <c r="D166" s="14"/>
    </row>
    <row r="167" spans="1:4">
      <c r="A167" s="14"/>
      <c r="B167" s="14"/>
      <c r="C167" s="14"/>
      <c r="D167" s="14"/>
    </row>
    <row r="168" spans="1:4">
      <c r="A168" s="14"/>
      <c r="B168" s="14"/>
      <c r="C168" s="14"/>
      <c r="D168" s="14"/>
    </row>
    <row r="169" spans="1:4">
      <c r="A169" s="14"/>
      <c r="B169" s="14"/>
      <c r="C169" s="14"/>
      <c r="D169" s="14"/>
    </row>
    <row r="170" spans="1:4">
      <c r="A170" s="14"/>
      <c r="B170" s="14"/>
      <c r="C170" s="14"/>
      <c r="D170" s="14"/>
    </row>
    <row r="171" spans="1:4">
      <c r="A171" s="14"/>
      <c r="B171" s="14"/>
      <c r="C171" s="14"/>
      <c r="D171" s="14"/>
    </row>
    <row r="172" spans="1:4">
      <c r="A172" s="14"/>
      <c r="B172" s="14"/>
      <c r="C172" s="14"/>
      <c r="D172" s="14"/>
    </row>
    <row r="173" spans="1:4">
      <c r="A173" s="14"/>
      <c r="B173" s="14"/>
      <c r="C173" s="14"/>
      <c r="D173" s="14"/>
    </row>
    <row r="174" spans="1:4">
      <c r="A174" s="14"/>
      <c r="B174" s="14"/>
      <c r="C174" s="14"/>
      <c r="D174" s="14"/>
    </row>
    <row r="175" spans="1:4">
      <c r="A175" s="14"/>
      <c r="B175" s="14"/>
      <c r="C175" s="14"/>
      <c r="D175" s="14"/>
    </row>
    <row r="176" spans="1:4">
      <c r="A176" s="14"/>
      <c r="B176" s="14"/>
      <c r="C176" s="14"/>
      <c r="D176" s="14"/>
    </row>
    <row r="177" spans="1:4">
      <c r="A177" s="14"/>
      <c r="B177" s="14"/>
      <c r="C177" s="14"/>
      <c r="D177" s="14"/>
    </row>
    <row r="178" spans="1:4">
      <c r="A178" s="14"/>
      <c r="B178" s="14"/>
      <c r="C178" s="14"/>
      <c r="D178" s="14"/>
    </row>
    <row r="179" spans="1:4">
      <c r="A179" s="14"/>
      <c r="B179" s="14"/>
      <c r="C179" s="14"/>
      <c r="D179" s="14"/>
    </row>
    <row r="180" spans="1:4">
      <c r="A180" s="14"/>
      <c r="B180" s="14"/>
      <c r="C180" s="14"/>
      <c r="D180" s="14"/>
    </row>
    <row r="181" spans="1:4">
      <c r="A181" s="14"/>
      <c r="B181" s="14"/>
      <c r="C181" s="14"/>
      <c r="D181" s="14"/>
    </row>
    <row r="182" spans="1:4">
      <c r="A182" s="14"/>
      <c r="B182" s="14"/>
      <c r="C182" s="14"/>
      <c r="D182" s="14"/>
    </row>
    <row r="183" spans="1:4">
      <c r="A183" s="14"/>
      <c r="B183" s="14"/>
      <c r="C183" s="14"/>
      <c r="D183" s="14"/>
    </row>
    <row r="184" spans="1:4">
      <c r="A184" s="14"/>
      <c r="B184" s="14"/>
      <c r="C184" s="14"/>
      <c r="D184" s="14"/>
    </row>
    <row r="185" spans="1:4">
      <c r="A185" s="14"/>
      <c r="B185" s="14"/>
      <c r="C185" s="14"/>
      <c r="D185" s="14"/>
    </row>
    <row r="186" spans="1:4">
      <c r="A186" s="14"/>
      <c r="B186" s="14"/>
      <c r="C186" s="14"/>
      <c r="D186" s="14"/>
    </row>
    <row r="187" spans="1:4">
      <c r="A187" s="14"/>
      <c r="B187" s="14"/>
      <c r="C187" s="14"/>
      <c r="D187" s="14"/>
    </row>
    <row r="188" spans="1:4">
      <c r="A188" s="14"/>
      <c r="B188" s="14"/>
      <c r="C188" s="14"/>
      <c r="D188" s="14"/>
    </row>
    <row r="189" spans="1:4">
      <c r="A189" s="14"/>
      <c r="B189" s="14"/>
      <c r="C189" s="14"/>
      <c r="D189" s="14"/>
    </row>
    <row r="190" spans="1:4">
      <c r="A190" s="14"/>
      <c r="B190" s="14"/>
      <c r="C190" s="14"/>
      <c r="D190" s="14"/>
    </row>
    <row r="191" spans="1:4">
      <c r="A191" s="14"/>
      <c r="B191" s="14"/>
      <c r="C191" s="14"/>
      <c r="D191" s="14"/>
    </row>
    <row r="192" spans="1:4">
      <c r="A192" s="14"/>
      <c r="B192" s="14"/>
      <c r="C192" s="14"/>
      <c r="D192" s="14"/>
    </row>
    <row r="193" spans="1:4">
      <c r="A193" s="14"/>
      <c r="B193" s="14"/>
      <c r="C193" s="14"/>
      <c r="D193" s="14"/>
    </row>
    <row r="194" spans="1:4">
      <c r="A194" s="14"/>
      <c r="B194" s="14"/>
      <c r="C194" s="14"/>
      <c r="D194" s="14"/>
    </row>
    <row r="195" spans="1:4">
      <c r="A195" s="14"/>
      <c r="B195" s="14"/>
      <c r="C195" s="14"/>
      <c r="D195" s="14"/>
    </row>
    <row r="196" spans="1:4">
      <c r="A196" s="14"/>
      <c r="B196" s="14"/>
      <c r="C196" s="14"/>
      <c r="D196" s="14"/>
    </row>
    <row r="197" spans="1:4">
      <c r="A197" s="14"/>
      <c r="B197" s="14"/>
      <c r="C197" s="14"/>
      <c r="D197" s="14"/>
    </row>
    <row r="198" spans="1:4">
      <c r="A198" s="14"/>
      <c r="B198" s="14"/>
      <c r="C198" s="14"/>
      <c r="D198" s="14"/>
    </row>
    <row r="199" spans="1:4">
      <c r="A199" s="14"/>
      <c r="B199" s="14"/>
      <c r="C199" s="14"/>
      <c r="D199" s="14"/>
    </row>
    <row r="200" spans="1:4">
      <c r="A200" s="14"/>
      <c r="B200" s="14"/>
      <c r="C200" s="14"/>
      <c r="D200" s="14"/>
    </row>
    <row r="201" spans="1:4">
      <c r="A201" s="14"/>
      <c r="B201" s="14"/>
      <c r="C201" s="14"/>
      <c r="D201" s="14"/>
    </row>
    <row r="202" spans="1:4">
      <c r="A202" s="14"/>
      <c r="B202" s="14"/>
      <c r="C202" s="14"/>
      <c r="D202" s="14"/>
    </row>
    <row r="203" spans="1:4">
      <c r="A203" s="14"/>
      <c r="B203" s="14"/>
      <c r="C203" s="14"/>
      <c r="D203" s="14"/>
    </row>
    <row r="204" spans="1:4">
      <c r="A204" s="14"/>
      <c r="B204" s="14"/>
      <c r="C204" s="14"/>
      <c r="D204" s="14"/>
    </row>
    <row r="205" spans="1:4">
      <c r="A205" s="14"/>
      <c r="B205" s="14"/>
      <c r="C205" s="14"/>
      <c r="D205" s="14"/>
    </row>
    <row r="206" spans="1:4">
      <c r="A206" s="14"/>
      <c r="B206" s="14"/>
      <c r="C206" s="14"/>
      <c r="D206" s="14"/>
    </row>
    <row r="207" spans="1:4">
      <c r="A207" s="14"/>
      <c r="B207" s="14"/>
      <c r="C207" s="14"/>
      <c r="D207" s="14"/>
    </row>
    <row r="208" spans="1:4">
      <c r="A208" s="14"/>
      <c r="B208" s="14"/>
      <c r="C208" s="14"/>
      <c r="D208" s="14"/>
    </row>
    <row r="209" spans="1:4">
      <c r="A209" s="14"/>
      <c r="B209" s="14"/>
      <c r="C209" s="14"/>
      <c r="D209" s="14"/>
    </row>
    <row r="210" spans="1:4">
      <c r="A210" s="14"/>
      <c r="B210" s="14"/>
      <c r="C210" s="14"/>
      <c r="D210" s="14"/>
    </row>
    <row r="211" spans="1:4">
      <c r="A211" s="14"/>
      <c r="B211" s="14"/>
      <c r="C211" s="14"/>
      <c r="D211" s="14"/>
    </row>
    <row r="212" spans="1:4">
      <c r="A212" s="14"/>
      <c r="B212" s="14"/>
      <c r="C212" s="14"/>
      <c r="D212" s="14"/>
    </row>
    <row r="213" spans="1:4">
      <c r="A213" s="14"/>
      <c r="B213" s="14"/>
      <c r="C213" s="14"/>
      <c r="D213" s="14"/>
    </row>
    <row r="214" spans="1:4">
      <c r="A214" s="14"/>
      <c r="B214" s="14"/>
      <c r="C214" s="14"/>
      <c r="D214" s="14"/>
    </row>
    <row r="215" spans="1:4">
      <c r="A215" s="14"/>
      <c r="B215" s="14"/>
      <c r="C215" s="14"/>
      <c r="D215" s="14"/>
    </row>
    <row r="216" spans="1:4">
      <c r="A216" s="14"/>
      <c r="B216" s="14"/>
      <c r="C216" s="14"/>
      <c r="D216" s="14"/>
    </row>
  </sheetData>
  <mergeCells count="6">
    <mergeCell ref="A30:B30"/>
    <mergeCell ref="A32:B32"/>
    <mergeCell ref="A12:D12"/>
    <mergeCell ref="B17:D17"/>
    <mergeCell ref="B18:D18"/>
    <mergeCell ref="B16:D16"/>
  </mergeCells>
  <pageMargins left="1.1811023622047245" right="0.59055118110236227" top="0.78740157480314965" bottom="0.78740157480314965" header="0.31496062992125984" footer="0.39370078740157483"/>
  <pageSetup paperSize="9" scale="97" fitToHeight="0" orientation="portrait" blackAndWhite="1" r:id="rId1"/>
  <headerFooter>
    <oddFooter>&amp;R&amp;"Times New Roman,Regular"&amp;10&amp;P. lpp. no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J265"/>
  <sheetViews>
    <sheetView showZeros="0" topLeftCell="A10" zoomScale="110" zoomScaleNormal="110" workbookViewId="0">
      <selection activeCell="F13" sqref="F13"/>
    </sheetView>
  </sheetViews>
  <sheetFormatPr defaultColWidth="9.140625" defaultRowHeight="15" outlineLevelCol="1"/>
  <cols>
    <col min="1" max="1" width="11.7109375" style="44" customWidth="1"/>
    <col min="2" max="2" width="6.7109375" style="44" customWidth="1"/>
    <col min="3" max="3" width="47" style="44" customWidth="1"/>
    <col min="4" max="4" width="7.7109375" style="83" hidden="1" customWidth="1" outlineLevel="1"/>
    <col min="5" max="5" width="11.7109375" style="44" customWidth="1" outlineLevel="1"/>
    <col min="6" max="7" width="10.7109375" style="44" customWidth="1" outlineLevel="1"/>
    <col min="8" max="8" width="12.28515625" style="44" customWidth="1" outlineLevel="1"/>
    <col min="9" max="9" width="9.42578125" style="44" customWidth="1" outlineLevel="1"/>
    <col min="10" max="10" width="3.7109375" style="84" customWidth="1" outlineLevel="1"/>
    <col min="11" max="16384" width="9.140625" style="44"/>
  </cols>
  <sheetData>
    <row r="1" spans="1:10" ht="20.25">
      <c r="A1" s="985" t="s">
        <v>1925</v>
      </c>
      <c r="B1" s="985"/>
      <c r="C1" s="985"/>
      <c r="D1" s="985"/>
      <c r="E1" s="985"/>
      <c r="F1" s="985"/>
      <c r="G1" s="985"/>
      <c r="H1" s="985"/>
      <c r="I1" s="985"/>
      <c r="J1" s="119"/>
    </row>
    <row r="3" spans="1:10" ht="20.25">
      <c r="A3" s="1016" t="s">
        <v>1909</v>
      </c>
      <c r="B3" s="1016"/>
      <c r="C3" s="1016"/>
      <c r="D3" s="1016"/>
      <c r="E3" s="1016"/>
      <c r="F3" s="1016"/>
      <c r="G3" s="1016"/>
      <c r="H3" s="1016"/>
      <c r="I3" s="1016"/>
      <c r="J3" s="120"/>
    </row>
    <row r="4" spans="1:10">
      <c r="A4" s="1017" t="s">
        <v>0</v>
      </c>
      <c r="B4" s="1017"/>
      <c r="C4" s="1017"/>
      <c r="D4" s="1017"/>
      <c r="E4" s="1017"/>
      <c r="F4" s="1017"/>
      <c r="G4" s="1017"/>
      <c r="H4" s="1017"/>
      <c r="I4" s="1017"/>
      <c r="J4" s="85"/>
    </row>
    <row r="5" spans="1:10">
      <c r="A5" s="14"/>
      <c r="B5" s="14"/>
      <c r="C5" s="14"/>
      <c r="D5" s="37"/>
      <c r="E5" s="14"/>
      <c r="F5" s="14"/>
      <c r="G5" s="14"/>
      <c r="H5" s="14"/>
      <c r="I5" s="14"/>
      <c r="J5" s="121"/>
    </row>
    <row r="6" spans="1:10">
      <c r="A6" s="14" t="s">
        <v>1</v>
      </c>
      <c r="B6" s="14"/>
      <c r="C6" s="995" t="s">
        <v>1910</v>
      </c>
      <c r="D6" s="995"/>
      <c r="E6" s="995"/>
      <c r="F6" s="995"/>
      <c r="G6" s="995"/>
      <c r="H6" s="995"/>
      <c r="I6" s="995"/>
      <c r="J6" s="580"/>
    </row>
    <row r="7" spans="1:10">
      <c r="A7" s="14" t="s">
        <v>2</v>
      </c>
      <c r="B7" s="14"/>
      <c r="C7" s="995" t="s">
        <v>195</v>
      </c>
      <c r="D7" s="995"/>
      <c r="E7" s="995"/>
      <c r="F7" s="995"/>
      <c r="G7" s="995"/>
      <c r="H7" s="995"/>
      <c r="I7" s="995"/>
      <c r="J7" s="580"/>
    </row>
    <row r="8" spans="1:10">
      <c r="A8" s="14" t="s">
        <v>3</v>
      </c>
      <c r="B8" s="14"/>
      <c r="C8" s="1018" t="s">
        <v>196</v>
      </c>
      <c r="D8" s="1018"/>
      <c r="E8" s="1018"/>
      <c r="F8" s="1018"/>
      <c r="G8" s="1018"/>
      <c r="H8" s="1018"/>
      <c r="I8" s="1018"/>
      <c r="J8" s="580"/>
    </row>
    <row r="9" spans="1:10">
      <c r="A9" s="14" t="s">
        <v>4</v>
      </c>
      <c r="B9" s="14"/>
      <c r="C9" s="1018" t="s">
        <v>197</v>
      </c>
      <c r="D9" s="1018"/>
      <c r="E9" s="1018"/>
      <c r="F9" s="1018"/>
      <c r="G9" s="1018"/>
      <c r="H9" s="1018"/>
      <c r="I9" s="1018"/>
      <c r="J9" s="580"/>
    </row>
    <row r="10" spans="1:10">
      <c r="A10" s="14"/>
      <c r="B10" s="14"/>
      <c r="C10" s="14"/>
      <c r="D10" s="37"/>
      <c r="E10" s="14"/>
      <c r="F10" s="14"/>
      <c r="G10" s="14"/>
      <c r="H10" s="14"/>
    </row>
    <row r="11" spans="1:10">
      <c r="A11" s="14"/>
      <c r="B11" s="14"/>
      <c r="C11" s="122">
        <f>E64</f>
        <v>0</v>
      </c>
      <c r="D11" s="123"/>
      <c r="E11" s="124"/>
      <c r="F11" s="14"/>
      <c r="G11" s="14"/>
    </row>
    <row r="12" spans="1:10">
      <c r="A12" s="14"/>
      <c r="B12" s="14"/>
      <c r="C12" s="122"/>
      <c r="D12" s="123"/>
      <c r="E12" s="124"/>
      <c r="F12" s="14"/>
      <c r="G12" s="14"/>
    </row>
    <row r="13" spans="1:10">
      <c r="A13" s="14"/>
      <c r="B13" s="14"/>
      <c r="C13" s="125">
        <f>I59</f>
        <v>0</v>
      </c>
      <c r="D13" s="126"/>
      <c r="E13" s="124"/>
      <c r="F13" s="14"/>
      <c r="G13" s="14"/>
      <c r="H13" s="638"/>
      <c r="I13" s="638"/>
      <c r="J13" s="639"/>
    </row>
    <row r="14" spans="1:10">
      <c r="A14" s="14"/>
      <c r="B14" s="14"/>
      <c r="C14" s="14"/>
      <c r="D14" s="37"/>
      <c r="E14" s="14"/>
      <c r="F14" s="1019" t="s">
        <v>1911</v>
      </c>
      <c r="G14" s="1019"/>
      <c r="H14" s="1019"/>
      <c r="I14" s="1019"/>
      <c r="J14" s="639"/>
    </row>
    <row r="16" spans="1:10" ht="15" customHeight="1">
      <c r="A16" s="1007" t="s">
        <v>5</v>
      </c>
      <c r="B16" s="1007" t="s">
        <v>14</v>
      </c>
      <c r="C16" s="1013" t="s">
        <v>1926</v>
      </c>
      <c r="D16" s="1014"/>
      <c r="E16" s="1011" t="s">
        <v>1927</v>
      </c>
      <c r="F16" s="1008" t="s">
        <v>15</v>
      </c>
      <c r="G16" s="1009"/>
      <c r="H16" s="1010"/>
      <c r="I16" s="1011" t="s">
        <v>16</v>
      </c>
      <c r="J16" s="127"/>
    </row>
    <row r="17" spans="1:10" ht="25.5">
      <c r="A17" s="1007"/>
      <c r="B17" s="1007"/>
      <c r="C17" s="1013"/>
      <c r="D17" s="1015"/>
      <c r="E17" s="1012"/>
      <c r="F17" s="635" t="s">
        <v>1928</v>
      </c>
      <c r="G17" s="635" t="s">
        <v>1929</v>
      </c>
      <c r="H17" s="635" t="s">
        <v>1930</v>
      </c>
      <c r="I17" s="1012"/>
      <c r="J17" s="127"/>
    </row>
    <row r="18" spans="1:10" ht="15.75" thickBot="1">
      <c r="A18" s="128"/>
      <c r="B18" s="128"/>
      <c r="C18" s="129"/>
      <c r="D18" s="130"/>
      <c r="E18" s="131"/>
      <c r="F18" s="131"/>
      <c r="G18" s="131"/>
      <c r="H18" s="131"/>
      <c r="I18" s="131"/>
      <c r="J18" s="132"/>
    </row>
    <row r="19" spans="1:10" ht="15.75" thickTop="1">
      <c r="A19" s="35"/>
      <c r="B19" s="133"/>
      <c r="C19" s="134" t="s">
        <v>91</v>
      </c>
      <c r="D19" s="134"/>
      <c r="E19" s="34"/>
      <c r="F19" s="34"/>
      <c r="G19" s="34"/>
      <c r="H19" s="34"/>
      <c r="I19" s="34"/>
      <c r="J19" s="132"/>
    </row>
    <row r="20" spans="1:10">
      <c r="A20" s="35">
        <v>1</v>
      </c>
      <c r="B20" s="133" t="s">
        <v>1839</v>
      </c>
      <c r="C20" s="114" t="s">
        <v>51</v>
      </c>
      <c r="D20" s="265" t="s">
        <v>55</v>
      </c>
      <c r="E20" s="34"/>
      <c r="F20" s="34"/>
      <c r="G20" s="34"/>
      <c r="H20" s="34"/>
      <c r="I20" s="34">
        <f>ZD!H27</f>
        <v>0</v>
      </c>
      <c r="J20" s="132"/>
    </row>
    <row r="21" spans="1:10">
      <c r="A21" s="35">
        <f t="shared" ref="A21:A53" si="0">A20+1</f>
        <v>2</v>
      </c>
      <c r="B21" s="133" t="s">
        <v>56</v>
      </c>
      <c r="C21" s="114" t="s">
        <v>52</v>
      </c>
      <c r="D21" s="265" t="s">
        <v>66</v>
      </c>
      <c r="E21" s="34"/>
      <c r="F21" s="34"/>
      <c r="G21" s="34"/>
      <c r="H21" s="34"/>
      <c r="I21" s="34">
        <f>PAM!H63</f>
        <v>0</v>
      </c>
      <c r="J21" s="132"/>
    </row>
    <row r="22" spans="1:10">
      <c r="A22" s="35">
        <f t="shared" si="0"/>
        <v>3</v>
      </c>
      <c r="B22" s="133" t="s">
        <v>57</v>
      </c>
      <c r="C22" s="114" t="s">
        <v>210</v>
      </c>
      <c r="D22" s="265" t="s">
        <v>1050</v>
      </c>
      <c r="E22" s="34"/>
      <c r="F22" s="34"/>
      <c r="G22" s="34"/>
      <c r="H22" s="34"/>
      <c r="I22" s="34">
        <f>KARK!H153</f>
        <v>0</v>
      </c>
      <c r="J22" s="132"/>
    </row>
    <row r="23" spans="1:10">
      <c r="A23" s="35">
        <f t="shared" si="0"/>
        <v>4</v>
      </c>
      <c r="B23" s="133" t="s">
        <v>58</v>
      </c>
      <c r="C23" s="114" t="s">
        <v>53</v>
      </c>
      <c r="D23" s="265" t="s">
        <v>68</v>
      </c>
      <c r="E23" s="34"/>
      <c r="F23" s="34"/>
      <c r="G23" s="34"/>
      <c r="H23" s="34"/>
      <c r="I23" s="34">
        <f>KĀPN!H82</f>
        <v>0</v>
      </c>
      <c r="J23" s="132"/>
    </row>
    <row r="24" spans="1:10">
      <c r="A24" s="35">
        <f t="shared" si="0"/>
        <v>5</v>
      </c>
      <c r="B24" s="133" t="s">
        <v>59</v>
      </c>
      <c r="C24" s="114" t="s">
        <v>54</v>
      </c>
      <c r="D24" s="265" t="s">
        <v>67</v>
      </c>
      <c r="E24" s="34"/>
      <c r="F24" s="34"/>
      <c r="G24" s="34"/>
      <c r="H24" s="34"/>
      <c r="I24" s="34">
        <f>JUMT!H79</f>
        <v>0</v>
      </c>
      <c r="J24" s="132"/>
    </row>
    <row r="25" spans="1:10">
      <c r="A25" s="35">
        <f t="shared" si="0"/>
        <v>6</v>
      </c>
      <c r="B25" s="133" t="s">
        <v>60</v>
      </c>
      <c r="C25" s="114" t="s">
        <v>200</v>
      </c>
      <c r="D25" s="265" t="s">
        <v>120</v>
      </c>
      <c r="E25" s="34"/>
      <c r="F25" s="34"/>
      <c r="G25" s="34"/>
      <c r="H25" s="34"/>
      <c r="I25" s="34">
        <f>L!H65</f>
        <v>0</v>
      </c>
      <c r="J25" s="132"/>
    </row>
    <row r="26" spans="1:10">
      <c r="A26" s="35">
        <f t="shared" si="0"/>
        <v>7</v>
      </c>
      <c r="B26" s="133" t="s">
        <v>61</v>
      </c>
      <c r="C26" s="114" t="s">
        <v>201</v>
      </c>
      <c r="D26" s="265" t="s">
        <v>124</v>
      </c>
      <c r="E26" s="34"/>
      <c r="F26" s="34"/>
      <c r="G26" s="34"/>
      <c r="H26" s="34"/>
      <c r="I26" s="34">
        <f>D!H75</f>
        <v>0</v>
      </c>
      <c r="J26" s="132"/>
    </row>
    <row r="27" spans="1:10">
      <c r="A27" s="35">
        <f t="shared" si="0"/>
        <v>8</v>
      </c>
      <c r="B27" s="133" t="s">
        <v>62</v>
      </c>
      <c r="C27" s="114" t="s">
        <v>202</v>
      </c>
      <c r="D27" s="52" t="s">
        <v>203</v>
      </c>
      <c r="E27" s="34"/>
      <c r="F27" s="34"/>
      <c r="G27" s="34"/>
      <c r="H27" s="34"/>
      <c r="I27" s="34">
        <f>GR!H85</f>
        <v>0</v>
      </c>
      <c r="J27" s="132"/>
    </row>
    <row r="28" spans="1:10">
      <c r="A28" s="35">
        <f t="shared" si="0"/>
        <v>9</v>
      </c>
      <c r="B28" s="133" t="s">
        <v>63</v>
      </c>
      <c r="C28" s="58" t="s">
        <v>208</v>
      </c>
      <c r="D28" s="52" t="s">
        <v>209</v>
      </c>
      <c r="E28" s="34"/>
      <c r="F28" s="34"/>
      <c r="G28" s="34"/>
      <c r="H28" s="34"/>
      <c r="I28" s="34">
        <f>SIEN!H109</f>
        <v>0</v>
      </c>
      <c r="J28" s="132"/>
    </row>
    <row r="29" spans="1:10">
      <c r="A29" s="35">
        <f t="shared" si="0"/>
        <v>10</v>
      </c>
      <c r="B29" s="133" t="s">
        <v>64</v>
      </c>
      <c r="C29" s="114" t="s">
        <v>73</v>
      </c>
      <c r="D29" s="265" t="s">
        <v>69</v>
      </c>
      <c r="E29" s="34"/>
      <c r="F29" s="34"/>
      <c r="G29" s="34"/>
      <c r="H29" s="34"/>
      <c r="I29" s="34">
        <f>APDAR!H168</f>
        <v>0</v>
      </c>
      <c r="J29" s="132"/>
    </row>
    <row r="30" spans="1:10">
      <c r="A30" s="35">
        <f t="shared" si="0"/>
        <v>11</v>
      </c>
      <c r="B30" s="133" t="s">
        <v>65</v>
      </c>
      <c r="C30" s="114" t="s">
        <v>404</v>
      </c>
      <c r="D30" s="265" t="s">
        <v>71</v>
      </c>
      <c r="E30" s="34"/>
      <c r="F30" s="34"/>
      <c r="G30" s="34"/>
      <c r="H30" s="34"/>
      <c r="I30" s="34">
        <f>FAS!H54</f>
        <v>0</v>
      </c>
      <c r="J30" s="132"/>
    </row>
    <row r="31" spans="1:10">
      <c r="A31" s="412">
        <f t="shared" si="0"/>
        <v>12</v>
      </c>
      <c r="B31" s="133" t="s">
        <v>87</v>
      </c>
      <c r="C31" s="440" t="s">
        <v>405</v>
      </c>
      <c r="D31" s="441" t="s">
        <v>403</v>
      </c>
      <c r="E31" s="411"/>
      <c r="F31" s="411"/>
      <c r="G31" s="411"/>
      <c r="H31" s="411"/>
      <c r="I31" s="411">
        <f>FS!H55</f>
        <v>0</v>
      </c>
      <c r="J31" s="132"/>
    </row>
    <row r="32" spans="1:10">
      <c r="A32" s="981">
        <f t="shared" si="0"/>
        <v>13</v>
      </c>
      <c r="B32" s="982" t="s">
        <v>2282</v>
      </c>
      <c r="C32" s="892" t="s">
        <v>2281</v>
      </c>
      <c r="D32" s="438"/>
      <c r="E32" s="411"/>
      <c r="F32" s="411"/>
      <c r="G32" s="411"/>
      <c r="H32" s="411"/>
      <c r="I32" s="411"/>
      <c r="J32" s="132"/>
    </row>
    <row r="33" spans="1:10">
      <c r="A33" s="889"/>
      <c r="B33" s="778"/>
      <c r="C33" s="890"/>
      <c r="D33" s="891"/>
      <c r="E33" s="798"/>
      <c r="F33" s="798"/>
      <c r="G33" s="798"/>
      <c r="H33" s="798"/>
      <c r="I33" s="798"/>
      <c r="J33" s="132"/>
    </row>
    <row r="34" spans="1:10">
      <c r="A34" s="412"/>
      <c r="B34" s="439"/>
      <c r="C34" s="442" t="s">
        <v>88</v>
      </c>
      <c r="D34" s="442"/>
      <c r="E34" s="411"/>
      <c r="F34" s="411"/>
      <c r="G34" s="411"/>
      <c r="H34" s="411"/>
      <c r="I34" s="411"/>
      <c r="J34" s="132"/>
    </row>
    <row r="35" spans="1:10">
      <c r="A35" s="412">
        <f>1+A32</f>
        <v>14</v>
      </c>
      <c r="B35" s="439" t="s">
        <v>30</v>
      </c>
      <c r="C35" s="440" t="s">
        <v>1046</v>
      </c>
      <c r="D35" s="438" t="s">
        <v>44</v>
      </c>
      <c r="E35" s="411"/>
      <c r="F35" s="411"/>
      <c r="G35" s="411"/>
      <c r="H35" s="411"/>
      <c r="I35" s="411">
        <f>EL!H177</f>
        <v>0</v>
      </c>
      <c r="J35" s="132"/>
    </row>
    <row r="36" spans="1:10">
      <c r="A36" s="412">
        <f t="shared" si="0"/>
        <v>15</v>
      </c>
      <c r="B36" s="439" t="s">
        <v>31</v>
      </c>
      <c r="C36" s="440" t="s">
        <v>1043</v>
      </c>
      <c r="D36" s="438" t="s">
        <v>45</v>
      </c>
      <c r="E36" s="411"/>
      <c r="F36" s="411"/>
      <c r="G36" s="411"/>
      <c r="H36" s="411"/>
      <c r="I36" s="411">
        <f>'AVK-A'!I83</f>
        <v>0</v>
      </c>
      <c r="J36" s="132"/>
    </row>
    <row r="37" spans="1:10">
      <c r="A37" s="35">
        <f t="shared" si="0"/>
        <v>16</v>
      </c>
      <c r="B37" s="92" t="s">
        <v>32</v>
      </c>
      <c r="C37" s="114" t="s">
        <v>23</v>
      </c>
      <c r="D37" s="52" t="s">
        <v>46</v>
      </c>
      <c r="E37" s="34"/>
      <c r="F37" s="34"/>
      <c r="G37" s="34"/>
      <c r="H37" s="34"/>
      <c r="I37" s="34">
        <f>'AVK-V'!I1843</f>
        <v>0</v>
      </c>
      <c r="J37" s="132"/>
    </row>
    <row r="38" spans="1:10">
      <c r="A38" s="35">
        <f t="shared" si="0"/>
        <v>17</v>
      </c>
      <c r="B38" s="92" t="s">
        <v>33</v>
      </c>
      <c r="C38" s="114" t="s">
        <v>24</v>
      </c>
      <c r="D38" s="52" t="s">
        <v>47</v>
      </c>
      <c r="E38" s="34"/>
      <c r="F38" s="34"/>
      <c r="G38" s="34"/>
      <c r="H38" s="34"/>
      <c r="I38" s="34">
        <f>'AVK-K'!I264</f>
        <v>0</v>
      </c>
      <c r="J38" s="132"/>
    </row>
    <row r="39" spans="1:10">
      <c r="A39" s="35">
        <f t="shared" si="0"/>
        <v>18</v>
      </c>
      <c r="B39" s="92" t="s">
        <v>34</v>
      </c>
      <c r="C39" s="114" t="s">
        <v>1048</v>
      </c>
      <c r="D39" s="52" t="s">
        <v>629</v>
      </c>
      <c r="E39" s="34"/>
      <c r="F39" s="34"/>
      <c r="G39" s="34"/>
      <c r="H39" s="34"/>
      <c r="I39" s="34">
        <f>UK!I138</f>
        <v>0</v>
      </c>
      <c r="J39" s="132"/>
    </row>
    <row r="40" spans="1:10">
      <c r="A40" s="35">
        <f t="shared" si="0"/>
        <v>19</v>
      </c>
      <c r="B40" s="92" t="s">
        <v>35</v>
      </c>
      <c r="C40" s="114" t="s">
        <v>1044</v>
      </c>
      <c r="D40" s="52" t="s">
        <v>48</v>
      </c>
      <c r="E40" s="34"/>
      <c r="F40" s="34"/>
      <c r="G40" s="34"/>
      <c r="H40" s="34"/>
      <c r="I40" s="34">
        <f>SM!I103</f>
        <v>0</v>
      </c>
      <c r="J40" s="132"/>
    </row>
    <row r="41" spans="1:10">
      <c r="A41" s="35">
        <f t="shared" si="0"/>
        <v>20</v>
      </c>
      <c r="B41" s="92" t="s">
        <v>39</v>
      </c>
      <c r="C41" s="114" t="s">
        <v>314</v>
      </c>
      <c r="D41" s="52" t="s">
        <v>315</v>
      </c>
      <c r="E41" s="34"/>
      <c r="F41" s="34"/>
      <c r="G41" s="34"/>
      <c r="H41" s="34"/>
      <c r="I41" s="34">
        <f>VAS!I62</f>
        <v>0</v>
      </c>
      <c r="J41" s="132"/>
    </row>
    <row r="42" spans="1:10">
      <c r="A42" s="35">
        <f t="shared" si="0"/>
        <v>21</v>
      </c>
      <c r="B42" s="92" t="s">
        <v>41</v>
      </c>
      <c r="C42" s="114" t="s">
        <v>1045</v>
      </c>
      <c r="D42" s="52" t="s">
        <v>49</v>
      </c>
      <c r="E42" s="34"/>
      <c r="F42" s="34"/>
      <c r="G42" s="34"/>
      <c r="H42" s="34"/>
      <c r="I42" s="34">
        <f>UAS!I59</f>
        <v>0</v>
      </c>
      <c r="J42" s="132"/>
    </row>
    <row r="43" spans="1:10">
      <c r="A43" s="35">
        <f t="shared" si="0"/>
        <v>22</v>
      </c>
      <c r="B43" s="92" t="s">
        <v>42</v>
      </c>
      <c r="C43" s="114" t="s">
        <v>1037</v>
      </c>
      <c r="D43" s="52" t="s">
        <v>302</v>
      </c>
      <c r="E43" s="34"/>
      <c r="F43" s="34"/>
      <c r="G43" s="34"/>
      <c r="H43" s="34"/>
      <c r="I43" s="34">
        <f>BIS!I51</f>
        <v>0</v>
      </c>
      <c r="J43" s="132"/>
    </row>
    <row r="44" spans="1:10">
      <c r="A44" s="35">
        <f t="shared" si="0"/>
        <v>23</v>
      </c>
      <c r="B44" s="92" t="s">
        <v>43</v>
      </c>
      <c r="C44" s="114" t="s">
        <v>1038</v>
      </c>
      <c r="D44" s="52" t="s">
        <v>1039</v>
      </c>
      <c r="E44" s="34"/>
      <c r="F44" s="34"/>
      <c r="G44" s="34"/>
      <c r="H44" s="34"/>
      <c r="I44" s="34">
        <f>ESS!I166</f>
        <v>0</v>
      </c>
      <c r="J44" s="132"/>
    </row>
    <row r="45" spans="1:10">
      <c r="A45" s="35">
        <f t="shared" si="0"/>
        <v>24</v>
      </c>
      <c r="B45" s="92" t="s">
        <v>70</v>
      </c>
      <c r="C45" s="114" t="s">
        <v>926</v>
      </c>
      <c r="D45" s="52" t="s">
        <v>927</v>
      </c>
      <c r="E45" s="34"/>
      <c r="F45" s="34"/>
      <c r="G45" s="34"/>
      <c r="H45" s="34"/>
      <c r="I45" s="34">
        <f>LIFT!H24</f>
        <v>0</v>
      </c>
      <c r="J45" s="132"/>
    </row>
    <row r="46" spans="1:10">
      <c r="A46" s="643">
        <f>SUM(E35:E45)</f>
        <v>0</v>
      </c>
      <c r="B46" s="92"/>
      <c r="C46" s="114"/>
      <c r="D46" s="52"/>
      <c r="E46" s="34"/>
      <c r="F46" s="34"/>
      <c r="G46" s="34"/>
      <c r="H46" s="34"/>
      <c r="I46" s="34"/>
      <c r="J46" s="132"/>
    </row>
    <row r="47" spans="1:10">
      <c r="A47" s="35"/>
      <c r="B47" s="92"/>
      <c r="C47" s="134" t="s">
        <v>89</v>
      </c>
      <c r="D47" s="52"/>
      <c r="E47" s="34"/>
      <c r="F47" s="34"/>
      <c r="G47" s="34"/>
      <c r="H47" s="34"/>
      <c r="I47" s="34"/>
      <c r="J47" s="132"/>
    </row>
    <row r="48" spans="1:10">
      <c r="A48" s="35">
        <f>A45+1</f>
        <v>25</v>
      </c>
      <c r="B48" s="92" t="s">
        <v>36</v>
      </c>
      <c r="C48" s="42" t="s">
        <v>1041</v>
      </c>
      <c r="D48" s="52" t="s">
        <v>85</v>
      </c>
      <c r="E48" s="34"/>
      <c r="F48" s="34"/>
      <c r="G48" s="34"/>
      <c r="H48" s="34"/>
      <c r="I48" s="34">
        <f>GAT!H131</f>
        <v>0</v>
      </c>
      <c r="J48" s="132"/>
    </row>
    <row r="49" spans="1:10">
      <c r="A49" s="35">
        <f>1+A48</f>
        <v>26</v>
      </c>
      <c r="B49" s="92" t="s">
        <v>37</v>
      </c>
      <c r="C49" s="14" t="s">
        <v>205</v>
      </c>
      <c r="D49" s="52" t="s">
        <v>204</v>
      </c>
      <c r="E49" s="34"/>
      <c r="F49" s="34"/>
      <c r="G49" s="34"/>
      <c r="H49" s="34"/>
      <c r="I49" s="34">
        <f>'TIKLU DEM'!G24</f>
        <v>0</v>
      </c>
      <c r="J49" s="132"/>
    </row>
    <row r="50" spans="1:10">
      <c r="A50" s="35">
        <f>1+A49</f>
        <v>27</v>
      </c>
      <c r="B50" s="92" t="s">
        <v>38</v>
      </c>
      <c r="C50" s="114" t="s">
        <v>1047</v>
      </c>
      <c r="D50" s="52" t="s">
        <v>50</v>
      </c>
      <c r="E50" s="34"/>
      <c r="F50" s="34"/>
      <c r="G50" s="34"/>
      <c r="H50" s="34"/>
      <c r="I50" s="34">
        <f>ELT!H51</f>
        <v>0</v>
      </c>
      <c r="J50" s="132"/>
    </row>
    <row r="51" spans="1:10">
      <c r="A51" s="35">
        <f t="shared" ref="A51:A52" si="1">1+A50</f>
        <v>28</v>
      </c>
      <c r="B51" s="92" t="s">
        <v>90</v>
      </c>
      <c r="C51" s="114" t="s">
        <v>1042</v>
      </c>
      <c r="D51" s="52" t="s">
        <v>211</v>
      </c>
      <c r="E51" s="34"/>
      <c r="F51" s="34"/>
      <c r="G51" s="34"/>
      <c r="H51" s="34"/>
      <c r="I51" s="34">
        <f>SAT!H39</f>
        <v>0</v>
      </c>
      <c r="J51" s="132"/>
    </row>
    <row r="52" spans="1:10">
      <c r="A52" s="35">
        <f t="shared" si="1"/>
        <v>29</v>
      </c>
      <c r="B52" s="92" t="s">
        <v>206</v>
      </c>
      <c r="C52" s="114" t="s">
        <v>579</v>
      </c>
      <c r="D52" s="52" t="s">
        <v>580</v>
      </c>
      <c r="E52" s="34"/>
      <c r="F52" s="34"/>
      <c r="G52" s="34"/>
      <c r="H52" s="34"/>
      <c r="I52" s="34">
        <f>EST!H27</f>
        <v>0</v>
      </c>
      <c r="J52" s="132"/>
    </row>
    <row r="53" spans="1:10">
      <c r="A53" s="35">
        <f t="shared" si="0"/>
        <v>30</v>
      </c>
      <c r="B53" s="92" t="s">
        <v>207</v>
      </c>
      <c r="C53" s="114" t="s">
        <v>1049</v>
      </c>
      <c r="D53" s="52" t="s">
        <v>74</v>
      </c>
      <c r="E53" s="34"/>
      <c r="F53" s="34"/>
      <c r="G53" s="34"/>
      <c r="H53" s="34"/>
      <c r="I53" s="34">
        <f>ŪKT!I124</f>
        <v>0</v>
      </c>
      <c r="J53" s="132"/>
    </row>
    <row r="54" spans="1:10">
      <c r="A54" s="643">
        <f>SUM(E48:E53)</f>
        <v>0</v>
      </c>
      <c r="B54" s="92"/>
      <c r="C54" s="114"/>
      <c r="D54" s="52"/>
      <c r="E54" s="34"/>
      <c r="F54" s="34"/>
      <c r="G54" s="34"/>
      <c r="H54" s="34"/>
      <c r="I54" s="34"/>
      <c r="J54" s="132"/>
    </row>
    <row r="55" spans="1:10">
      <c r="A55" s="35"/>
      <c r="B55" s="92"/>
      <c r="C55" s="134" t="s">
        <v>82</v>
      </c>
      <c r="D55" s="52"/>
      <c r="E55" s="34"/>
      <c r="F55" s="34"/>
      <c r="G55" s="34"/>
      <c r="H55" s="34"/>
      <c r="I55" s="34"/>
      <c r="J55" s="132"/>
    </row>
    <row r="56" spans="1:10">
      <c r="A56" s="35">
        <f>1+A53</f>
        <v>31</v>
      </c>
      <c r="B56" s="92" t="s">
        <v>630</v>
      </c>
      <c r="C56" s="114" t="s">
        <v>83</v>
      </c>
      <c r="D56" s="52" t="s">
        <v>84</v>
      </c>
      <c r="E56" s="34"/>
      <c r="F56" s="34"/>
      <c r="G56" s="34"/>
      <c r="H56" s="34"/>
      <c r="I56" s="34">
        <f>LAB!H38</f>
        <v>0</v>
      </c>
      <c r="J56" s="132"/>
    </row>
    <row r="57" spans="1:10" ht="15.75" thickBot="1">
      <c r="A57" s="35"/>
      <c r="B57" s="92"/>
      <c r="C57" s="114"/>
      <c r="D57" s="52"/>
      <c r="E57" s="34"/>
      <c r="F57" s="34"/>
      <c r="G57" s="34"/>
      <c r="H57" s="34"/>
      <c r="I57" s="34"/>
      <c r="J57" s="132"/>
    </row>
    <row r="58" spans="1:10" ht="15.75" thickTop="1">
      <c r="A58" s="644"/>
      <c r="B58" s="77"/>
      <c r="C58" s="135"/>
      <c r="D58" s="136"/>
      <c r="E58" s="82"/>
      <c r="F58" s="82"/>
      <c r="G58" s="82"/>
      <c r="H58" s="82"/>
      <c r="I58" s="82"/>
      <c r="J58" s="132"/>
    </row>
    <row r="59" spans="1:10">
      <c r="A59" s="996" t="s">
        <v>9</v>
      </c>
      <c r="B59" s="1002"/>
      <c r="C59" s="997"/>
      <c r="D59" s="363"/>
      <c r="E59" s="59"/>
      <c r="F59" s="59"/>
      <c r="G59" s="59"/>
      <c r="H59" s="59"/>
      <c r="I59" s="59"/>
      <c r="J59" s="137"/>
    </row>
    <row r="60" spans="1:10">
      <c r="A60" s="998" t="s">
        <v>2042</v>
      </c>
      <c r="B60" s="1003"/>
      <c r="C60" s="999"/>
      <c r="D60" s="588">
        <v>0.05</v>
      </c>
      <c r="E60" s="268"/>
      <c r="F60" s="601"/>
      <c r="G60" s="601"/>
      <c r="H60" s="601"/>
      <c r="I60" s="14"/>
      <c r="J60" s="121"/>
    </row>
    <row r="61" spans="1:10">
      <c r="A61" s="1004" t="s">
        <v>2043</v>
      </c>
      <c r="B61" s="1005"/>
      <c r="C61" s="1006"/>
      <c r="D61" s="138">
        <v>7.0000000000000007E-2</v>
      </c>
      <c r="E61" s="269"/>
      <c r="F61" s="14"/>
      <c r="G61" s="14"/>
      <c r="H61" s="14"/>
      <c r="I61" s="14"/>
      <c r="J61" s="121"/>
    </row>
    <row r="62" spans="1:10">
      <c r="A62" s="998" t="s">
        <v>2044</v>
      </c>
      <c r="B62" s="1003"/>
      <c r="C62" s="999"/>
      <c r="D62" s="588">
        <v>0.05</v>
      </c>
      <c r="E62" s="268"/>
      <c r="F62" s="121"/>
      <c r="G62" s="121"/>
      <c r="H62" s="121"/>
      <c r="I62" s="14"/>
      <c r="J62" s="121"/>
    </row>
    <row r="63" spans="1:10">
      <c r="A63" s="1022" t="s">
        <v>2045</v>
      </c>
      <c r="B63" s="1023"/>
      <c r="C63" s="992"/>
      <c r="D63" s="523">
        <v>0.2359</v>
      </c>
      <c r="E63" s="268"/>
      <c r="F63" s="121"/>
      <c r="G63" s="121"/>
      <c r="H63" s="121"/>
      <c r="I63" s="14"/>
      <c r="J63" s="121"/>
    </row>
    <row r="64" spans="1:10">
      <c r="A64" s="996" t="s">
        <v>17</v>
      </c>
      <c r="B64" s="1002"/>
      <c r="C64" s="997"/>
      <c r="D64" s="363"/>
      <c r="E64" s="270"/>
      <c r="F64" s="266"/>
      <c r="G64" s="267"/>
      <c r="H64" s="267"/>
      <c r="I64" s="14"/>
      <c r="J64" s="121"/>
    </row>
    <row r="65" spans="1:10">
      <c r="A65" s="349" t="s">
        <v>79</v>
      </c>
      <c r="B65" s="350"/>
      <c r="C65" s="351"/>
      <c r="D65" s="352"/>
      <c r="E65" s="352"/>
      <c r="F65" s="353"/>
      <c r="G65" s="267"/>
      <c r="H65" s="121"/>
      <c r="I65" s="14"/>
      <c r="J65" s="121"/>
    </row>
    <row r="66" spans="1:10">
      <c r="A66" s="354" t="s">
        <v>236</v>
      </c>
      <c r="B66" s="350"/>
      <c r="C66" s="351"/>
      <c r="D66" s="352"/>
      <c r="E66" s="352"/>
      <c r="F66" s="355"/>
      <c r="G66" s="356"/>
      <c r="H66" s="14"/>
      <c r="I66" s="14"/>
      <c r="J66" s="121"/>
    </row>
    <row r="67" spans="1:10">
      <c r="A67" s="354" t="s">
        <v>237</v>
      </c>
      <c r="B67" s="350"/>
      <c r="C67" s="351"/>
      <c r="D67" s="352"/>
      <c r="E67" s="352"/>
      <c r="F67" s="355"/>
      <c r="G67" s="356"/>
      <c r="H67" s="14"/>
      <c r="I67" s="14"/>
      <c r="J67" s="121"/>
    </row>
    <row r="68" spans="1:10">
      <c r="A68" s="354" t="s">
        <v>238</v>
      </c>
      <c r="B68" s="350"/>
      <c r="C68" s="351"/>
      <c r="D68" s="352"/>
      <c r="E68" s="357"/>
      <c r="F68" s="355"/>
      <c r="G68" s="443"/>
      <c r="H68" s="14"/>
      <c r="I68" s="14"/>
      <c r="J68" s="121"/>
    </row>
    <row r="69" spans="1:10">
      <c r="A69" s="354" t="s">
        <v>239</v>
      </c>
      <c r="B69" s="350"/>
      <c r="C69" s="351"/>
      <c r="D69" s="352"/>
      <c r="E69" s="352"/>
      <c r="F69" s="355"/>
      <c r="G69" s="355"/>
      <c r="H69" s="14"/>
      <c r="I69" s="14"/>
      <c r="J69" s="121"/>
    </row>
    <row r="70" spans="1:10">
      <c r="A70" s="14"/>
      <c r="B70" s="14"/>
      <c r="C70" s="14"/>
      <c r="D70" s="37"/>
      <c r="E70" s="14"/>
      <c r="F70" s="14"/>
      <c r="G70" s="14"/>
      <c r="H70" s="14"/>
      <c r="I70" s="14"/>
      <c r="J70" s="121"/>
    </row>
    <row r="71" spans="1:10">
      <c r="A71" s="14" t="s">
        <v>10</v>
      </c>
      <c r="B71" s="1020" t="s">
        <v>1912</v>
      </c>
      <c r="C71" s="1020"/>
      <c r="D71" s="37"/>
      <c r="E71" s="14" t="s">
        <v>11</v>
      </c>
      <c r="F71" s="1020" t="s">
        <v>1922</v>
      </c>
      <c r="G71" s="1020"/>
      <c r="H71" s="1020"/>
      <c r="I71" s="1020"/>
      <c r="J71" s="639"/>
    </row>
    <row r="72" spans="1:10">
      <c r="A72" s="14"/>
      <c r="B72" s="1021" t="s">
        <v>13</v>
      </c>
      <c r="C72" s="1021"/>
      <c r="D72" s="37"/>
      <c r="E72" s="14"/>
      <c r="F72" s="1021" t="s">
        <v>13</v>
      </c>
      <c r="G72" s="1021"/>
      <c r="H72" s="1021"/>
      <c r="I72" s="1021"/>
      <c r="J72" s="139"/>
    </row>
    <row r="73" spans="1:10">
      <c r="A73" s="14" t="s">
        <v>12</v>
      </c>
      <c r="B73" s="639" t="s">
        <v>198</v>
      </c>
      <c r="D73" s="37"/>
      <c r="E73" s="14" t="s">
        <v>12</v>
      </c>
      <c r="F73" s="639" t="s">
        <v>1923</v>
      </c>
      <c r="H73" s="14"/>
      <c r="I73" s="85"/>
      <c r="J73" s="85"/>
    </row>
    <row r="74" spans="1:10">
      <c r="A74" s="14"/>
      <c r="B74" s="14"/>
      <c r="C74" s="14"/>
      <c r="D74" s="37"/>
      <c r="E74" s="14"/>
      <c r="F74" s="14"/>
      <c r="G74" s="14"/>
      <c r="H74" s="14"/>
      <c r="I74" s="14"/>
      <c r="J74" s="121"/>
    </row>
    <row r="75" spans="1:10">
      <c r="A75" s="14"/>
      <c r="B75" s="14"/>
      <c r="C75" s="14"/>
      <c r="D75" s="37"/>
      <c r="E75" s="14"/>
      <c r="F75" s="14"/>
      <c r="G75" s="14"/>
      <c r="H75" s="14"/>
      <c r="I75" s="14"/>
      <c r="J75" s="121"/>
    </row>
    <row r="76" spans="1:10">
      <c r="A76" s="14"/>
      <c r="B76" s="14"/>
      <c r="C76" s="14"/>
      <c r="D76" s="37"/>
      <c r="E76" s="14"/>
      <c r="F76" s="14"/>
      <c r="G76" s="14"/>
      <c r="H76" s="14"/>
      <c r="I76" s="14"/>
      <c r="J76" s="121"/>
    </row>
    <row r="77" spans="1:10">
      <c r="A77" s="14"/>
      <c r="B77" s="14"/>
      <c r="C77" s="14"/>
      <c r="D77" s="37"/>
      <c r="E77" s="14"/>
      <c r="F77" s="14"/>
      <c r="G77" s="14"/>
      <c r="H77" s="14"/>
      <c r="I77" s="14"/>
      <c r="J77" s="121"/>
    </row>
    <row r="78" spans="1:10">
      <c r="A78" s="14"/>
      <c r="B78" s="14"/>
      <c r="C78" s="14"/>
      <c r="D78" s="37"/>
      <c r="E78" s="14"/>
      <c r="F78" s="14"/>
      <c r="G78" s="14"/>
      <c r="H78" s="14"/>
      <c r="I78" s="14"/>
      <c r="J78" s="121"/>
    </row>
    <row r="79" spans="1:10">
      <c r="A79" s="14"/>
      <c r="B79" s="14"/>
      <c r="C79" s="14"/>
      <c r="D79" s="37"/>
      <c r="E79" s="14"/>
      <c r="F79" s="14"/>
      <c r="G79" s="14"/>
      <c r="H79" s="14"/>
      <c r="I79" s="14"/>
      <c r="J79" s="121"/>
    </row>
    <row r="80" spans="1:10">
      <c r="A80" s="14"/>
      <c r="B80" s="14"/>
      <c r="C80" s="14"/>
      <c r="D80" s="37"/>
      <c r="E80" s="14"/>
      <c r="F80" s="14"/>
      <c r="G80" s="14"/>
      <c r="H80" s="14"/>
      <c r="I80" s="14"/>
      <c r="J80" s="121"/>
    </row>
    <row r="81" spans="1:10">
      <c r="A81" s="14"/>
      <c r="B81" s="14"/>
      <c r="C81" s="14"/>
      <c r="D81" s="37"/>
      <c r="E81" s="14"/>
      <c r="F81" s="14"/>
      <c r="G81" s="14"/>
      <c r="H81" s="14"/>
      <c r="I81" s="14"/>
      <c r="J81" s="121"/>
    </row>
    <row r="82" spans="1:10">
      <c r="A82" s="14"/>
      <c r="B82" s="14"/>
      <c r="C82" s="14"/>
      <c r="D82" s="37"/>
      <c r="E82" s="14"/>
      <c r="F82" s="14"/>
      <c r="G82" s="14"/>
      <c r="H82" s="14"/>
      <c r="I82" s="14"/>
      <c r="J82" s="121"/>
    </row>
    <row r="83" spans="1:10">
      <c r="A83" s="14"/>
      <c r="B83" s="14"/>
      <c r="C83" s="14"/>
      <c r="D83" s="37"/>
      <c r="E83" s="14"/>
      <c r="F83" s="14"/>
      <c r="G83" s="14"/>
      <c r="H83" s="14"/>
      <c r="I83" s="14"/>
      <c r="J83" s="121"/>
    </row>
    <row r="84" spans="1:10">
      <c r="A84" s="14"/>
      <c r="B84" s="14"/>
      <c r="C84" s="14"/>
      <c r="D84" s="37"/>
      <c r="E84" s="14"/>
      <c r="F84" s="14"/>
      <c r="G84" s="14"/>
      <c r="H84" s="14"/>
      <c r="I84" s="14"/>
      <c r="J84" s="121"/>
    </row>
    <row r="85" spans="1:10">
      <c r="A85" s="14"/>
      <c r="B85" s="14"/>
      <c r="C85" s="14"/>
      <c r="D85" s="37"/>
      <c r="E85" s="14"/>
      <c r="F85" s="14"/>
      <c r="G85" s="14"/>
      <c r="H85" s="14"/>
      <c r="I85" s="14"/>
      <c r="J85" s="121"/>
    </row>
    <row r="86" spans="1:10">
      <c r="A86" s="14"/>
      <c r="B86" s="14"/>
      <c r="C86" s="14"/>
      <c r="D86" s="37"/>
      <c r="E86" s="14"/>
      <c r="F86" s="14"/>
      <c r="G86" s="14"/>
      <c r="H86" s="14"/>
      <c r="I86" s="14"/>
      <c r="J86" s="121"/>
    </row>
    <row r="87" spans="1:10">
      <c r="A87" s="14"/>
      <c r="B87" s="14"/>
      <c r="C87" s="14"/>
      <c r="D87" s="37"/>
      <c r="E87" s="14"/>
      <c r="F87" s="14"/>
      <c r="G87" s="14"/>
      <c r="H87" s="14"/>
      <c r="I87" s="14"/>
      <c r="J87" s="121"/>
    </row>
    <row r="88" spans="1:10">
      <c r="A88" s="14"/>
      <c r="B88" s="14"/>
      <c r="C88" s="14"/>
      <c r="D88" s="37"/>
      <c r="E88" s="14"/>
      <c r="F88" s="14"/>
      <c r="G88" s="14"/>
      <c r="H88" s="14"/>
      <c r="I88" s="14"/>
      <c r="J88" s="121"/>
    </row>
    <row r="89" spans="1:10">
      <c r="A89" s="14"/>
      <c r="B89" s="14"/>
      <c r="C89" s="14"/>
      <c r="D89" s="37"/>
      <c r="E89" s="14"/>
      <c r="F89" s="14"/>
      <c r="G89" s="14"/>
      <c r="H89" s="14"/>
      <c r="I89" s="14"/>
      <c r="J89" s="121"/>
    </row>
    <row r="90" spans="1:10">
      <c r="A90" s="14"/>
      <c r="B90" s="14"/>
      <c r="C90" s="14"/>
      <c r="D90" s="37"/>
      <c r="E90" s="14"/>
      <c r="F90" s="14"/>
      <c r="G90" s="14"/>
      <c r="H90" s="14"/>
      <c r="I90" s="14"/>
      <c r="J90" s="121"/>
    </row>
    <row r="91" spans="1:10">
      <c r="A91" s="14"/>
      <c r="B91" s="14"/>
      <c r="C91" s="14"/>
      <c r="D91" s="37"/>
      <c r="E91" s="14"/>
      <c r="F91" s="14"/>
      <c r="G91" s="14"/>
      <c r="H91" s="14"/>
      <c r="I91" s="14"/>
      <c r="J91" s="121"/>
    </row>
    <row r="92" spans="1:10">
      <c r="A92" s="14"/>
      <c r="B92" s="14"/>
      <c r="C92" s="14"/>
      <c r="D92" s="37"/>
      <c r="E92" s="14"/>
      <c r="F92" s="14"/>
      <c r="G92" s="14"/>
      <c r="H92" s="14"/>
      <c r="I92" s="14"/>
      <c r="J92" s="121"/>
    </row>
    <row r="93" spans="1:10">
      <c r="A93" s="14"/>
      <c r="B93" s="14"/>
      <c r="C93" s="14"/>
      <c r="D93" s="37"/>
      <c r="E93" s="14"/>
      <c r="F93" s="14"/>
      <c r="G93" s="14"/>
      <c r="H93" s="14"/>
      <c r="I93" s="14"/>
      <c r="J93" s="121"/>
    </row>
    <row r="94" spans="1:10">
      <c r="A94" s="14"/>
      <c r="B94" s="14"/>
      <c r="C94" s="14"/>
      <c r="D94" s="37"/>
      <c r="E94" s="14"/>
      <c r="F94" s="14"/>
      <c r="G94" s="14"/>
      <c r="H94" s="14"/>
      <c r="I94" s="14"/>
      <c r="J94" s="121"/>
    </row>
    <row r="95" spans="1:10">
      <c r="A95" s="14"/>
      <c r="B95" s="14"/>
      <c r="C95" s="14"/>
      <c r="D95" s="37"/>
      <c r="E95" s="14"/>
      <c r="F95" s="14"/>
      <c r="G95" s="14"/>
      <c r="H95" s="14"/>
      <c r="I95" s="14"/>
      <c r="J95" s="121"/>
    </row>
    <row r="96" spans="1:10">
      <c r="A96" s="14"/>
      <c r="B96" s="14"/>
      <c r="C96" s="14"/>
      <c r="D96" s="37"/>
      <c r="E96" s="14"/>
      <c r="F96" s="14"/>
      <c r="G96" s="14"/>
      <c r="H96" s="14"/>
      <c r="I96" s="14"/>
      <c r="J96" s="121"/>
    </row>
    <row r="97" spans="1:10">
      <c r="A97" s="14"/>
      <c r="B97" s="14"/>
      <c r="C97" s="14"/>
      <c r="D97" s="37"/>
      <c r="E97" s="14"/>
      <c r="F97" s="14"/>
      <c r="G97" s="14"/>
      <c r="H97" s="14"/>
      <c r="I97" s="14"/>
      <c r="J97" s="121"/>
    </row>
    <row r="98" spans="1:10">
      <c r="A98" s="14"/>
      <c r="B98" s="14"/>
      <c r="C98" s="14"/>
      <c r="D98" s="37"/>
      <c r="E98" s="14"/>
      <c r="F98" s="14"/>
      <c r="G98" s="14"/>
      <c r="H98" s="14"/>
      <c r="I98" s="14"/>
      <c r="J98" s="121"/>
    </row>
    <row r="99" spans="1:10">
      <c r="A99" s="14"/>
      <c r="B99" s="14"/>
      <c r="C99" s="14"/>
      <c r="D99" s="37"/>
      <c r="E99" s="14"/>
      <c r="F99" s="14"/>
      <c r="G99" s="14"/>
      <c r="H99" s="14"/>
      <c r="I99" s="14"/>
      <c r="J99" s="121"/>
    </row>
    <row r="100" spans="1:10">
      <c r="A100" s="14"/>
      <c r="B100" s="14"/>
      <c r="C100" s="14"/>
      <c r="D100" s="37"/>
      <c r="E100" s="14"/>
      <c r="F100" s="14"/>
      <c r="G100" s="14"/>
      <c r="H100" s="14"/>
      <c r="I100" s="14"/>
      <c r="J100" s="121"/>
    </row>
    <row r="101" spans="1:10">
      <c r="A101" s="14"/>
      <c r="B101" s="14"/>
      <c r="C101" s="14"/>
      <c r="D101" s="37"/>
      <c r="E101" s="14"/>
      <c r="F101" s="14"/>
      <c r="G101" s="14"/>
      <c r="H101" s="14"/>
      <c r="I101" s="14"/>
      <c r="J101" s="121"/>
    </row>
    <row r="102" spans="1:10">
      <c r="A102" s="14"/>
      <c r="B102" s="14"/>
      <c r="C102" s="14"/>
      <c r="D102" s="37"/>
      <c r="E102" s="14"/>
      <c r="F102" s="14"/>
      <c r="G102" s="14"/>
      <c r="H102" s="14"/>
      <c r="I102" s="14"/>
      <c r="J102" s="121"/>
    </row>
    <row r="103" spans="1:10">
      <c r="A103" s="14"/>
      <c r="B103" s="14"/>
      <c r="C103" s="14"/>
      <c r="D103" s="37"/>
      <c r="E103" s="14"/>
      <c r="F103" s="14"/>
      <c r="G103" s="14"/>
      <c r="H103" s="14"/>
      <c r="I103" s="14"/>
      <c r="J103" s="121"/>
    </row>
    <row r="104" spans="1:10">
      <c r="A104" s="14"/>
      <c r="B104" s="14"/>
      <c r="C104" s="14"/>
      <c r="D104" s="37"/>
      <c r="E104" s="14"/>
      <c r="F104" s="14"/>
      <c r="G104" s="14"/>
      <c r="H104" s="14"/>
      <c r="I104" s="14"/>
      <c r="J104" s="121"/>
    </row>
    <row r="105" spans="1:10">
      <c r="A105" s="14"/>
      <c r="B105" s="14"/>
      <c r="C105" s="14"/>
      <c r="D105" s="37"/>
      <c r="E105" s="14"/>
      <c r="F105" s="14"/>
      <c r="G105" s="14"/>
      <c r="H105" s="14"/>
      <c r="I105" s="14"/>
      <c r="J105" s="121"/>
    </row>
    <row r="106" spans="1:10">
      <c r="A106" s="14"/>
      <c r="B106" s="14"/>
      <c r="C106" s="14"/>
      <c r="D106" s="37"/>
      <c r="E106" s="14"/>
      <c r="F106" s="14"/>
      <c r="G106" s="14"/>
      <c r="H106" s="14"/>
      <c r="I106" s="14"/>
      <c r="J106" s="121"/>
    </row>
    <row r="107" spans="1:10">
      <c r="A107" s="14"/>
      <c r="B107" s="14"/>
      <c r="C107" s="14"/>
      <c r="D107" s="37"/>
      <c r="E107" s="14"/>
      <c r="F107" s="14"/>
      <c r="G107" s="14"/>
      <c r="H107" s="14"/>
      <c r="I107" s="14"/>
      <c r="J107" s="121"/>
    </row>
    <row r="108" spans="1:10">
      <c r="A108" s="14"/>
      <c r="B108" s="14"/>
      <c r="C108" s="14"/>
      <c r="D108" s="37"/>
      <c r="E108" s="14"/>
      <c r="F108" s="14"/>
      <c r="G108" s="14"/>
      <c r="H108" s="14"/>
      <c r="I108" s="14"/>
      <c r="J108" s="121"/>
    </row>
    <row r="109" spans="1:10">
      <c r="A109" s="14"/>
      <c r="B109" s="14"/>
      <c r="C109" s="14"/>
      <c r="D109" s="37"/>
      <c r="E109" s="14"/>
      <c r="F109" s="14"/>
      <c r="G109" s="14"/>
      <c r="H109" s="14"/>
      <c r="I109" s="14"/>
      <c r="J109" s="121"/>
    </row>
    <row r="110" spans="1:10">
      <c r="A110" s="14"/>
      <c r="B110" s="14"/>
      <c r="C110" s="14"/>
      <c r="D110" s="37"/>
      <c r="E110" s="14"/>
      <c r="F110" s="14"/>
      <c r="G110" s="14"/>
      <c r="H110" s="14"/>
      <c r="I110" s="14"/>
      <c r="J110" s="121"/>
    </row>
    <row r="111" spans="1:10">
      <c r="A111" s="14"/>
      <c r="B111" s="14"/>
      <c r="C111" s="14"/>
      <c r="D111" s="37"/>
      <c r="E111" s="14"/>
      <c r="F111" s="14"/>
      <c r="G111" s="14"/>
      <c r="H111" s="14"/>
      <c r="I111" s="14"/>
      <c r="J111" s="121"/>
    </row>
    <row r="112" spans="1:10">
      <c r="A112" s="14"/>
      <c r="B112" s="14"/>
      <c r="C112" s="14"/>
      <c r="D112" s="37"/>
      <c r="E112" s="14"/>
      <c r="F112" s="14"/>
      <c r="G112" s="14"/>
      <c r="H112" s="14"/>
      <c r="I112" s="14"/>
      <c r="J112" s="121"/>
    </row>
    <row r="113" spans="1:10">
      <c r="A113" s="14"/>
      <c r="B113" s="14"/>
      <c r="C113" s="14"/>
      <c r="D113" s="37"/>
      <c r="E113" s="14"/>
      <c r="F113" s="14"/>
      <c r="G113" s="14"/>
      <c r="H113" s="14"/>
      <c r="I113" s="14"/>
      <c r="J113" s="121"/>
    </row>
    <row r="114" spans="1:10">
      <c r="A114" s="14"/>
      <c r="B114" s="14"/>
      <c r="C114" s="14"/>
      <c r="D114" s="37"/>
      <c r="E114" s="14"/>
      <c r="F114" s="14"/>
      <c r="G114" s="14"/>
      <c r="H114" s="14"/>
      <c r="I114" s="14"/>
      <c r="J114" s="121"/>
    </row>
    <row r="115" spans="1:10">
      <c r="A115" s="14"/>
      <c r="B115" s="14"/>
      <c r="C115" s="14"/>
      <c r="D115" s="37"/>
      <c r="E115" s="14"/>
      <c r="F115" s="14"/>
      <c r="G115" s="14"/>
      <c r="H115" s="14"/>
      <c r="I115" s="14"/>
      <c r="J115" s="121"/>
    </row>
    <row r="116" spans="1:10">
      <c r="A116" s="14"/>
      <c r="B116" s="14"/>
      <c r="C116" s="14"/>
      <c r="D116" s="37"/>
      <c r="E116" s="14"/>
      <c r="F116" s="14"/>
      <c r="G116" s="14"/>
      <c r="H116" s="14"/>
      <c r="I116" s="14"/>
      <c r="J116" s="121"/>
    </row>
    <row r="117" spans="1:10">
      <c r="A117" s="14"/>
      <c r="B117" s="14"/>
      <c r="C117" s="14"/>
      <c r="D117" s="37"/>
      <c r="E117" s="14"/>
      <c r="F117" s="14"/>
      <c r="G117" s="14"/>
      <c r="H117" s="14"/>
      <c r="I117" s="14"/>
      <c r="J117" s="121"/>
    </row>
    <row r="118" spans="1:10">
      <c r="A118" s="14"/>
      <c r="B118" s="14"/>
      <c r="C118" s="14"/>
      <c r="D118" s="37"/>
      <c r="E118" s="14"/>
      <c r="F118" s="14"/>
      <c r="G118" s="14"/>
      <c r="H118" s="14"/>
      <c r="I118" s="14"/>
      <c r="J118" s="121"/>
    </row>
    <row r="119" spans="1:10">
      <c r="A119" s="14"/>
      <c r="B119" s="14"/>
      <c r="C119" s="14"/>
      <c r="D119" s="37"/>
      <c r="E119" s="14"/>
      <c r="F119" s="14"/>
      <c r="G119" s="14"/>
      <c r="H119" s="14"/>
      <c r="I119" s="14"/>
      <c r="J119" s="121"/>
    </row>
    <row r="120" spans="1:10">
      <c r="A120" s="14"/>
      <c r="B120" s="14"/>
      <c r="C120" s="14"/>
      <c r="D120" s="37"/>
      <c r="E120" s="14"/>
      <c r="F120" s="14"/>
      <c r="G120" s="14"/>
      <c r="H120" s="14"/>
      <c r="I120" s="14"/>
      <c r="J120" s="121"/>
    </row>
    <row r="121" spans="1:10">
      <c r="A121" s="14"/>
      <c r="B121" s="14"/>
      <c r="C121" s="14"/>
      <c r="D121" s="37"/>
      <c r="E121" s="14"/>
      <c r="F121" s="14"/>
      <c r="G121" s="14"/>
      <c r="H121" s="14"/>
      <c r="I121" s="14"/>
      <c r="J121" s="121"/>
    </row>
    <row r="122" spans="1:10">
      <c r="A122" s="14"/>
      <c r="B122" s="14"/>
      <c r="C122" s="14"/>
      <c r="D122" s="37"/>
      <c r="E122" s="14"/>
      <c r="F122" s="14"/>
      <c r="G122" s="14"/>
      <c r="H122" s="14"/>
      <c r="I122" s="14"/>
      <c r="J122" s="121"/>
    </row>
    <row r="123" spans="1:10">
      <c r="A123" s="14"/>
      <c r="B123" s="14"/>
      <c r="C123" s="14"/>
      <c r="D123" s="37"/>
      <c r="E123" s="14"/>
      <c r="F123" s="14"/>
      <c r="G123" s="14"/>
      <c r="H123" s="14"/>
      <c r="I123" s="14"/>
      <c r="J123" s="121"/>
    </row>
    <row r="124" spans="1:10">
      <c r="A124" s="14"/>
      <c r="B124" s="14"/>
      <c r="C124" s="14"/>
      <c r="D124" s="37"/>
      <c r="E124" s="14"/>
      <c r="F124" s="14"/>
      <c r="G124" s="14"/>
      <c r="H124" s="14"/>
      <c r="I124" s="14"/>
      <c r="J124" s="121"/>
    </row>
    <row r="125" spans="1:10">
      <c r="A125" s="14"/>
      <c r="B125" s="14"/>
      <c r="C125" s="14"/>
      <c r="D125" s="37"/>
      <c r="E125" s="14"/>
      <c r="F125" s="14"/>
      <c r="G125" s="14"/>
      <c r="H125" s="14"/>
      <c r="I125" s="14"/>
      <c r="J125" s="121"/>
    </row>
    <row r="126" spans="1:10">
      <c r="A126" s="14"/>
      <c r="B126" s="14"/>
      <c r="C126" s="14"/>
      <c r="D126" s="37"/>
      <c r="E126" s="14"/>
      <c r="F126" s="14"/>
      <c r="G126" s="14"/>
      <c r="H126" s="14"/>
      <c r="I126" s="14"/>
      <c r="J126" s="121"/>
    </row>
    <row r="127" spans="1:10">
      <c r="A127" s="14"/>
      <c r="B127" s="14"/>
      <c r="C127" s="14"/>
      <c r="D127" s="37"/>
      <c r="E127" s="14"/>
      <c r="F127" s="14"/>
      <c r="G127" s="14"/>
      <c r="H127" s="14"/>
      <c r="I127" s="14"/>
      <c r="J127" s="121"/>
    </row>
    <row r="128" spans="1:10">
      <c r="A128" s="14"/>
      <c r="B128" s="14"/>
      <c r="C128" s="14"/>
      <c r="D128" s="37"/>
      <c r="E128" s="14"/>
      <c r="F128" s="14"/>
      <c r="G128" s="14"/>
      <c r="H128" s="14"/>
      <c r="I128" s="14"/>
      <c r="J128" s="121"/>
    </row>
    <row r="129" spans="1:10">
      <c r="A129" s="14"/>
      <c r="B129" s="14"/>
      <c r="C129" s="14"/>
      <c r="D129" s="37"/>
      <c r="E129" s="14"/>
      <c r="F129" s="14"/>
      <c r="G129" s="14"/>
      <c r="H129" s="14"/>
      <c r="I129" s="14"/>
      <c r="J129" s="121"/>
    </row>
    <row r="130" spans="1:10">
      <c r="A130" s="14"/>
      <c r="B130" s="14"/>
      <c r="C130" s="14"/>
      <c r="D130" s="37"/>
      <c r="E130" s="14"/>
      <c r="F130" s="14"/>
      <c r="G130" s="14"/>
      <c r="H130" s="14"/>
      <c r="I130" s="14"/>
      <c r="J130" s="121"/>
    </row>
    <row r="131" spans="1:10">
      <c r="A131" s="14"/>
      <c r="B131" s="14"/>
      <c r="C131" s="14"/>
      <c r="D131" s="37"/>
      <c r="E131" s="14"/>
      <c r="F131" s="14"/>
      <c r="G131" s="14"/>
      <c r="H131" s="14"/>
      <c r="I131" s="14"/>
      <c r="J131" s="121"/>
    </row>
    <row r="132" spans="1:10">
      <c r="A132" s="14"/>
      <c r="B132" s="14"/>
      <c r="C132" s="14"/>
      <c r="D132" s="37"/>
      <c r="E132" s="14"/>
      <c r="F132" s="14"/>
      <c r="G132" s="14"/>
      <c r="H132" s="14"/>
      <c r="I132" s="14"/>
      <c r="J132" s="121"/>
    </row>
    <row r="133" spans="1:10">
      <c r="A133" s="14"/>
      <c r="B133" s="14"/>
      <c r="C133" s="14"/>
      <c r="D133" s="37"/>
      <c r="E133" s="14"/>
      <c r="F133" s="14"/>
      <c r="G133" s="14"/>
      <c r="H133" s="14"/>
      <c r="I133" s="14"/>
      <c r="J133" s="121"/>
    </row>
    <row r="134" spans="1:10">
      <c r="A134" s="14"/>
      <c r="B134" s="14"/>
      <c r="C134" s="14"/>
      <c r="D134" s="37"/>
      <c r="E134" s="14"/>
      <c r="F134" s="14"/>
      <c r="G134" s="14"/>
      <c r="H134" s="14"/>
      <c r="I134" s="14"/>
      <c r="J134" s="121"/>
    </row>
    <row r="135" spans="1:10">
      <c r="A135" s="14"/>
      <c r="B135" s="14"/>
      <c r="C135" s="14"/>
      <c r="D135" s="37"/>
      <c r="E135" s="14"/>
      <c r="F135" s="14"/>
      <c r="G135" s="14"/>
      <c r="H135" s="14"/>
      <c r="I135" s="14"/>
      <c r="J135" s="121"/>
    </row>
    <row r="136" spans="1:10">
      <c r="A136" s="14"/>
      <c r="B136" s="14"/>
      <c r="C136" s="14"/>
      <c r="D136" s="37"/>
      <c r="E136" s="14"/>
      <c r="F136" s="14"/>
      <c r="G136" s="14"/>
      <c r="H136" s="14"/>
      <c r="I136" s="14"/>
      <c r="J136" s="121"/>
    </row>
    <row r="137" spans="1:10">
      <c r="A137" s="14"/>
      <c r="B137" s="14"/>
      <c r="C137" s="14"/>
      <c r="D137" s="37"/>
      <c r="E137" s="14"/>
      <c r="F137" s="14"/>
      <c r="G137" s="14"/>
      <c r="H137" s="14"/>
      <c r="I137" s="14"/>
      <c r="J137" s="121"/>
    </row>
    <row r="138" spans="1:10">
      <c r="A138" s="14"/>
      <c r="B138" s="14"/>
      <c r="C138" s="14"/>
      <c r="D138" s="37"/>
      <c r="E138" s="14"/>
      <c r="F138" s="14"/>
      <c r="G138" s="14"/>
      <c r="H138" s="14"/>
      <c r="I138" s="14"/>
      <c r="J138" s="121"/>
    </row>
    <row r="139" spans="1:10">
      <c r="A139" s="14"/>
      <c r="B139" s="14"/>
      <c r="C139" s="14"/>
      <c r="D139" s="37"/>
      <c r="E139" s="14"/>
      <c r="F139" s="14"/>
      <c r="G139" s="14"/>
      <c r="H139" s="14"/>
      <c r="I139" s="14"/>
      <c r="J139" s="121"/>
    </row>
    <row r="140" spans="1:10">
      <c r="A140" s="14"/>
      <c r="B140" s="14"/>
      <c r="C140" s="14"/>
      <c r="D140" s="37"/>
      <c r="E140" s="14"/>
      <c r="F140" s="14"/>
      <c r="G140" s="14"/>
      <c r="H140" s="14"/>
      <c r="I140" s="14"/>
      <c r="J140" s="121"/>
    </row>
    <row r="141" spans="1:10">
      <c r="A141" s="14"/>
      <c r="B141" s="14"/>
      <c r="C141" s="14"/>
      <c r="D141" s="37"/>
      <c r="E141" s="14"/>
      <c r="F141" s="14"/>
      <c r="G141" s="14"/>
      <c r="H141" s="14"/>
      <c r="I141" s="14"/>
      <c r="J141" s="121"/>
    </row>
    <row r="142" spans="1:10">
      <c r="A142" s="14"/>
      <c r="B142" s="14"/>
      <c r="C142" s="14"/>
      <c r="D142" s="37"/>
      <c r="E142" s="14"/>
      <c r="F142" s="14"/>
      <c r="G142" s="14"/>
      <c r="H142" s="14"/>
      <c r="I142" s="14"/>
      <c r="J142" s="121"/>
    </row>
    <row r="143" spans="1:10">
      <c r="A143" s="14"/>
      <c r="B143" s="14"/>
      <c r="C143" s="14"/>
      <c r="D143" s="37"/>
      <c r="E143" s="14"/>
      <c r="F143" s="14"/>
      <c r="G143" s="14"/>
      <c r="H143" s="14"/>
      <c r="I143" s="14"/>
      <c r="J143" s="121"/>
    </row>
    <row r="144" spans="1:10">
      <c r="A144" s="14"/>
      <c r="B144" s="14"/>
      <c r="C144" s="14"/>
      <c r="D144" s="37"/>
      <c r="E144" s="14"/>
      <c r="F144" s="14"/>
      <c r="G144" s="14"/>
      <c r="H144" s="14"/>
      <c r="I144" s="14"/>
      <c r="J144" s="121"/>
    </row>
    <row r="145" spans="1:10">
      <c r="A145" s="14"/>
      <c r="B145" s="14"/>
      <c r="C145" s="14"/>
      <c r="D145" s="37"/>
      <c r="E145" s="14"/>
      <c r="F145" s="14"/>
      <c r="G145" s="14"/>
      <c r="H145" s="14"/>
      <c r="I145" s="14"/>
      <c r="J145" s="121"/>
    </row>
    <row r="146" spans="1:10">
      <c r="A146" s="14"/>
      <c r="B146" s="14"/>
      <c r="C146" s="14"/>
      <c r="D146" s="37"/>
      <c r="E146" s="14"/>
      <c r="F146" s="14"/>
      <c r="G146" s="14"/>
      <c r="H146" s="14"/>
      <c r="I146" s="14"/>
      <c r="J146" s="121"/>
    </row>
    <row r="147" spans="1:10">
      <c r="A147" s="14"/>
      <c r="B147" s="14"/>
      <c r="C147" s="14"/>
      <c r="D147" s="37"/>
      <c r="E147" s="14"/>
      <c r="F147" s="14"/>
      <c r="G147" s="14"/>
      <c r="H147" s="14"/>
      <c r="I147" s="14"/>
      <c r="J147" s="121"/>
    </row>
    <row r="148" spans="1:10">
      <c r="A148" s="14"/>
      <c r="B148" s="14"/>
      <c r="C148" s="14"/>
      <c r="D148" s="37"/>
      <c r="E148" s="14"/>
      <c r="F148" s="14"/>
      <c r="G148" s="14"/>
      <c r="H148" s="14"/>
      <c r="I148" s="14"/>
      <c r="J148" s="121"/>
    </row>
    <row r="149" spans="1:10">
      <c r="A149" s="14"/>
      <c r="B149" s="14"/>
      <c r="C149" s="14"/>
      <c r="D149" s="37"/>
      <c r="E149" s="14"/>
      <c r="F149" s="14"/>
      <c r="G149" s="14"/>
      <c r="H149" s="14"/>
      <c r="I149" s="14"/>
      <c r="J149" s="121"/>
    </row>
    <row r="150" spans="1:10">
      <c r="A150" s="14"/>
      <c r="B150" s="14"/>
      <c r="C150" s="14"/>
      <c r="D150" s="37"/>
      <c r="E150" s="14"/>
      <c r="F150" s="14"/>
      <c r="G150" s="14"/>
      <c r="H150" s="14"/>
      <c r="I150" s="14"/>
      <c r="J150" s="121"/>
    </row>
    <row r="151" spans="1:10">
      <c r="A151" s="14"/>
      <c r="B151" s="14"/>
      <c r="C151" s="14"/>
      <c r="D151" s="37"/>
      <c r="E151" s="14"/>
      <c r="F151" s="14"/>
      <c r="G151" s="14"/>
      <c r="H151" s="14"/>
      <c r="I151" s="14"/>
      <c r="J151" s="121"/>
    </row>
    <row r="152" spans="1:10">
      <c r="A152" s="14"/>
      <c r="B152" s="14"/>
      <c r="C152" s="14"/>
      <c r="D152" s="37"/>
      <c r="E152" s="14"/>
      <c r="F152" s="14"/>
      <c r="G152" s="14"/>
      <c r="H152" s="14"/>
      <c r="I152" s="14"/>
      <c r="J152" s="121"/>
    </row>
    <row r="153" spans="1:10">
      <c r="A153" s="14"/>
      <c r="B153" s="14"/>
      <c r="C153" s="14"/>
      <c r="D153" s="37"/>
      <c r="E153" s="14"/>
      <c r="F153" s="14"/>
      <c r="G153" s="14"/>
      <c r="H153" s="14"/>
      <c r="I153" s="14"/>
      <c r="J153" s="121"/>
    </row>
    <row r="154" spans="1:10">
      <c r="A154" s="14"/>
      <c r="B154" s="14"/>
      <c r="C154" s="14"/>
      <c r="D154" s="37"/>
      <c r="E154" s="14"/>
      <c r="F154" s="14"/>
      <c r="G154" s="14"/>
      <c r="H154" s="14"/>
      <c r="I154" s="14"/>
      <c r="J154" s="121"/>
    </row>
    <row r="155" spans="1:10">
      <c r="A155" s="14"/>
      <c r="B155" s="14"/>
      <c r="C155" s="14"/>
      <c r="D155" s="37"/>
      <c r="E155" s="14"/>
      <c r="F155" s="14"/>
      <c r="G155" s="14"/>
      <c r="H155" s="14"/>
      <c r="I155" s="14"/>
      <c r="J155" s="121"/>
    </row>
    <row r="156" spans="1:10">
      <c r="A156" s="14"/>
      <c r="B156" s="14"/>
      <c r="C156" s="14"/>
      <c r="D156" s="37"/>
      <c r="E156" s="14"/>
      <c r="F156" s="14"/>
      <c r="G156" s="14"/>
      <c r="H156" s="14"/>
      <c r="I156" s="14"/>
      <c r="J156" s="121"/>
    </row>
    <row r="157" spans="1:10">
      <c r="A157" s="14"/>
      <c r="B157" s="14"/>
      <c r="C157" s="14"/>
      <c r="D157" s="37"/>
      <c r="E157" s="14"/>
      <c r="F157" s="14"/>
      <c r="G157" s="14"/>
      <c r="H157" s="14"/>
      <c r="I157" s="14"/>
      <c r="J157" s="121"/>
    </row>
    <row r="158" spans="1:10">
      <c r="A158" s="14"/>
      <c r="B158" s="14"/>
      <c r="C158" s="14"/>
      <c r="D158" s="37"/>
      <c r="E158" s="14"/>
      <c r="F158" s="14"/>
      <c r="G158" s="14"/>
      <c r="H158" s="14"/>
      <c r="I158" s="14"/>
      <c r="J158" s="121"/>
    </row>
    <row r="159" spans="1:10">
      <c r="A159" s="14"/>
      <c r="B159" s="14"/>
      <c r="C159" s="14"/>
      <c r="D159" s="37"/>
      <c r="E159" s="14"/>
      <c r="F159" s="14"/>
      <c r="G159" s="14"/>
      <c r="H159" s="14"/>
      <c r="I159" s="14"/>
      <c r="J159" s="121"/>
    </row>
    <row r="160" spans="1:10">
      <c r="A160" s="14"/>
      <c r="B160" s="14"/>
      <c r="C160" s="14"/>
      <c r="D160" s="37"/>
      <c r="E160" s="14"/>
      <c r="F160" s="14"/>
      <c r="G160" s="14"/>
      <c r="H160" s="14"/>
      <c r="I160" s="14"/>
      <c r="J160" s="121"/>
    </row>
    <row r="161" spans="1:10">
      <c r="A161" s="14"/>
      <c r="B161" s="14"/>
      <c r="C161" s="14"/>
      <c r="D161" s="37"/>
      <c r="E161" s="14"/>
      <c r="F161" s="14"/>
      <c r="G161" s="14"/>
      <c r="H161" s="14"/>
      <c r="I161" s="14"/>
      <c r="J161" s="121"/>
    </row>
    <row r="162" spans="1:10">
      <c r="A162" s="14"/>
      <c r="B162" s="14"/>
      <c r="C162" s="14"/>
      <c r="D162" s="37"/>
      <c r="E162" s="14"/>
      <c r="F162" s="14"/>
      <c r="G162" s="14"/>
      <c r="H162" s="14"/>
      <c r="I162" s="14"/>
      <c r="J162" s="121"/>
    </row>
    <row r="163" spans="1:10">
      <c r="A163" s="14"/>
      <c r="B163" s="14"/>
      <c r="C163" s="14"/>
      <c r="D163" s="37"/>
      <c r="E163" s="14"/>
      <c r="F163" s="14"/>
      <c r="G163" s="14"/>
      <c r="H163" s="14"/>
      <c r="I163" s="14"/>
      <c r="J163" s="121"/>
    </row>
    <row r="164" spans="1:10">
      <c r="A164" s="14"/>
      <c r="B164" s="14"/>
      <c r="C164" s="14"/>
      <c r="D164" s="37"/>
      <c r="E164" s="14"/>
      <c r="F164" s="14"/>
      <c r="G164" s="14"/>
      <c r="H164" s="14"/>
      <c r="I164" s="14"/>
      <c r="J164" s="121"/>
    </row>
    <row r="165" spans="1:10">
      <c r="A165" s="14"/>
      <c r="B165" s="14"/>
      <c r="C165" s="14"/>
      <c r="D165" s="37"/>
      <c r="E165" s="14"/>
      <c r="F165" s="14"/>
      <c r="G165" s="14"/>
      <c r="H165" s="14"/>
      <c r="I165" s="14"/>
      <c r="J165" s="121"/>
    </row>
    <row r="166" spans="1:10">
      <c r="A166" s="14"/>
      <c r="B166" s="14"/>
      <c r="C166" s="14"/>
      <c r="D166" s="37"/>
      <c r="E166" s="14"/>
      <c r="F166" s="14"/>
      <c r="G166" s="14"/>
      <c r="H166" s="14"/>
      <c r="I166" s="14"/>
      <c r="J166" s="121"/>
    </row>
    <row r="167" spans="1:10">
      <c r="A167" s="14"/>
      <c r="B167" s="14"/>
      <c r="C167" s="14"/>
      <c r="D167" s="37"/>
      <c r="E167" s="14"/>
      <c r="F167" s="14"/>
      <c r="G167" s="14"/>
      <c r="H167" s="14"/>
      <c r="I167" s="14"/>
      <c r="J167" s="121"/>
    </row>
    <row r="168" spans="1:10">
      <c r="A168" s="14"/>
      <c r="B168" s="14"/>
      <c r="C168" s="14"/>
      <c r="D168" s="37"/>
      <c r="E168" s="14"/>
      <c r="F168" s="14"/>
      <c r="G168" s="14"/>
      <c r="H168" s="14"/>
      <c r="I168" s="14"/>
      <c r="J168" s="121"/>
    </row>
    <row r="169" spans="1:10">
      <c r="A169" s="14"/>
      <c r="B169" s="14"/>
      <c r="C169" s="14"/>
      <c r="D169" s="37"/>
      <c r="E169" s="14"/>
      <c r="F169" s="14"/>
      <c r="G169" s="14"/>
      <c r="H169" s="14"/>
      <c r="I169" s="14"/>
      <c r="J169" s="121"/>
    </row>
    <row r="170" spans="1:10">
      <c r="A170" s="14"/>
      <c r="B170" s="14"/>
      <c r="C170" s="14"/>
      <c r="D170" s="37"/>
      <c r="E170" s="14"/>
      <c r="F170" s="14"/>
      <c r="G170" s="14"/>
      <c r="H170" s="14"/>
      <c r="I170" s="14"/>
      <c r="J170" s="121"/>
    </row>
    <row r="171" spans="1:10">
      <c r="A171" s="14"/>
      <c r="B171" s="14"/>
      <c r="C171" s="14"/>
      <c r="D171" s="37"/>
      <c r="E171" s="14"/>
      <c r="F171" s="14"/>
      <c r="G171" s="14"/>
      <c r="H171" s="14"/>
      <c r="I171" s="14"/>
      <c r="J171" s="121"/>
    </row>
    <row r="172" spans="1:10">
      <c r="A172" s="14"/>
      <c r="B172" s="14"/>
      <c r="C172" s="14"/>
      <c r="D172" s="37"/>
      <c r="E172" s="14"/>
      <c r="F172" s="14"/>
      <c r="G172" s="14"/>
      <c r="H172" s="14"/>
      <c r="I172" s="14"/>
      <c r="J172" s="121"/>
    </row>
    <row r="173" spans="1:10">
      <c r="A173" s="14"/>
      <c r="B173" s="14"/>
      <c r="C173" s="14"/>
      <c r="D173" s="37"/>
      <c r="E173" s="14"/>
      <c r="F173" s="14"/>
      <c r="G173" s="14"/>
      <c r="H173" s="14"/>
      <c r="I173" s="14"/>
      <c r="J173" s="121"/>
    </row>
    <row r="174" spans="1:10">
      <c r="A174" s="14"/>
      <c r="B174" s="14"/>
      <c r="C174" s="14"/>
      <c r="D174" s="37"/>
      <c r="E174" s="14"/>
      <c r="F174" s="14"/>
      <c r="G174" s="14"/>
      <c r="H174" s="14"/>
      <c r="I174" s="14"/>
      <c r="J174" s="121"/>
    </row>
    <row r="175" spans="1:10">
      <c r="A175" s="14"/>
      <c r="B175" s="14"/>
      <c r="C175" s="14"/>
      <c r="D175" s="37"/>
      <c r="E175" s="14"/>
      <c r="F175" s="14"/>
      <c r="G175" s="14"/>
      <c r="H175" s="14"/>
      <c r="I175" s="14"/>
      <c r="J175" s="121"/>
    </row>
    <row r="176" spans="1:10">
      <c r="A176" s="14"/>
      <c r="B176" s="14"/>
      <c r="C176" s="14"/>
      <c r="D176" s="37"/>
      <c r="E176" s="14"/>
      <c r="F176" s="14"/>
      <c r="G176" s="14"/>
      <c r="H176" s="14"/>
      <c r="I176" s="14"/>
      <c r="J176" s="121"/>
    </row>
    <row r="177" spans="1:10">
      <c r="A177" s="14"/>
      <c r="B177" s="14"/>
      <c r="C177" s="14"/>
      <c r="D177" s="37"/>
      <c r="E177" s="14"/>
      <c r="F177" s="14"/>
      <c r="G177" s="14"/>
      <c r="H177" s="14"/>
      <c r="I177" s="14"/>
      <c r="J177" s="121"/>
    </row>
    <row r="178" spans="1:10">
      <c r="A178" s="14"/>
      <c r="B178" s="14"/>
      <c r="C178" s="14"/>
      <c r="D178" s="37"/>
      <c r="E178" s="14"/>
      <c r="F178" s="14"/>
      <c r="G178" s="14"/>
      <c r="H178" s="14"/>
      <c r="I178" s="14"/>
      <c r="J178" s="121"/>
    </row>
    <row r="179" spans="1:10">
      <c r="A179" s="14"/>
      <c r="B179" s="14"/>
      <c r="C179" s="14"/>
      <c r="D179" s="37"/>
      <c r="E179" s="14"/>
      <c r="F179" s="14"/>
      <c r="G179" s="14"/>
      <c r="H179" s="14"/>
      <c r="I179" s="14"/>
      <c r="J179" s="121"/>
    </row>
    <row r="180" spans="1:10">
      <c r="A180" s="14"/>
      <c r="B180" s="14"/>
      <c r="C180" s="14"/>
      <c r="D180" s="37"/>
      <c r="E180" s="14"/>
      <c r="F180" s="14"/>
      <c r="G180" s="14"/>
      <c r="H180" s="14"/>
      <c r="I180" s="14"/>
      <c r="J180" s="121"/>
    </row>
    <row r="181" spans="1:10">
      <c r="A181" s="14"/>
      <c r="B181" s="14"/>
      <c r="C181" s="14"/>
      <c r="D181" s="37"/>
      <c r="E181" s="14"/>
      <c r="F181" s="14"/>
      <c r="G181" s="14"/>
      <c r="H181" s="14"/>
      <c r="I181" s="14"/>
      <c r="J181" s="121"/>
    </row>
    <row r="182" spans="1:10">
      <c r="A182" s="14"/>
      <c r="B182" s="14"/>
      <c r="C182" s="14"/>
      <c r="D182" s="37"/>
      <c r="E182" s="14"/>
      <c r="F182" s="14"/>
      <c r="G182" s="14"/>
      <c r="H182" s="14"/>
      <c r="I182" s="14"/>
      <c r="J182" s="121"/>
    </row>
    <row r="183" spans="1:10">
      <c r="A183" s="14"/>
      <c r="B183" s="14"/>
      <c r="C183" s="14"/>
      <c r="D183" s="37"/>
      <c r="E183" s="14"/>
      <c r="F183" s="14"/>
      <c r="G183" s="14"/>
      <c r="H183" s="14"/>
      <c r="I183" s="14"/>
      <c r="J183" s="121"/>
    </row>
    <row r="184" spans="1:10">
      <c r="A184" s="14"/>
      <c r="B184" s="14"/>
      <c r="C184" s="14"/>
      <c r="D184" s="37"/>
      <c r="E184" s="14"/>
      <c r="F184" s="14"/>
      <c r="G184" s="14"/>
      <c r="H184" s="14"/>
      <c r="I184" s="14"/>
      <c r="J184" s="121"/>
    </row>
    <row r="185" spans="1:10">
      <c r="A185" s="14"/>
      <c r="B185" s="14"/>
      <c r="C185" s="14"/>
      <c r="D185" s="37"/>
      <c r="E185" s="14"/>
      <c r="F185" s="14"/>
      <c r="G185" s="14"/>
      <c r="H185" s="14"/>
      <c r="I185" s="14"/>
      <c r="J185" s="121"/>
    </row>
    <row r="186" spans="1:10">
      <c r="A186" s="14"/>
      <c r="B186" s="14"/>
      <c r="C186" s="14"/>
      <c r="D186" s="37"/>
      <c r="E186" s="14"/>
      <c r="F186" s="14"/>
      <c r="G186" s="14"/>
      <c r="H186" s="14"/>
      <c r="I186" s="14"/>
      <c r="J186" s="121"/>
    </row>
    <row r="187" spans="1:10">
      <c r="A187" s="14"/>
      <c r="B187" s="14"/>
      <c r="C187" s="14"/>
      <c r="D187" s="37"/>
      <c r="E187" s="14"/>
      <c r="F187" s="14"/>
      <c r="G187" s="14"/>
      <c r="H187" s="14"/>
      <c r="I187" s="14"/>
      <c r="J187" s="121"/>
    </row>
    <row r="188" spans="1:10">
      <c r="A188" s="14"/>
      <c r="B188" s="14"/>
      <c r="C188" s="14"/>
      <c r="D188" s="37"/>
      <c r="E188" s="14"/>
      <c r="F188" s="14"/>
      <c r="G188" s="14"/>
      <c r="H188" s="14"/>
      <c r="I188" s="14"/>
      <c r="J188" s="121"/>
    </row>
    <row r="189" spans="1:10">
      <c r="A189" s="14"/>
      <c r="B189" s="14"/>
      <c r="C189" s="14"/>
      <c r="D189" s="37"/>
      <c r="E189" s="14"/>
      <c r="F189" s="14"/>
      <c r="G189" s="14"/>
      <c r="H189" s="14"/>
      <c r="I189" s="14"/>
      <c r="J189" s="121"/>
    </row>
    <row r="190" spans="1:10">
      <c r="A190" s="14"/>
      <c r="B190" s="14"/>
      <c r="C190" s="14"/>
      <c r="D190" s="37"/>
      <c r="E190" s="14"/>
      <c r="F190" s="14"/>
      <c r="G190" s="14"/>
      <c r="H190" s="14"/>
      <c r="I190" s="14"/>
      <c r="J190" s="121"/>
    </row>
    <row r="191" spans="1:10">
      <c r="A191" s="14"/>
      <c r="B191" s="14"/>
      <c r="C191" s="14"/>
      <c r="D191" s="37"/>
      <c r="E191" s="14"/>
      <c r="F191" s="14"/>
      <c r="G191" s="14"/>
      <c r="H191" s="14"/>
      <c r="I191" s="14"/>
      <c r="J191" s="121"/>
    </row>
    <row r="192" spans="1:10">
      <c r="A192" s="14"/>
      <c r="B192" s="14"/>
      <c r="C192" s="14"/>
      <c r="D192" s="37"/>
      <c r="E192" s="14"/>
      <c r="F192" s="14"/>
      <c r="G192" s="14"/>
      <c r="H192" s="14"/>
      <c r="I192" s="14"/>
      <c r="J192" s="121"/>
    </row>
    <row r="193" spans="1:10">
      <c r="A193" s="14"/>
      <c r="B193" s="14"/>
      <c r="C193" s="14"/>
      <c r="D193" s="37"/>
      <c r="E193" s="14"/>
      <c r="F193" s="14"/>
      <c r="G193" s="14"/>
      <c r="H193" s="14"/>
      <c r="I193" s="14"/>
      <c r="J193" s="121"/>
    </row>
    <row r="194" spans="1:10">
      <c r="A194" s="14"/>
      <c r="B194" s="14"/>
      <c r="C194" s="14"/>
      <c r="D194" s="37"/>
      <c r="E194" s="14"/>
      <c r="F194" s="14"/>
      <c r="G194" s="14"/>
      <c r="H194" s="14"/>
      <c r="I194" s="14"/>
      <c r="J194" s="121"/>
    </row>
    <row r="195" spans="1:10">
      <c r="A195" s="14"/>
      <c r="B195" s="14"/>
      <c r="C195" s="14"/>
      <c r="D195" s="37"/>
      <c r="E195" s="14"/>
      <c r="F195" s="14"/>
      <c r="G195" s="14"/>
      <c r="H195" s="14"/>
      <c r="I195" s="14"/>
      <c r="J195" s="121"/>
    </row>
    <row r="196" spans="1:10">
      <c r="A196" s="14"/>
      <c r="B196" s="14"/>
      <c r="C196" s="14"/>
      <c r="D196" s="37"/>
      <c r="E196" s="14"/>
      <c r="F196" s="14"/>
      <c r="G196" s="14"/>
      <c r="H196" s="14"/>
      <c r="I196" s="14"/>
      <c r="J196" s="121"/>
    </row>
    <row r="197" spans="1:10">
      <c r="A197" s="14"/>
      <c r="B197" s="14"/>
      <c r="C197" s="14"/>
      <c r="D197" s="37"/>
      <c r="E197" s="14"/>
      <c r="F197" s="14"/>
      <c r="G197" s="14"/>
      <c r="H197" s="14"/>
      <c r="I197" s="14"/>
      <c r="J197" s="121"/>
    </row>
    <row r="198" spans="1:10">
      <c r="A198" s="14"/>
      <c r="B198" s="14"/>
      <c r="C198" s="14"/>
      <c r="D198" s="37"/>
      <c r="E198" s="14"/>
      <c r="F198" s="14"/>
      <c r="G198" s="14"/>
      <c r="H198" s="14"/>
      <c r="I198" s="14"/>
      <c r="J198" s="121"/>
    </row>
    <row r="199" spans="1:10">
      <c r="A199" s="14"/>
      <c r="B199" s="14"/>
      <c r="C199" s="14"/>
      <c r="D199" s="37"/>
      <c r="E199" s="14"/>
      <c r="F199" s="14"/>
      <c r="G199" s="14"/>
      <c r="H199" s="14"/>
      <c r="I199" s="14"/>
      <c r="J199" s="121"/>
    </row>
    <row r="200" spans="1:10">
      <c r="A200" s="14"/>
      <c r="B200" s="14"/>
      <c r="C200" s="14"/>
      <c r="D200" s="37"/>
      <c r="E200" s="14"/>
      <c r="F200" s="14"/>
      <c r="G200" s="14"/>
      <c r="H200" s="14"/>
      <c r="I200" s="14"/>
      <c r="J200" s="121"/>
    </row>
    <row r="201" spans="1:10">
      <c r="A201" s="14"/>
      <c r="B201" s="14"/>
      <c r="C201" s="14"/>
      <c r="D201" s="37"/>
      <c r="E201" s="14"/>
      <c r="F201" s="14"/>
      <c r="G201" s="14"/>
      <c r="H201" s="14"/>
      <c r="I201" s="14"/>
      <c r="J201" s="121"/>
    </row>
    <row r="202" spans="1:10">
      <c r="A202" s="14"/>
      <c r="B202" s="14"/>
      <c r="C202" s="14"/>
      <c r="D202" s="37"/>
      <c r="E202" s="14"/>
      <c r="F202" s="14"/>
      <c r="G202" s="14"/>
      <c r="H202" s="14"/>
      <c r="I202" s="14"/>
      <c r="J202" s="121"/>
    </row>
    <row r="203" spans="1:10">
      <c r="A203" s="14"/>
      <c r="B203" s="14"/>
      <c r="C203" s="14"/>
      <c r="D203" s="37"/>
      <c r="E203" s="14"/>
      <c r="F203" s="14"/>
      <c r="G203" s="14"/>
      <c r="H203" s="14"/>
      <c r="I203" s="14"/>
      <c r="J203" s="121"/>
    </row>
    <row r="204" spans="1:10">
      <c r="A204" s="14"/>
      <c r="B204" s="14"/>
      <c r="C204" s="14"/>
      <c r="D204" s="37"/>
      <c r="E204" s="14"/>
      <c r="F204" s="14"/>
      <c r="G204" s="14"/>
      <c r="H204" s="14"/>
      <c r="I204" s="14"/>
      <c r="J204" s="121"/>
    </row>
    <row r="205" spans="1:10">
      <c r="A205" s="14"/>
      <c r="B205" s="14"/>
      <c r="C205" s="14"/>
      <c r="D205" s="37"/>
      <c r="E205" s="14"/>
      <c r="F205" s="14"/>
      <c r="G205" s="14"/>
      <c r="H205" s="14"/>
      <c r="I205" s="14"/>
      <c r="J205" s="121"/>
    </row>
    <row r="206" spans="1:10">
      <c r="A206" s="14"/>
      <c r="B206" s="14"/>
      <c r="C206" s="14"/>
      <c r="D206" s="37"/>
      <c r="E206" s="14"/>
      <c r="F206" s="14"/>
      <c r="G206" s="14"/>
      <c r="H206" s="14"/>
      <c r="I206" s="14"/>
      <c r="J206" s="121"/>
    </row>
    <row r="207" spans="1:10">
      <c r="A207" s="14"/>
      <c r="B207" s="14"/>
      <c r="C207" s="14"/>
      <c r="D207" s="37"/>
      <c r="E207" s="14"/>
      <c r="F207" s="14"/>
      <c r="G207" s="14"/>
      <c r="H207" s="14"/>
      <c r="I207" s="14"/>
      <c r="J207" s="121"/>
    </row>
    <row r="208" spans="1:10">
      <c r="A208" s="14"/>
      <c r="B208" s="14"/>
      <c r="C208" s="14"/>
      <c r="D208" s="37"/>
      <c r="E208" s="14"/>
      <c r="F208" s="14"/>
      <c r="G208" s="14"/>
      <c r="H208" s="14"/>
      <c r="I208" s="14"/>
      <c r="J208" s="121"/>
    </row>
    <row r="209" spans="1:10">
      <c r="A209" s="14"/>
      <c r="B209" s="14"/>
      <c r="C209" s="14"/>
      <c r="D209" s="37"/>
      <c r="E209" s="14"/>
      <c r="F209" s="14"/>
      <c r="G209" s="14"/>
      <c r="H209" s="14"/>
      <c r="I209" s="14"/>
      <c r="J209" s="121"/>
    </row>
    <row r="210" spans="1:10">
      <c r="A210" s="14"/>
      <c r="B210" s="14"/>
      <c r="C210" s="14"/>
      <c r="D210" s="37"/>
      <c r="E210" s="14"/>
      <c r="F210" s="14"/>
      <c r="G210" s="14"/>
      <c r="H210" s="14"/>
      <c r="I210" s="14"/>
      <c r="J210" s="121"/>
    </row>
    <row r="211" spans="1:10">
      <c r="A211" s="14"/>
      <c r="B211" s="14"/>
      <c r="C211" s="14"/>
      <c r="D211" s="37"/>
      <c r="E211" s="14"/>
      <c r="F211" s="14"/>
      <c r="G211" s="14"/>
      <c r="H211" s="14"/>
      <c r="I211" s="14"/>
      <c r="J211" s="121"/>
    </row>
    <row r="212" spans="1:10">
      <c r="A212" s="14"/>
      <c r="B212" s="14"/>
      <c r="C212" s="14"/>
      <c r="D212" s="37"/>
      <c r="E212" s="14"/>
      <c r="F212" s="14"/>
      <c r="G212" s="14"/>
      <c r="H212" s="14"/>
      <c r="I212" s="14"/>
      <c r="J212" s="121"/>
    </row>
    <row r="213" spans="1:10">
      <c r="A213" s="14"/>
      <c r="B213" s="14"/>
      <c r="C213" s="14"/>
      <c r="D213" s="37"/>
      <c r="E213" s="14"/>
      <c r="F213" s="14"/>
      <c r="G213" s="14"/>
      <c r="H213" s="14"/>
      <c r="I213" s="14"/>
      <c r="J213" s="121"/>
    </row>
    <row r="214" spans="1:10">
      <c r="A214" s="14"/>
      <c r="B214" s="14"/>
      <c r="C214" s="14"/>
      <c r="D214" s="37"/>
      <c r="E214" s="14"/>
      <c r="F214" s="14"/>
      <c r="G214" s="14"/>
      <c r="H214" s="14"/>
      <c r="I214" s="14"/>
      <c r="J214" s="121"/>
    </row>
    <row r="215" spans="1:10">
      <c r="A215" s="14"/>
      <c r="B215" s="14"/>
      <c r="C215" s="14"/>
      <c r="D215" s="37"/>
      <c r="E215" s="14"/>
      <c r="F215" s="14"/>
      <c r="G215" s="14"/>
      <c r="H215" s="14"/>
      <c r="I215" s="14"/>
      <c r="J215" s="121"/>
    </row>
    <row r="216" spans="1:10">
      <c r="A216" s="14"/>
      <c r="B216" s="14"/>
      <c r="C216" s="14"/>
      <c r="D216" s="37"/>
      <c r="E216" s="14"/>
      <c r="F216" s="14"/>
      <c r="G216" s="14"/>
      <c r="H216" s="14"/>
      <c r="I216" s="14"/>
      <c r="J216" s="121"/>
    </row>
    <row r="217" spans="1:10">
      <c r="A217" s="14"/>
      <c r="B217" s="14"/>
      <c r="C217" s="14"/>
      <c r="D217" s="37"/>
      <c r="E217" s="14"/>
      <c r="F217" s="14"/>
      <c r="G217" s="14"/>
      <c r="H217" s="14"/>
      <c r="I217" s="14"/>
      <c r="J217" s="121"/>
    </row>
    <row r="218" spans="1:10">
      <c r="A218" s="14"/>
      <c r="B218" s="14"/>
      <c r="C218" s="14"/>
      <c r="D218" s="37"/>
      <c r="E218" s="14"/>
      <c r="F218" s="14"/>
      <c r="G218" s="14"/>
      <c r="H218" s="14"/>
      <c r="I218" s="14"/>
      <c r="J218" s="121"/>
    </row>
    <row r="219" spans="1:10">
      <c r="A219" s="14"/>
      <c r="B219" s="14"/>
      <c r="C219" s="14"/>
      <c r="D219" s="37"/>
      <c r="E219" s="14"/>
      <c r="F219" s="14"/>
      <c r="G219" s="14"/>
      <c r="H219" s="14"/>
      <c r="I219" s="14"/>
      <c r="J219" s="121"/>
    </row>
    <row r="220" spans="1:10">
      <c r="A220" s="14"/>
      <c r="B220" s="14"/>
      <c r="C220" s="14"/>
      <c r="D220" s="37"/>
      <c r="E220" s="14"/>
      <c r="F220" s="14"/>
      <c r="G220" s="14"/>
      <c r="H220" s="14"/>
      <c r="I220" s="14"/>
      <c r="J220" s="121"/>
    </row>
    <row r="221" spans="1:10">
      <c r="A221" s="14"/>
      <c r="B221" s="14"/>
      <c r="C221" s="14"/>
      <c r="D221" s="37"/>
      <c r="E221" s="14"/>
      <c r="F221" s="14"/>
      <c r="G221" s="14"/>
      <c r="H221" s="14"/>
      <c r="I221" s="14"/>
      <c r="J221" s="121"/>
    </row>
    <row r="222" spans="1:10">
      <c r="A222" s="14"/>
      <c r="B222" s="14"/>
      <c r="C222" s="14"/>
      <c r="D222" s="37"/>
      <c r="E222" s="14"/>
      <c r="F222" s="14"/>
      <c r="G222" s="14"/>
      <c r="H222" s="14"/>
      <c r="I222" s="14"/>
      <c r="J222" s="121"/>
    </row>
    <row r="223" spans="1:10">
      <c r="A223" s="14"/>
      <c r="B223" s="14"/>
      <c r="C223" s="14"/>
      <c r="D223" s="37"/>
      <c r="E223" s="14"/>
      <c r="F223" s="14"/>
      <c r="G223" s="14"/>
      <c r="H223" s="14"/>
      <c r="I223" s="14"/>
      <c r="J223" s="121"/>
    </row>
    <row r="224" spans="1:10">
      <c r="A224" s="14"/>
      <c r="B224" s="14"/>
      <c r="C224" s="14"/>
      <c r="D224" s="37"/>
      <c r="E224" s="14"/>
      <c r="F224" s="14"/>
      <c r="G224" s="14"/>
      <c r="H224" s="14"/>
      <c r="I224" s="14"/>
      <c r="J224" s="121"/>
    </row>
    <row r="225" spans="1:10">
      <c r="A225" s="14"/>
      <c r="B225" s="14"/>
      <c r="C225" s="14"/>
      <c r="D225" s="37"/>
      <c r="E225" s="14"/>
      <c r="F225" s="14"/>
      <c r="G225" s="14"/>
      <c r="H225" s="14"/>
      <c r="I225" s="14"/>
      <c r="J225" s="121"/>
    </row>
    <row r="226" spans="1:10">
      <c r="A226" s="14"/>
      <c r="B226" s="14"/>
      <c r="C226" s="14"/>
      <c r="D226" s="37"/>
      <c r="E226" s="14"/>
      <c r="F226" s="14"/>
      <c r="G226" s="14"/>
      <c r="H226" s="14"/>
      <c r="I226" s="14"/>
      <c r="J226" s="121"/>
    </row>
    <row r="227" spans="1:10">
      <c r="A227" s="14"/>
      <c r="B227" s="14"/>
      <c r="C227" s="14"/>
      <c r="D227" s="37"/>
      <c r="E227" s="14"/>
      <c r="F227" s="14"/>
      <c r="G227" s="14"/>
      <c r="H227" s="14"/>
      <c r="I227" s="14"/>
      <c r="J227" s="121"/>
    </row>
    <row r="228" spans="1:10">
      <c r="A228" s="14"/>
      <c r="B228" s="14"/>
      <c r="C228" s="14"/>
      <c r="D228" s="37"/>
      <c r="E228" s="14"/>
      <c r="F228" s="14"/>
      <c r="G228" s="14"/>
      <c r="H228" s="14"/>
      <c r="I228" s="14"/>
      <c r="J228" s="121"/>
    </row>
    <row r="229" spans="1:10">
      <c r="A229" s="14"/>
      <c r="B229" s="14"/>
      <c r="C229" s="14"/>
      <c r="D229" s="37"/>
      <c r="E229" s="14"/>
      <c r="F229" s="14"/>
      <c r="G229" s="14"/>
      <c r="H229" s="14"/>
      <c r="I229" s="14"/>
      <c r="J229" s="121"/>
    </row>
    <row r="230" spans="1:10">
      <c r="A230" s="14"/>
      <c r="B230" s="14"/>
      <c r="C230" s="14"/>
      <c r="D230" s="37"/>
      <c r="E230" s="14"/>
      <c r="F230" s="14"/>
      <c r="G230" s="14"/>
      <c r="H230" s="14"/>
      <c r="I230" s="14"/>
      <c r="J230" s="121"/>
    </row>
    <row r="231" spans="1:10">
      <c r="A231" s="14"/>
      <c r="B231" s="14"/>
      <c r="C231" s="14"/>
      <c r="D231" s="37"/>
      <c r="E231" s="14"/>
      <c r="F231" s="14"/>
      <c r="G231" s="14"/>
      <c r="H231" s="14"/>
      <c r="I231" s="14"/>
      <c r="J231" s="121"/>
    </row>
    <row r="232" spans="1:10">
      <c r="A232" s="14"/>
      <c r="B232" s="14"/>
      <c r="C232" s="14"/>
      <c r="D232" s="37"/>
      <c r="E232" s="14"/>
      <c r="F232" s="14"/>
      <c r="G232" s="14"/>
      <c r="H232" s="14"/>
      <c r="I232" s="14"/>
      <c r="J232" s="121"/>
    </row>
    <row r="233" spans="1:10">
      <c r="A233" s="14"/>
      <c r="B233" s="14"/>
      <c r="C233" s="14"/>
      <c r="D233" s="37"/>
      <c r="E233" s="14"/>
      <c r="F233" s="14"/>
      <c r="G233" s="14"/>
      <c r="H233" s="14"/>
      <c r="I233" s="14"/>
      <c r="J233" s="121"/>
    </row>
    <row r="234" spans="1:10">
      <c r="A234" s="14"/>
      <c r="B234" s="14"/>
      <c r="C234" s="14"/>
      <c r="D234" s="37"/>
      <c r="E234" s="14"/>
      <c r="F234" s="14"/>
      <c r="G234" s="14"/>
      <c r="H234" s="14"/>
      <c r="I234" s="14"/>
      <c r="J234" s="121"/>
    </row>
    <row r="235" spans="1:10">
      <c r="A235" s="14"/>
      <c r="B235" s="14"/>
      <c r="C235" s="14"/>
      <c r="D235" s="37"/>
      <c r="E235" s="14"/>
      <c r="F235" s="14"/>
      <c r="G235" s="14"/>
      <c r="H235" s="14"/>
      <c r="I235" s="14"/>
      <c r="J235" s="121"/>
    </row>
    <row r="236" spans="1:10">
      <c r="A236" s="14"/>
      <c r="B236" s="14"/>
      <c r="C236" s="14"/>
      <c r="D236" s="37"/>
      <c r="E236" s="14"/>
      <c r="F236" s="14"/>
      <c r="G236" s="14"/>
      <c r="H236" s="14"/>
      <c r="I236" s="14"/>
      <c r="J236" s="121"/>
    </row>
    <row r="237" spans="1:10">
      <c r="A237" s="14"/>
      <c r="B237" s="14"/>
      <c r="C237" s="14"/>
      <c r="D237" s="37"/>
      <c r="E237" s="14"/>
      <c r="F237" s="14"/>
      <c r="G237" s="14"/>
      <c r="H237" s="14"/>
      <c r="I237" s="14"/>
      <c r="J237" s="121"/>
    </row>
    <row r="238" spans="1:10">
      <c r="A238" s="14"/>
      <c r="B238" s="14"/>
      <c r="C238" s="14"/>
      <c r="D238" s="37"/>
      <c r="E238" s="14"/>
      <c r="F238" s="14"/>
      <c r="G238" s="14"/>
      <c r="H238" s="14"/>
      <c r="I238" s="14"/>
      <c r="J238" s="121"/>
    </row>
    <row r="239" spans="1:10">
      <c r="A239" s="14"/>
      <c r="B239" s="14"/>
      <c r="C239" s="14"/>
      <c r="D239" s="37"/>
      <c r="E239" s="14"/>
      <c r="F239" s="14"/>
      <c r="G239" s="14"/>
      <c r="H239" s="14"/>
      <c r="I239" s="14"/>
      <c r="J239" s="121"/>
    </row>
    <row r="240" spans="1:10">
      <c r="A240" s="14"/>
      <c r="B240" s="14"/>
      <c r="C240" s="14"/>
      <c r="D240" s="37"/>
      <c r="E240" s="14"/>
      <c r="F240" s="14"/>
      <c r="G240" s="14"/>
      <c r="H240" s="14"/>
      <c r="I240" s="14"/>
      <c r="J240" s="121"/>
    </row>
    <row r="241" spans="1:10">
      <c r="A241" s="14"/>
      <c r="B241" s="14"/>
      <c r="C241" s="14"/>
      <c r="D241" s="37"/>
      <c r="E241" s="14"/>
      <c r="F241" s="14"/>
      <c r="G241" s="14"/>
      <c r="H241" s="14"/>
      <c r="I241" s="14"/>
      <c r="J241" s="121"/>
    </row>
    <row r="242" spans="1:10">
      <c r="A242" s="14"/>
      <c r="B242" s="14"/>
      <c r="C242" s="14"/>
      <c r="D242" s="37"/>
      <c r="E242" s="14"/>
      <c r="F242" s="14"/>
      <c r="G242" s="14"/>
      <c r="H242" s="14"/>
      <c r="I242" s="14"/>
      <c r="J242" s="121"/>
    </row>
    <row r="243" spans="1:10">
      <c r="A243" s="14"/>
      <c r="B243" s="14"/>
      <c r="C243" s="14"/>
      <c r="D243" s="37"/>
      <c r="E243" s="14"/>
      <c r="F243" s="14"/>
      <c r="G243" s="14"/>
      <c r="H243" s="14"/>
      <c r="I243" s="14"/>
      <c r="J243" s="121"/>
    </row>
    <row r="244" spans="1:10">
      <c r="A244" s="14"/>
      <c r="B244" s="14"/>
      <c r="C244" s="14"/>
      <c r="D244" s="37"/>
      <c r="E244" s="14"/>
      <c r="F244" s="14"/>
      <c r="G244" s="14"/>
      <c r="H244" s="14"/>
      <c r="I244" s="14"/>
      <c r="J244" s="121"/>
    </row>
    <row r="245" spans="1:10">
      <c r="A245" s="14"/>
      <c r="B245" s="14"/>
      <c r="C245" s="14"/>
      <c r="D245" s="37"/>
      <c r="E245" s="14"/>
      <c r="F245" s="14"/>
      <c r="G245" s="14"/>
      <c r="H245" s="14"/>
      <c r="I245" s="14"/>
      <c r="J245" s="121"/>
    </row>
    <row r="246" spans="1:10">
      <c r="A246" s="14"/>
      <c r="B246" s="14"/>
      <c r="C246" s="14"/>
      <c r="D246" s="37"/>
      <c r="E246" s="14"/>
      <c r="F246" s="14"/>
      <c r="G246" s="14"/>
      <c r="H246" s="14"/>
      <c r="I246" s="14"/>
      <c r="J246" s="121"/>
    </row>
    <row r="247" spans="1:10">
      <c r="A247" s="14"/>
      <c r="B247" s="14"/>
      <c r="C247" s="14"/>
      <c r="D247" s="37"/>
      <c r="E247" s="14"/>
      <c r="F247" s="14"/>
      <c r="G247" s="14"/>
      <c r="H247" s="14"/>
      <c r="I247" s="14"/>
      <c r="J247" s="121"/>
    </row>
    <row r="248" spans="1:10">
      <c r="A248" s="14"/>
      <c r="B248" s="14"/>
      <c r="C248" s="14"/>
      <c r="D248" s="37"/>
      <c r="E248" s="14"/>
      <c r="F248" s="14"/>
      <c r="G248" s="14"/>
      <c r="H248" s="14"/>
      <c r="I248" s="14"/>
      <c r="J248" s="121"/>
    </row>
    <row r="249" spans="1:10">
      <c r="A249" s="14"/>
      <c r="B249" s="14"/>
      <c r="C249" s="14"/>
      <c r="D249" s="37"/>
      <c r="E249" s="14"/>
      <c r="F249" s="14"/>
      <c r="G249" s="14"/>
      <c r="H249" s="14"/>
      <c r="I249" s="14"/>
      <c r="J249" s="121"/>
    </row>
    <row r="250" spans="1:10">
      <c r="A250" s="14"/>
      <c r="B250" s="14"/>
      <c r="C250" s="14"/>
      <c r="D250" s="37"/>
      <c r="E250" s="14"/>
      <c r="F250" s="14"/>
      <c r="G250" s="14"/>
      <c r="H250" s="14"/>
      <c r="I250" s="14"/>
      <c r="J250" s="121"/>
    </row>
    <row r="251" spans="1:10">
      <c r="A251" s="14"/>
      <c r="B251" s="14"/>
      <c r="C251" s="14"/>
      <c r="D251" s="37"/>
      <c r="E251" s="14"/>
      <c r="F251" s="14"/>
      <c r="G251" s="14"/>
      <c r="H251" s="14"/>
      <c r="I251" s="14"/>
      <c r="J251" s="121"/>
    </row>
    <row r="252" spans="1:10">
      <c r="A252" s="14"/>
      <c r="B252" s="14"/>
      <c r="C252" s="14"/>
      <c r="D252" s="37"/>
      <c r="E252" s="14"/>
      <c r="F252" s="14"/>
      <c r="G252" s="14"/>
      <c r="H252" s="14"/>
      <c r="I252" s="14"/>
      <c r="J252" s="121"/>
    </row>
    <row r="253" spans="1:10">
      <c r="A253" s="14"/>
      <c r="B253" s="14"/>
      <c r="C253" s="14"/>
      <c r="D253" s="37"/>
      <c r="E253" s="14"/>
      <c r="F253" s="14"/>
      <c r="G253" s="14"/>
      <c r="H253" s="14"/>
      <c r="I253" s="14"/>
      <c r="J253" s="121"/>
    </row>
    <row r="254" spans="1:10">
      <c r="A254" s="14"/>
      <c r="B254" s="14"/>
      <c r="C254" s="14"/>
      <c r="D254" s="37"/>
      <c r="E254" s="14"/>
      <c r="F254" s="14"/>
      <c r="G254" s="14"/>
      <c r="H254" s="14"/>
      <c r="I254" s="14"/>
      <c r="J254" s="121"/>
    </row>
    <row r="255" spans="1:10">
      <c r="A255" s="14"/>
      <c r="B255" s="14"/>
      <c r="C255" s="14"/>
      <c r="D255" s="37"/>
      <c r="E255" s="14"/>
      <c r="F255" s="14"/>
      <c r="G255" s="14"/>
      <c r="H255" s="14"/>
      <c r="I255" s="14"/>
      <c r="J255" s="121"/>
    </row>
    <row r="256" spans="1:10">
      <c r="A256" s="14"/>
      <c r="B256" s="14"/>
      <c r="C256" s="14"/>
      <c r="D256" s="37"/>
      <c r="E256" s="14"/>
      <c r="F256" s="14"/>
      <c r="G256" s="14"/>
      <c r="H256" s="14"/>
      <c r="I256" s="14"/>
      <c r="J256" s="121"/>
    </row>
    <row r="257" spans="1:10">
      <c r="A257" s="14"/>
      <c r="B257" s="14"/>
      <c r="C257" s="14"/>
      <c r="D257" s="37"/>
      <c r="E257" s="14"/>
      <c r="F257" s="14"/>
      <c r="G257" s="14"/>
      <c r="H257" s="14"/>
      <c r="I257" s="14"/>
      <c r="J257" s="121"/>
    </row>
    <row r="258" spans="1:10">
      <c r="A258" s="14"/>
      <c r="B258" s="14"/>
      <c r="C258" s="14"/>
      <c r="D258" s="37"/>
      <c r="E258" s="14"/>
      <c r="F258" s="14"/>
      <c r="G258" s="14"/>
      <c r="H258" s="14"/>
      <c r="I258" s="14"/>
      <c r="J258" s="121"/>
    </row>
    <row r="259" spans="1:10">
      <c r="A259" s="14"/>
      <c r="B259" s="14"/>
      <c r="C259" s="14"/>
      <c r="D259" s="37"/>
      <c r="E259" s="14"/>
      <c r="F259" s="14"/>
      <c r="G259" s="14"/>
      <c r="H259" s="14"/>
      <c r="I259" s="14"/>
      <c r="J259" s="121"/>
    </row>
    <row r="260" spans="1:10">
      <c r="A260" s="14"/>
      <c r="B260" s="14"/>
      <c r="C260" s="14"/>
      <c r="D260" s="37"/>
      <c r="E260" s="14"/>
      <c r="F260" s="14"/>
      <c r="G260" s="14"/>
      <c r="H260" s="14"/>
      <c r="I260" s="14"/>
      <c r="J260" s="121"/>
    </row>
    <row r="261" spans="1:10">
      <c r="A261" s="14"/>
      <c r="B261" s="14"/>
      <c r="C261" s="14"/>
      <c r="D261" s="37"/>
      <c r="E261" s="14"/>
      <c r="F261" s="14"/>
      <c r="G261" s="14"/>
      <c r="H261" s="14"/>
      <c r="I261" s="14"/>
      <c r="J261" s="121"/>
    </row>
    <row r="262" spans="1:10">
      <c r="A262" s="14"/>
      <c r="B262" s="14"/>
      <c r="C262" s="14"/>
      <c r="D262" s="37"/>
      <c r="E262" s="14"/>
      <c r="F262" s="14"/>
      <c r="G262" s="14"/>
      <c r="H262" s="14"/>
      <c r="I262" s="14"/>
      <c r="J262" s="121"/>
    </row>
    <row r="263" spans="1:10">
      <c r="A263" s="14"/>
      <c r="B263" s="14"/>
      <c r="C263" s="14"/>
      <c r="D263" s="37"/>
      <c r="E263" s="14"/>
      <c r="F263" s="14"/>
      <c r="G263" s="14"/>
      <c r="H263" s="14"/>
      <c r="I263" s="14"/>
      <c r="J263" s="121"/>
    </row>
    <row r="264" spans="1:10">
      <c r="A264" s="14"/>
      <c r="B264" s="14"/>
      <c r="C264" s="14"/>
      <c r="D264" s="37"/>
      <c r="E264" s="14"/>
      <c r="F264" s="14"/>
      <c r="G264" s="14"/>
      <c r="H264" s="14"/>
      <c r="I264" s="14"/>
      <c r="J264" s="121"/>
    </row>
    <row r="265" spans="1:10">
      <c r="A265" s="14"/>
      <c r="B265" s="14"/>
      <c r="C265" s="14"/>
      <c r="D265" s="37"/>
      <c r="E265" s="14"/>
      <c r="F265" s="14"/>
      <c r="G265" s="14"/>
      <c r="H265" s="14"/>
      <c r="I265" s="14"/>
      <c r="J265" s="121"/>
    </row>
  </sheetData>
  <mergeCells count="25">
    <mergeCell ref="B71:C71"/>
    <mergeCell ref="B72:C72"/>
    <mergeCell ref="F72:I72"/>
    <mergeCell ref="F71:I71"/>
    <mergeCell ref="A62:C62"/>
    <mergeCell ref="A64:C64"/>
    <mergeCell ref="A63:C63"/>
    <mergeCell ref="I16:I17"/>
    <mergeCell ref="C16:C17"/>
    <mergeCell ref="E16:E17"/>
    <mergeCell ref="D16:D17"/>
    <mergeCell ref="A1:I1"/>
    <mergeCell ref="A3:I3"/>
    <mergeCell ref="A4:I4"/>
    <mergeCell ref="C6:I6"/>
    <mergeCell ref="C7:I7"/>
    <mergeCell ref="C8:I8"/>
    <mergeCell ref="C9:I9"/>
    <mergeCell ref="F14:I14"/>
    <mergeCell ref="B16:B17"/>
    <mergeCell ref="A59:C59"/>
    <mergeCell ref="A60:C60"/>
    <mergeCell ref="A61:C61"/>
    <mergeCell ref="A16:A17"/>
    <mergeCell ref="F16:H16"/>
  </mergeCells>
  <pageMargins left="1.1811023622047245" right="0.59055118110236227" top="0.78740157480314965" bottom="0.78740157480314965" header="0.31496062992125984" footer="0.39370078740157483"/>
  <pageSetup paperSize="9" scale="68" fitToHeight="0" orientation="portrait" blackAndWhite="1" r:id="rId1"/>
  <headerFooter>
    <oddFooter>&amp;R&amp;"Times New Roman,Regular"&amp;10&amp;P. lpp. no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H220"/>
  <sheetViews>
    <sheetView showZeros="0" topLeftCell="A10" zoomScaleNormal="100" workbookViewId="0">
      <selection activeCell="C28" sqref="C28"/>
    </sheetView>
  </sheetViews>
  <sheetFormatPr defaultColWidth="9.140625" defaultRowHeight="15" outlineLevelRow="1"/>
  <cols>
    <col min="1" max="2" width="8.7109375" style="44" customWidth="1"/>
    <col min="3" max="3" width="44.7109375" style="44" customWidth="1"/>
    <col min="4" max="4" width="20" style="44" customWidth="1"/>
    <col min="5" max="6" width="9.7109375" style="44" customWidth="1"/>
    <col min="7" max="7" width="13.85546875" style="44" customWidth="1"/>
    <col min="8" max="8" width="14.85546875" style="44" customWidth="1"/>
    <col min="9" max="16384" width="9.140625" style="44"/>
  </cols>
  <sheetData>
    <row r="1" spans="1:8" ht="20.25">
      <c r="A1" s="985" t="str">
        <f>"Lokālā tāme Nr. "&amp;KOPS1!B20</f>
        <v>Lokālā tāme Nr. 1-1</v>
      </c>
      <c r="B1" s="985"/>
      <c r="C1" s="985"/>
      <c r="D1" s="985"/>
      <c r="E1" s="985"/>
      <c r="F1" s="985"/>
      <c r="G1" s="985"/>
      <c r="H1" s="985"/>
    </row>
    <row r="3" spans="1:8" ht="20.25">
      <c r="A3" s="1026" t="str">
        <f>KOPS1!C20</f>
        <v>Zemes darbi</v>
      </c>
      <c r="B3" s="1026"/>
      <c r="C3" s="1026"/>
      <c r="D3" s="1027"/>
      <c r="E3" s="1026"/>
      <c r="F3" s="1026"/>
      <c r="G3" s="1026"/>
      <c r="H3" s="1026"/>
    </row>
    <row r="4" spans="1:8">
      <c r="A4" s="1017" t="s">
        <v>0</v>
      </c>
      <c r="B4" s="1017"/>
      <c r="C4" s="1017"/>
      <c r="D4" s="1017"/>
      <c r="E4" s="1017"/>
      <c r="F4" s="1017"/>
      <c r="G4" s="1017"/>
      <c r="H4" s="1017"/>
    </row>
    <row r="5" spans="1:8">
      <c r="A5" s="14"/>
      <c r="B5" s="14"/>
      <c r="C5" s="14"/>
      <c r="D5" s="14"/>
      <c r="E5" s="14"/>
      <c r="F5" s="14"/>
      <c r="G5" s="14"/>
      <c r="H5" s="14"/>
    </row>
    <row r="6" spans="1:8">
      <c r="A6" s="14" t="s">
        <v>1</v>
      </c>
      <c r="B6" s="14"/>
      <c r="C6" s="995" t="str">
        <f>KOPS1!C6</f>
        <v>Jauna skolas ēka Ādažos I.kārta</v>
      </c>
      <c r="D6" s="986"/>
      <c r="E6" s="995"/>
      <c r="F6" s="995"/>
      <c r="G6" s="995"/>
      <c r="H6" s="995"/>
    </row>
    <row r="7" spans="1:8">
      <c r="A7" s="14" t="s">
        <v>2</v>
      </c>
      <c r="B7" s="14"/>
      <c r="C7" s="995" t="str">
        <f>KOPS1!C7</f>
        <v>Jauna skolas ēka Ādažos</v>
      </c>
      <c r="D7" s="986"/>
      <c r="E7" s="995"/>
      <c r="F7" s="995"/>
      <c r="G7" s="995"/>
      <c r="H7" s="995"/>
    </row>
    <row r="8" spans="1:8">
      <c r="A8" s="14" t="s">
        <v>3</v>
      </c>
      <c r="B8" s="14"/>
      <c r="C8" s="995" t="str">
        <f>KOPS1!C8</f>
        <v>Attekas iela 16, Ādaži, Ādažu novads</v>
      </c>
      <c r="D8" s="986"/>
      <c r="E8" s="995"/>
      <c r="F8" s="995"/>
      <c r="G8" s="995"/>
      <c r="H8" s="995"/>
    </row>
    <row r="9" spans="1:8">
      <c r="A9" s="14" t="s">
        <v>4</v>
      </c>
      <c r="B9" s="14"/>
      <c r="C9" s="995" t="str">
        <f>KOPS1!C9</f>
        <v>16-26</v>
      </c>
      <c r="D9" s="986"/>
      <c r="E9" s="995"/>
      <c r="F9" s="995"/>
      <c r="G9" s="995"/>
      <c r="H9" s="995"/>
    </row>
    <row r="10" spans="1:8">
      <c r="A10" s="14"/>
      <c r="B10" s="14"/>
      <c r="C10" s="14"/>
      <c r="D10" s="14"/>
      <c r="E10" s="14"/>
      <c r="F10" s="14"/>
      <c r="G10" s="14"/>
    </row>
    <row r="11" spans="1:8">
      <c r="A11" s="14" t="s">
        <v>240</v>
      </c>
      <c r="B11" s="14"/>
      <c r="C11" s="14"/>
      <c r="D11" s="14"/>
      <c r="E11" s="14"/>
      <c r="F11" s="14"/>
      <c r="G11" s="14"/>
    </row>
    <row r="12" spans="1:8">
      <c r="A12" s="14" t="s">
        <v>2039</v>
      </c>
      <c r="B12" s="14"/>
      <c r="C12" s="14"/>
      <c r="D12" s="14"/>
      <c r="E12" s="14"/>
      <c r="F12" s="14"/>
      <c r="G12" s="14"/>
      <c r="H12" s="14"/>
    </row>
    <row r="13" spans="1:8">
      <c r="A13" s="1019" t="str">
        <f>KOPS1!F14</f>
        <v>Tāme sastādīta 2017.gada 29. septembrī</v>
      </c>
      <c r="B13" s="1019"/>
      <c r="C13" s="1019"/>
      <c r="D13" s="1019"/>
      <c r="E13" s="1019"/>
      <c r="F13" s="14"/>
      <c r="G13" s="14"/>
    </row>
    <row r="15" spans="1:8" ht="15" customHeight="1">
      <c r="A15" s="1007" t="s">
        <v>5</v>
      </c>
      <c r="B15" s="1007" t="s">
        <v>6</v>
      </c>
      <c r="C15" s="1031" t="s">
        <v>1931</v>
      </c>
      <c r="D15" s="1032" t="s">
        <v>1628</v>
      </c>
      <c r="E15" s="1031" t="s">
        <v>7</v>
      </c>
      <c r="F15" s="1031" t="s">
        <v>8</v>
      </c>
      <c r="G15" s="1024" t="s">
        <v>2040</v>
      </c>
      <c r="H15" s="1024" t="s">
        <v>2041</v>
      </c>
    </row>
    <row r="16" spans="1:8">
      <c r="A16" s="1007"/>
      <c r="B16" s="1007"/>
      <c r="C16" s="1031"/>
      <c r="D16" s="1025"/>
      <c r="E16" s="1031"/>
      <c r="F16" s="1031"/>
      <c r="G16" s="1025"/>
      <c r="H16" s="1025"/>
    </row>
    <row r="17" spans="1:8" ht="15.75" thickBot="1">
      <c r="A17" s="66">
        <v>1</v>
      </c>
      <c r="B17" s="66">
        <v>2</v>
      </c>
      <c r="C17" s="67" t="s">
        <v>80</v>
      </c>
      <c r="D17" s="67"/>
      <c r="E17" s="66" t="s">
        <v>81</v>
      </c>
      <c r="F17" s="68">
        <v>5</v>
      </c>
      <c r="G17" s="68">
        <v>6</v>
      </c>
      <c r="H17" s="68">
        <v>7</v>
      </c>
    </row>
    <row r="18" spans="1:8" ht="15.75" thickTop="1">
      <c r="A18" s="60"/>
      <c r="B18" s="1"/>
      <c r="C18" s="587" t="s">
        <v>1872</v>
      </c>
      <c r="D18" s="676"/>
      <c r="E18" s="70"/>
      <c r="F18" s="71"/>
      <c r="G18" s="54"/>
      <c r="H18" s="54">
        <f>ROUND(F18*G18,2)</f>
        <v>0</v>
      </c>
    </row>
    <row r="19" spans="1:8" ht="38.25">
      <c r="A19" s="408">
        <v>1</v>
      </c>
      <c r="B19" s="598" t="s">
        <v>1936</v>
      </c>
      <c r="C19" s="409" t="s">
        <v>2030</v>
      </c>
      <c r="D19" s="677"/>
      <c r="E19" s="404" t="s">
        <v>111</v>
      </c>
      <c r="F19" s="403">
        <v>0</v>
      </c>
      <c r="G19" s="536"/>
      <c r="H19" s="407"/>
    </row>
    <row r="20" spans="1:8" ht="15.75">
      <c r="A20" s="408">
        <f t="shared" ref="A20:A24" si="0">A19+1</f>
        <v>2</v>
      </c>
      <c r="B20" s="598" t="s">
        <v>1936</v>
      </c>
      <c r="C20" s="410" t="s">
        <v>1812</v>
      </c>
      <c r="D20" s="677"/>
      <c r="E20" s="404" t="s">
        <v>105</v>
      </c>
      <c r="F20" s="403">
        <v>375</v>
      </c>
      <c r="G20" s="536"/>
      <c r="H20" s="407"/>
    </row>
    <row r="21" spans="1:8" ht="25.5">
      <c r="A21" s="408">
        <f t="shared" si="0"/>
        <v>3</v>
      </c>
      <c r="B21" s="598" t="s">
        <v>1936</v>
      </c>
      <c r="C21" s="410" t="s">
        <v>2031</v>
      </c>
      <c r="D21" s="677"/>
      <c r="E21" s="404" t="s">
        <v>105</v>
      </c>
      <c r="F21" s="403">
        <v>0</v>
      </c>
      <c r="G21" s="536"/>
      <c r="H21" s="407"/>
    </row>
    <row r="22" spans="1:8">
      <c r="A22" s="311">
        <f t="shared" si="0"/>
        <v>4</v>
      </c>
      <c r="B22" s="598" t="s">
        <v>1936</v>
      </c>
      <c r="C22" s="405" t="s">
        <v>106</v>
      </c>
      <c r="D22" s="677"/>
      <c r="E22" s="406" t="s">
        <v>94</v>
      </c>
      <c r="F22" s="406">
        <v>1</v>
      </c>
      <c r="G22" s="536"/>
      <c r="H22" s="407"/>
    </row>
    <row r="23" spans="1:8" ht="25.5">
      <c r="A23" s="412">
        <f t="shared" si="0"/>
        <v>5</v>
      </c>
      <c r="B23" s="598" t="s">
        <v>1936</v>
      </c>
      <c r="C23" s="405" t="s">
        <v>2032</v>
      </c>
      <c r="D23" s="677"/>
      <c r="E23" s="406" t="s">
        <v>105</v>
      </c>
      <c r="F23" s="414">
        <v>0</v>
      </c>
      <c r="G23" s="536"/>
      <c r="H23" s="407"/>
    </row>
    <row r="24" spans="1:8" ht="15.75">
      <c r="A24" s="412">
        <f t="shared" si="0"/>
        <v>6</v>
      </c>
      <c r="B24" s="598" t="s">
        <v>1936</v>
      </c>
      <c r="C24" s="405" t="s">
        <v>1813</v>
      </c>
      <c r="D24" s="677"/>
      <c r="E24" s="406" t="s">
        <v>105</v>
      </c>
      <c r="F24" s="414">
        <v>273</v>
      </c>
      <c r="G24" s="536"/>
      <c r="H24" s="407"/>
    </row>
    <row r="25" spans="1:8" ht="15.75" thickBot="1">
      <c r="A25" s="35"/>
      <c r="B25" s="1"/>
      <c r="C25" s="25"/>
      <c r="D25" s="678"/>
      <c r="E25" s="19"/>
      <c r="F25" s="23"/>
      <c r="G25" s="29"/>
      <c r="H25" s="34"/>
    </row>
    <row r="26" spans="1:8" ht="15.75" thickTop="1">
      <c r="A26" s="77"/>
      <c r="B26" s="77"/>
      <c r="C26" s="78"/>
      <c r="D26" s="78"/>
      <c r="E26" s="79"/>
      <c r="F26" s="80"/>
      <c r="G26" s="82"/>
      <c r="H26" s="82"/>
    </row>
    <row r="27" spans="1:8">
      <c r="A27" s="1028" t="s">
        <v>9</v>
      </c>
      <c r="B27" s="1029"/>
      <c r="C27" s="1029"/>
      <c r="D27" s="1030"/>
      <c r="E27" s="1029"/>
      <c r="F27" s="1029"/>
      <c r="G27" s="1029"/>
      <c r="H27" s="59">
        <f>SUM(H18:H26)</f>
        <v>0</v>
      </c>
    </row>
    <row r="28" spans="1:8" outlineLevel="1">
      <c r="A28" s="14"/>
      <c r="B28" s="14"/>
      <c r="C28" s="14"/>
      <c r="D28" s="14"/>
      <c r="E28" s="14"/>
      <c r="F28" s="14"/>
      <c r="G28" s="14"/>
      <c r="H28" s="14"/>
    </row>
    <row r="29" spans="1:8" outlineLevel="1">
      <c r="E29" s="14"/>
      <c r="F29" s="14"/>
      <c r="H29" s="86"/>
    </row>
    <row r="30" spans="1:8" outlineLevel="1">
      <c r="A30" s="44" t="str">
        <f>"Sastādīja: "&amp;KOPS1!$B$71</f>
        <v>Sastādīja: _________________ Olga  Jasāne /29.09.2017./</v>
      </c>
      <c r="E30" s="638"/>
      <c r="F30" s="87"/>
      <c r="G30" s="88"/>
      <c r="H30" s="443"/>
    </row>
    <row r="31" spans="1:8" outlineLevel="1">
      <c r="B31" s="1021" t="s">
        <v>13</v>
      </c>
      <c r="C31" s="1021"/>
      <c r="D31" s="663"/>
      <c r="E31" s="14"/>
      <c r="F31" s="640"/>
      <c r="G31" s="640"/>
      <c r="H31" s="443"/>
    </row>
    <row r="32" spans="1:8" outlineLevel="1">
      <c r="A32" s="14"/>
      <c r="B32" s="87"/>
      <c r="C32" s="637"/>
      <c r="D32" s="661"/>
      <c r="E32" s="14"/>
      <c r="F32" s="14"/>
    </row>
    <row r="33" spans="1:8">
      <c r="A33" s="638" t="str">
        <f>"Pārbaudīja: "&amp;KOPS1!$F$71</f>
        <v>Pārbaudīja: _________________ Aleksejs Providenko /29.09.2017./</v>
      </c>
      <c r="B33" s="528"/>
      <c r="C33" s="88"/>
      <c r="D33" s="88"/>
      <c r="E33" s="88"/>
      <c r="F33" s="88"/>
      <c r="H33" s="14"/>
    </row>
    <row r="34" spans="1:8">
      <c r="A34" s="14"/>
      <c r="B34" s="637" t="s">
        <v>13</v>
      </c>
      <c r="C34" s="640"/>
      <c r="D34" s="663"/>
      <c r="E34" s="640"/>
      <c r="F34" s="640"/>
      <c r="H34" s="14"/>
    </row>
    <row r="35" spans="1:8">
      <c r="A35" s="14" t="str">
        <f>"Sertifikāta Nr.: "&amp;KOPS1!$F$73</f>
        <v>Sertifikāta Nr.: 5-00770</v>
      </c>
      <c r="B35" s="37"/>
      <c r="E35" s="14"/>
      <c r="H35" s="14"/>
    </row>
    <row r="36" spans="1:8">
      <c r="A36" s="14"/>
      <c r="B36" s="14"/>
      <c r="C36" s="14"/>
      <c r="D36" s="14"/>
      <c r="E36" s="14"/>
      <c r="F36" s="14"/>
      <c r="G36" s="14"/>
      <c r="H36" s="14"/>
    </row>
    <row r="37" spans="1:8">
      <c r="A37" s="14"/>
      <c r="B37" s="14"/>
      <c r="C37" s="14"/>
      <c r="D37" s="14"/>
      <c r="E37" s="14"/>
      <c r="F37" s="14"/>
      <c r="G37" s="14"/>
      <c r="H37" s="14"/>
    </row>
    <row r="38" spans="1:8">
      <c r="A38" s="14"/>
      <c r="B38" s="14"/>
      <c r="C38" s="14"/>
      <c r="D38" s="14"/>
      <c r="E38" s="14"/>
      <c r="F38" s="14"/>
      <c r="G38" s="14"/>
      <c r="H38" s="14"/>
    </row>
    <row r="39" spans="1:8">
      <c r="A39" s="14"/>
      <c r="B39" s="14"/>
      <c r="C39" s="14"/>
      <c r="D39" s="14"/>
      <c r="E39" s="14"/>
      <c r="F39" s="14"/>
      <c r="G39" s="14"/>
      <c r="H39" s="14"/>
    </row>
    <row r="40" spans="1:8">
      <c r="A40" s="14"/>
      <c r="B40" s="14"/>
      <c r="C40" s="14"/>
      <c r="D40" s="14"/>
      <c r="E40" s="14"/>
      <c r="F40" s="14"/>
      <c r="G40" s="14"/>
      <c r="H40" s="14"/>
    </row>
    <row r="41" spans="1:8">
      <c r="A41" s="14"/>
      <c r="B41" s="14"/>
      <c r="C41" s="14"/>
      <c r="D41" s="14"/>
      <c r="E41" s="14"/>
      <c r="F41" s="14"/>
      <c r="G41" s="14"/>
      <c r="H41" s="14"/>
    </row>
    <row r="42" spans="1:8">
      <c r="A42" s="14"/>
      <c r="B42" s="14"/>
      <c r="C42" s="14"/>
      <c r="D42" s="14"/>
      <c r="E42" s="14"/>
      <c r="F42" s="14"/>
      <c r="G42" s="14"/>
      <c r="H42" s="14"/>
    </row>
    <row r="43" spans="1:8">
      <c r="A43" s="14"/>
      <c r="B43" s="14"/>
      <c r="C43" s="14"/>
      <c r="D43" s="14"/>
      <c r="E43" s="14"/>
      <c r="F43" s="14"/>
      <c r="G43" s="14"/>
      <c r="H43" s="14"/>
    </row>
    <row r="44" spans="1:8">
      <c r="A44" s="14"/>
      <c r="B44" s="14"/>
      <c r="C44" s="14"/>
      <c r="D44" s="14"/>
      <c r="E44" s="14"/>
      <c r="F44" s="14"/>
      <c r="G44" s="14"/>
      <c r="H44" s="14"/>
    </row>
    <row r="45" spans="1:8">
      <c r="A45" s="14"/>
      <c r="B45" s="14"/>
      <c r="C45" s="14"/>
      <c r="D45" s="14"/>
      <c r="E45" s="14"/>
      <c r="F45" s="14"/>
      <c r="G45" s="14"/>
      <c r="H45" s="14"/>
    </row>
    <row r="46" spans="1:8">
      <c r="A46" s="14"/>
      <c r="B46" s="14"/>
      <c r="C46" s="14"/>
      <c r="D46" s="14"/>
      <c r="E46" s="14"/>
      <c r="F46" s="14"/>
      <c r="G46" s="14"/>
      <c r="H46" s="14"/>
    </row>
    <row r="47" spans="1:8">
      <c r="A47" s="14"/>
      <c r="B47" s="14"/>
      <c r="C47" s="14"/>
      <c r="D47" s="14"/>
      <c r="E47" s="14"/>
      <c r="F47" s="14"/>
      <c r="G47" s="14"/>
      <c r="H47" s="14"/>
    </row>
    <row r="48" spans="1:8">
      <c r="A48" s="14"/>
      <c r="B48" s="14"/>
      <c r="C48" s="14"/>
      <c r="D48" s="14"/>
      <c r="E48" s="14"/>
      <c r="F48" s="14"/>
      <c r="G48" s="14"/>
      <c r="H48" s="14"/>
    </row>
    <row r="49" spans="1:8">
      <c r="A49" s="14"/>
      <c r="B49" s="14"/>
      <c r="C49" s="14"/>
      <c r="D49" s="14"/>
      <c r="E49" s="14"/>
      <c r="F49" s="14"/>
      <c r="G49" s="14"/>
      <c r="H49" s="14"/>
    </row>
    <row r="50" spans="1:8">
      <c r="A50" s="14"/>
      <c r="B50" s="14"/>
      <c r="C50" s="14"/>
      <c r="D50" s="14"/>
      <c r="E50" s="14"/>
      <c r="F50" s="14"/>
      <c r="G50" s="14"/>
      <c r="H50" s="14"/>
    </row>
    <row r="51" spans="1:8">
      <c r="A51" s="14"/>
      <c r="B51" s="14"/>
      <c r="C51" s="14"/>
      <c r="D51" s="14"/>
      <c r="E51" s="14"/>
      <c r="F51" s="14"/>
      <c r="G51" s="14"/>
      <c r="H51" s="14"/>
    </row>
    <row r="52" spans="1:8">
      <c r="A52" s="14"/>
      <c r="B52" s="14"/>
      <c r="C52" s="14"/>
      <c r="D52" s="14"/>
      <c r="E52" s="14"/>
      <c r="F52" s="14"/>
      <c r="G52" s="14"/>
      <c r="H52" s="14"/>
    </row>
    <row r="53" spans="1:8">
      <c r="A53" s="14"/>
      <c r="B53" s="14"/>
      <c r="C53" s="14"/>
      <c r="D53" s="14"/>
      <c r="E53" s="14"/>
      <c r="F53" s="14"/>
      <c r="G53" s="14"/>
      <c r="H53" s="14"/>
    </row>
    <row r="54" spans="1:8">
      <c r="A54" s="14"/>
      <c r="B54" s="14"/>
      <c r="C54" s="14"/>
      <c r="D54" s="14"/>
      <c r="E54" s="14"/>
      <c r="F54" s="14"/>
      <c r="G54" s="14"/>
      <c r="H54" s="14"/>
    </row>
    <row r="55" spans="1:8">
      <c r="A55" s="14"/>
      <c r="B55" s="14"/>
      <c r="C55" s="14"/>
      <c r="D55" s="14"/>
      <c r="E55" s="14"/>
      <c r="F55" s="14"/>
      <c r="G55" s="14"/>
      <c r="H55" s="14"/>
    </row>
    <row r="56" spans="1:8">
      <c r="A56" s="14"/>
      <c r="B56" s="14"/>
      <c r="C56" s="14"/>
      <c r="D56" s="14"/>
      <c r="E56" s="14"/>
      <c r="F56" s="14"/>
      <c r="G56" s="14"/>
      <c r="H56" s="14"/>
    </row>
    <row r="57" spans="1:8">
      <c r="A57" s="14"/>
      <c r="B57" s="14"/>
      <c r="C57" s="14"/>
      <c r="D57" s="14"/>
      <c r="E57" s="14"/>
      <c r="F57" s="14"/>
      <c r="G57" s="14"/>
      <c r="H57" s="14"/>
    </row>
    <row r="58" spans="1:8">
      <c r="A58" s="14"/>
      <c r="B58" s="14"/>
      <c r="C58" s="14"/>
      <c r="D58" s="14"/>
      <c r="E58" s="14"/>
      <c r="F58" s="14"/>
      <c r="G58" s="14"/>
      <c r="H58" s="14"/>
    </row>
    <row r="59" spans="1:8">
      <c r="A59" s="14"/>
      <c r="B59" s="14"/>
      <c r="C59" s="14"/>
      <c r="D59" s="14"/>
      <c r="E59" s="14"/>
      <c r="F59" s="14"/>
      <c r="G59" s="14"/>
      <c r="H59" s="14"/>
    </row>
    <row r="60" spans="1:8">
      <c r="A60" s="14"/>
      <c r="B60" s="14"/>
      <c r="C60" s="14"/>
      <c r="D60" s="14"/>
      <c r="E60" s="14"/>
      <c r="F60" s="14"/>
      <c r="G60" s="14"/>
      <c r="H60" s="14"/>
    </row>
    <row r="61" spans="1:8">
      <c r="A61" s="14"/>
      <c r="B61" s="14"/>
      <c r="C61" s="14"/>
      <c r="D61" s="14"/>
      <c r="E61" s="14"/>
      <c r="F61" s="14"/>
      <c r="G61" s="14"/>
      <c r="H61" s="14"/>
    </row>
    <row r="62" spans="1:8">
      <c r="A62" s="14"/>
      <c r="B62" s="14"/>
      <c r="C62" s="14"/>
      <c r="D62" s="14"/>
      <c r="E62" s="14"/>
      <c r="F62" s="14"/>
      <c r="G62" s="14"/>
      <c r="H62" s="14"/>
    </row>
    <row r="63" spans="1:8">
      <c r="A63" s="14"/>
      <c r="B63" s="14"/>
      <c r="C63" s="14"/>
      <c r="D63" s="14"/>
      <c r="E63" s="14"/>
      <c r="F63" s="14"/>
      <c r="G63" s="14"/>
      <c r="H63" s="14"/>
    </row>
    <row r="64" spans="1:8">
      <c r="A64" s="14"/>
      <c r="B64" s="14"/>
      <c r="C64" s="14"/>
      <c r="D64" s="14"/>
      <c r="E64" s="14"/>
      <c r="F64" s="14"/>
      <c r="G64" s="14"/>
      <c r="H64" s="14"/>
    </row>
    <row r="65" spans="1:8">
      <c r="A65" s="14"/>
      <c r="B65" s="14"/>
      <c r="C65" s="14"/>
      <c r="D65" s="14"/>
      <c r="E65" s="14"/>
      <c r="F65" s="14"/>
      <c r="G65" s="14"/>
      <c r="H65" s="14"/>
    </row>
    <row r="66" spans="1:8">
      <c r="A66" s="14"/>
      <c r="B66" s="14"/>
      <c r="C66" s="14"/>
      <c r="D66" s="14"/>
      <c r="E66" s="14"/>
      <c r="F66" s="14"/>
      <c r="G66" s="14"/>
      <c r="H66" s="14"/>
    </row>
    <row r="67" spans="1:8">
      <c r="A67" s="14"/>
      <c r="B67" s="14"/>
      <c r="C67" s="14"/>
      <c r="D67" s="14"/>
      <c r="E67" s="14"/>
      <c r="F67" s="14"/>
      <c r="G67" s="14"/>
      <c r="H67" s="14"/>
    </row>
    <row r="68" spans="1:8">
      <c r="A68" s="14"/>
      <c r="B68" s="14"/>
      <c r="C68" s="14"/>
      <c r="D68" s="14"/>
      <c r="E68" s="14"/>
      <c r="F68" s="14"/>
      <c r="G68" s="14"/>
      <c r="H68" s="14"/>
    </row>
    <row r="69" spans="1:8">
      <c r="A69" s="14"/>
      <c r="B69" s="14"/>
      <c r="C69" s="14"/>
      <c r="D69" s="14"/>
      <c r="E69" s="14"/>
      <c r="F69" s="14"/>
      <c r="G69" s="14"/>
      <c r="H69" s="14"/>
    </row>
    <row r="70" spans="1:8">
      <c r="A70" s="14"/>
      <c r="B70" s="14"/>
      <c r="C70" s="14"/>
      <c r="D70" s="14"/>
      <c r="E70" s="14"/>
      <c r="F70" s="14"/>
      <c r="G70" s="14"/>
      <c r="H70" s="14"/>
    </row>
    <row r="71" spans="1:8">
      <c r="A71" s="14"/>
      <c r="B71" s="14"/>
      <c r="C71" s="14"/>
      <c r="D71" s="14"/>
      <c r="E71" s="14"/>
      <c r="F71" s="14"/>
      <c r="G71" s="14"/>
      <c r="H71" s="14"/>
    </row>
    <row r="72" spans="1:8">
      <c r="A72" s="14"/>
      <c r="B72" s="14"/>
      <c r="C72" s="14"/>
      <c r="D72" s="14"/>
      <c r="E72" s="14"/>
      <c r="F72" s="14"/>
      <c r="G72" s="14"/>
      <c r="H72" s="14"/>
    </row>
    <row r="73" spans="1:8">
      <c r="A73" s="14"/>
      <c r="B73" s="14"/>
      <c r="C73" s="14"/>
      <c r="D73" s="14"/>
      <c r="E73" s="14"/>
      <c r="F73" s="14"/>
      <c r="G73" s="14"/>
      <c r="H73" s="14"/>
    </row>
    <row r="74" spans="1:8">
      <c r="A74" s="14"/>
      <c r="B74" s="14"/>
      <c r="C74" s="14"/>
      <c r="D74" s="14"/>
      <c r="E74" s="14"/>
      <c r="F74" s="14"/>
      <c r="G74" s="14"/>
      <c r="H74" s="14"/>
    </row>
    <row r="75" spans="1:8">
      <c r="A75" s="14"/>
      <c r="B75" s="14"/>
      <c r="C75" s="14"/>
      <c r="D75" s="14"/>
      <c r="E75" s="14"/>
      <c r="F75" s="14"/>
      <c r="G75" s="14"/>
      <c r="H75" s="14"/>
    </row>
    <row r="76" spans="1:8">
      <c r="A76" s="14"/>
      <c r="B76" s="14"/>
      <c r="C76" s="14"/>
      <c r="D76" s="14"/>
      <c r="E76" s="14"/>
      <c r="F76" s="14"/>
      <c r="G76" s="14"/>
      <c r="H76" s="14"/>
    </row>
    <row r="77" spans="1:8">
      <c r="A77" s="14"/>
      <c r="B77" s="14"/>
      <c r="C77" s="14"/>
      <c r="D77" s="14"/>
      <c r="E77" s="14"/>
      <c r="F77" s="14"/>
      <c r="G77" s="14"/>
      <c r="H77" s="14"/>
    </row>
    <row r="78" spans="1:8">
      <c r="A78" s="14"/>
      <c r="B78" s="14"/>
      <c r="C78" s="14"/>
      <c r="D78" s="14"/>
      <c r="E78" s="14"/>
      <c r="F78" s="14"/>
      <c r="G78" s="14"/>
      <c r="H78" s="14"/>
    </row>
    <row r="79" spans="1:8">
      <c r="A79" s="14"/>
      <c r="B79" s="14"/>
      <c r="C79" s="14"/>
      <c r="D79" s="14"/>
      <c r="E79" s="14"/>
      <c r="F79" s="14"/>
      <c r="G79" s="14"/>
      <c r="H79" s="14"/>
    </row>
    <row r="80" spans="1:8">
      <c r="A80" s="14"/>
      <c r="B80" s="14"/>
      <c r="C80" s="14"/>
      <c r="D80" s="14"/>
      <c r="E80" s="14"/>
      <c r="F80" s="14"/>
      <c r="G80" s="14"/>
      <c r="H80" s="14"/>
    </row>
    <row r="81" spans="1:8">
      <c r="A81" s="14"/>
      <c r="B81" s="14"/>
      <c r="C81" s="14"/>
      <c r="D81" s="14"/>
      <c r="E81" s="14"/>
      <c r="F81" s="14"/>
      <c r="G81" s="14"/>
      <c r="H81" s="14"/>
    </row>
    <row r="82" spans="1:8">
      <c r="A82" s="14"/>
      <c r="B82" s="14"/>
      <c r="C82" s="14"/>
      <c r="D82" s="14"/>
      <c r="E82" s="14"/>
      <c r="F82" s="14"/>
      <c r="G82" s="14"/>
      <c r="H82" s="14"/>
    </row>
    <row r="83" spans="1:8">
      <c r="A83" s="14"/>
      <c r="B83" s="14"/>
      <c r="C83" s="14"/>
      <c r="D83" s="14"/>
      <c r="E83" s="14"/>
      <c r="F83" s="14"/>
      <c r="G83" s="14"/>
      <c r="H83" s="14"/>
    </row>
    <row r="84" spans="1:8">
      <c r="A84" s="14"/>
      <c r="B84" s="14"/>
      <c r="C84" s="14"/>
      <c r="D84" s="14"/>
      <c r="E84" s="14"/>
      <c r="F84" s="14"/>
      <c r="G84" s="14"/>
      <c r="H84" s="14"/>
    </row>
    <row r="85" spans="1:8">
      <c r="A85" s="14"/>
      <c r="B85" s="14"/>
      <c r="C85" s="14"/>
      <c r="D85" s="14"/>
      <c r="E85" s="14"/>
      <c r="F85" s="14"/>
      <c r="G85" s="14"/>
      <c r="H85" s="14"/>
    </row>
    <row r="86" spans="1:8">
      <c r="A86" s="14"/>
      <c r="B86" s="14"/>
      <c r="C86" s="14"/>
      <c r="D86" s="14"/>
      <c r="E86" s="14"/>
      <c r="F86" s="14"/>
      <c r="G86" s="14"/>
      <c r="H86" s="14"/>
    </row>
    <row r="87" spans="1:8">
      <c r="A87" s="14"/>
      <c r="B87" s="14"/>
      <c r="C87" s="14"/>
      <c r="D87" s="14"/>
      <c r="E87" s="14"/>
      <c r="F87" s="14"/>
      <c r="G87" s="14"/>
      <c r="H87" s="14"/>
    </row>
    <row r="88" spans="1:8">
      <c r="A88" s="14"/>
      <c r="B88" s="14"/>
      <c r="C88" s="14"/>
      <c r="D88" s="14"/>
      <c r="E88" s="14"/>
      <c r="F88" s="14"/>
      <c r="G88" s="14"/>
      <c r="H88" s="14"/>
    </row>
    <row r="89" spans="1:8">
      <c r="A89" s="14"/>
      <c r="B89" s="14"/>
      <c r="C89" s="14"/>
      <c r="D89" s="14"/>
      <c r="E89" s="14"/>
      <c r="F89" s="14"/>
      <c r="G89" s="14"/>
      <c r="H89" s="14"/>
    </row>
    <row r="90" spans="1:8">
      <c r="A90" s="14"/>
      <c r="B90" s="14"/>
      <c r="C90" s="14"/>
      <c r="D90" s="14"/>
      <c r="E90" s="14"/>
      <c r="F90" s="14"/>
      <c r="G90" s="14"/>
      <c r="H90" s="14"/>
    </row>
    <row r="91" spans="1:8">
      <c r="A91" s="14"/>
      <c r="B91" s="14"/>
      <c r="C91" s="14"/>
      <c r="D91" s="14"/>
      <c r="E91" s="14"/>
      <c r="F91" s="14"/>
      <c r="G91" s="14"/>
      <c r="H91" s="14"/>
    </row>
    <row r="92" spans="1:8">
      <c r="A92" s="14"/>
      <c r="B92" s="14"/>
      <c r="C92" s="14"/>
      <c r="D92" s="14"/>
      <c r="E92" s="14"/>
      <c r="F92" s="14"/>
      <c r="G92" s="14"/>
      <c r="H92" s="14"/>
    </row>
    <row r="93" spans="1:8">
      <c r="A93" s="14"/>
      <c r="B93" s="14"/>
      <c r="C93" s="14"/>
      <c r="D93" s="14"/>
      <c r="E93" s="14"/>
      <c r="F93" s="14"/>
      <c r="G93" s="14"/>
      <c r="H93" s="14"/>
    </row>
    <row r="94" spans="1:8">
      <c r="A94" s="14"/>
      <c r="B94" s="14"/>
      <c r="C94" s="14"/>
      <c r="D94" s="14"/>
      <c r="E94" s="14"/>
      <c r="F94" s="14"/>
      <c r="G94" s="14"/>
      <c r="H94" s="14"/>
    </row>
    <row r="95" spans="1:8">
      <c r="A95" s="14"/>
      <c r="B95" s="14"/>
      <c r="C95" s="14"/>
      <c r="D95" s="14"/>
      <c r="E95" s="14"/>
      <c r="F95" s="14"/>
      <c r="G95" s="14"/>
      <c r="H95" s="14"/>
    </row>
    <row r="96" spans="1:8">
      <c r="A96" s="14"/>
      <c r="B96" s="14"/>
      <c r="C96" s="14"/>
      <c r="D96" s="14"/>
      <c r="E96" s="14"/>
      <c r="F96" s="14"/>
      <c r="G96" s="14"/>
      <c r="H96" s="14"/>
    </row>
    <row r="97" spans="1:8">
      <c r="A97" s="14"/>
      <c r="B97" s="14"/>
      <c r="C97" s="14"/>
      <c r="D97" s="14"/>
      <c r="E97" s="14"/>
      <c r="F97" s="14"/>
      <c r="G97" s="14"/>
      <c r="H97" s="14"/>
    </row>
    <row r="98" spans="1:8">
      <c r="A98" s="14"/>
      <c r="B98" s="14"/>
      <c r="C98" s="14"/>
      <c r="D98" s="14"/>
      <c r="E98" s="14"/>
      <c r="F98" s="14"/>
      <c r="G98" s="14"/>
      <c r="H98" s="14"/>
    </row>
    <row r="99" spans="1:8">
      <c r="A99" s="14"/>
      <c r="B99" s="14"/>
      <c r="C99" s="14"/>
      <c r="D99" s="14"/>
      <c r="E99" s="14"/>
      <c r="F99" s="14"/>
      <c r="G99" s="14"/>
      <c r="H99" s="14"/>
    </row>
    <row r="100" spans="1:8">
      <c r="A100" s="14"/>
      <c r="B100" s="14"/>
      <c r="C100" s="14"/>
      <c r="D100" s="14"/>
      <c r="E100" s="14"/>
      <c r="F100" s="14"/>
      <c r="G100" s="14"/>
      <c r="H100" s="14"/>
    </row>
    <row r="101" spans="1:8">
      <c r="A101" s="14"/>
      <c r="B101" s="14"/>
      <c r="C101" s="14"/>
      <c r="D101" s="14"/>
      <c r="E101" s="14"/>
      <c r="F101" s="14"/>
      <c r="G101" s="14"/>
      <c r="H101" s="14"/>
    </row>
    <row r="102" spans="1:8">
      <c r="A102" s="14"/>
      <c r="B102" s="14"/>
      <c r="C102" s="14"/>
      <c r="D102" s="14"/>
      <c r="E102" s="14"/>
      <c r="F102" s="14"/>
      <c r="G102" s="14"/>
      <c r="H102" s="14"/>
    </row>
    <row r="103" spans="1:8">
      <c r="A103" s="14"/>
      <c r="B103" s="14"/>
      <c r="C103" s="14"/>
      <c r="D103" s="14"/>
      <c r="E103" s="14"/>
      <c r="F103" s="14"/>
      <c r="G103" s="14"/>
      <c r="H103" s="14"/>
    </row>
    <row r="104" spans="1:8">
      <c r="A104" s="14"/>
      <c r="B104" s="14"/>
      <c r="C104" s="14"/>
      <c r="D104" s="14"/>
      <c r="E104" s="14"/>
      <c r="F104" s="14"/>
      <c r="G104" s="14"/>
      <c r="H104" s="14"/>
    </row>
    <row r="105" spans="1:8">
      <c r="A105" s="14"/>
      <c r="B105" s="14"/>
      <c r="C105" s="14"/>
      <c r="D105" s="14"/>
      <c r="E105" s="14"/>
      <c r="F105" s="14"/>
      <c r="G105" s="14"/>
      <c r="H105" s="14"/>
    </row>
    <row r="106" spans="1:8">
      <c r="A106" s="14"/>
      <c r="B106" s="14"/>
      <c r="C106" s="14"/>
      <c r="D106" s="14"/>
      <c r="E106" s="14"/>
      <c r="F106" s="14"/>
      <c r="G106" s="14"/>
      <c r="H106" s="14"/>
    </row>
    <row r="107" spans="1:8">
      <c r="A107" s="14"/>
      <c r="B107" s="14"/>
      <c r="C107" s="14"/>
      <c r="D107" s="14"/>
      <c r="E107" s="14"/>
      <c r="F107" s="14"/>
      <c r="G107" s="14"/>
      <c r="H107" s="14"/>
    </row>
    <row r="108" spans="1:8">
      <c r="A108" s="14"/>
      <c r="B108" s="14"/>
      <c r="C108" s="14"/>
      <c r="D108" s="14"/>
      <c r="E108" s="14"/>
      <c r="F108" s="14"/>
      <c r="G108" s="14"/>
      <c r="H108" s="14"/>
    </row>
    <row r="109" spans="1:8">
      <c r="A109" s="14"/>
      <c r="B109" s="14"/>
      <c r="C109" s="14"/>
      <c r="D109" s="14"/>
      <c r="E109" s="14"/>
      <c r="F109" s="14"/>
      <c r="G109" s="14"/>
      <c r="H109" s="14"/>
    </row>
    <row r="110" spans="1:8">
      <c r="A110" s="14"/>
      <c r="B110" s="14"/>
      <c r="C110" s="14"/>
      <c r="D110" s="14"/>
      <c r="E110" s="14"/>
      <c r="F110" s="14"/>
      <c r="G110" s="14"/>
      <c r="H110" s="14"/>
    </row>
    <row r="111" spans="1:8">
      <c r="A111" s="14"/>
      <c r="B111" s="14"/>
      <c r="C111" s="14"/>
      <c r="D111" s="14"/>
      <c r="E111" s="14"/>
      <c r="F111" s="14"/>
      <c r="G111" s="14"/>
      <c r="H111" s="14"/>
    </row>
    <row r="112" spans="1:8">
      <c r="A112" s="14"/>
      <c r="B112" s="14"/>
      <c r="C112" s="14"/>
      <c r="D112" s="14"/>
      <c r="E112" s="14"/>
      <c r="F112" s="14"/>
      <c r="G112" s="14"/>
      <c r="H112" s="14"/>
    </row>
    <row r="113" spans="1:8">
      <c r="A113" s="14"/>
      <c r="B113" s="14"/>
      <c r="C113" s="14"/>
      <c r="D113" s="14"/>
      <c r="E113" s="14"/>
      <c r="F113" s="14"/>
      <c r="G113" s="14"/>
      <c r="H113" s="14"/>
    </row>
    <row r="114" spans="1:8">
      <c r="A114" s="14"/>
      <c r="B114" s="14"/>
      <c r="C114" s="14"/>
      <c r="D114" s="14"/>
      <c r="E114" s="14"/>
      <c r="F114" s="14"/>
      <c r="G114" s="14"/>
      <c r="H114" s="14"/>
    </row>
    <row r="115" spans="1:8">
      <c r="A115" s="14"/>
      <c r="B115" s="14"/>
      <c r="C115" s="14"/>
      <c r="D115" s="14"/>
      <c r="E115" s="14"/>
      <c r="F115" s="14"/>
      <c r="G115" s="14"/>
      <c r="H115" s="14"/>
    </row>
    <row r="116" spans="1:8">
      <c r="A116" s="14"/>
      <c r="B116" s="14"/>
      <c r="C116" s="14"/>
      <c r="D116" s="14"/>
      <c r="E116" s="14"/>
      <c r="F116" s="14"/>
      <c r="G116" s="14"/>
      <c r="H116" s="14"/>
    </row>
    <row r="117" spans="1:8">
      <c r="A117" s="14"/>
      <c r="B117" s="14"/>
      <c r="C117" s="14"/>
      <c r="D117" s="14"/>
      <c r="E117" s="14"/>
      <c r="F117" s="14"/>
      <c r="G117" s="14"/>
      <c r="H117" s="14"/>
    </row>
    <row r="118" spans="1:8">
      <c r="A118" s="14"/>
      <c r="B118" s="14"/>
      <c r="C118" s="14"/>
      <c r="D118" s="14"/>
      <c r="E118" s="14"/>
      <c r="F118" s="14"/>
      <c r="G118" s="14"/>
      <c r="H118" s="14"/>
    </row>
    <row r="119" spans="1:8">
      <c r="A119" s="14"/>
      <c r="B119" s="14"/>
      <c r="C119" s="14"/>
      <c r="D119" s="14"/>
      <c r="E119" s="14"/>
      <c r="F119" s="14"/>
      <c r="G119" s="14"/>
      <c r="H119" s="14"/>
    </row>
    <row r="120" spans="1:8">
      <c r="A120" s="14"/>
      <c r="B120" s="14"/>
      <c r="C120" s="14"/>
      <c r="D120" s="14"/>
      <c r="E120" s="14"/>
      <c r="F120" s="14"/>
      <c r="G120" s="14"/>
      <c r="H120" s="14"/>
    </row>
    <row r="121" spans="1:8">
      <c r="A121" s="14"/>
      <c r="B121" s="14"/>
      <c r="C121" s="14"/>
      <c r="D121" s="14"/>
      <c r="E121" s="14"/>
      <c r="F121" s="14"/>
      <c r="G121" s="14"/>
      <c r="H121" s="14"/>
    </row>
    <row r="122" spans="1:8">
      <c r="A122" s="14"/>
      <c r="B122" s="14"/>
      <c r="C122" s="14"/>
      <c r="D122" s="14"/>
      <c r="E122" s="14"/>
      <c r="F122" s="14"/>
      <c r="G122" s="14"/>
      <c r="H122" s="14"/>
    </row>
    <row r="123" spans="1:8">
      <c r="A123" s="14"/>
      <c r="B123" s="14"/>
      <c r="C123" s="14"/>
      <c r="D123" s="14"/>
      <c r="E123" s="14"/>
      <c r="F123" s="14"/>
      <c r="G123" s="14"/>
      <c r="H123" s="14"/>
    </row>
    <row r="124" spans="1:8">
      <c r="A124" s="14"/>
      <c r="B124" s="14"/>
      <c r="C124" s="14"/>
      <c r="D124" s="14"/>
      <c r="E124" s="14"/>
      <c r="F124" s="14"/>
      <c r="G124" s="14"/>
      <c r="H124" s="14"/>
    </row>
    <row r="125" spans="1:8">
      <c r="A125" s="14"/>
      <c r="B125" s="14"/>
      <c r="C125" s="14"/>
      <c r="D125" s="14"/>
      <c r="E125" s="14"/>
      <c r="F125" s="14"/>
      <c r="G125" s="14"/>
      <c r="H125" s="14"/>
    </row>
    <row r="126" spans="1:8">
      <c r="A126" s="14"/>
      <c r="B126" s="14"/>
      <c r="C126" s="14"/>
      <c r="D126" s="14"/>
      <c r="E126" s="14"/>
      <c r="F126" s="14"/>
      <c r="G126" s="14"/>
      <c r="H126" s="14"/>
    </row>
    <row r="127" spans="1:8">
      <c r="A127" s="14"/>
      <c r="B127" s="14"/>
      <c r="C127" s="14"/>
      <c r="D127" s="14"/>
      <c r="E127" s="14"/>
      <c r="F127" s="14"/>
      <c r="G127" s="14"/>
      <c r="H127" s="14"/>
    </row>
    <row r="128" spans="1:8">
      <c r="A128" s="14"/>
      <c r="B128" s="14"/>
      <c r="C128" s="14"/>
      <c r="D128" s="14"/>
      <c r="E128" s="14"/>
      <c r="F128" s="14"/>
      <c r="G128" s="14"/>
      <c r="H128" s="14"/>
    </row>
    <row r="129" spans="1:8">
      <c r="A129" s="14"/>
      <c r="B129" s="14"/>
      <c r="C129" s="14"/>
      <c r="D129" s="14"/>
      <c r="E129" s="14"/>
      <c r="F129" s="14"/>
      <c r="G129" s="14"/>
      <c r="H129" s="14"/>
    </row>
    <row r="130" spans="1:8">
      <c r="A130" s="14"/>
      <c r="B130" s="14"/>
      <c r="C130" s="14"/>
      <c r="D130" s="14"/>
      <c r="E130" s="14"/>
      <c r="F130" s="14"/>
      <c r="G130" s="14"/>
      <c r="H130" s="14"/>
    </row>
    <row r="131" spans="1:8">
      <c r="A131" s="14"/>
      <c r="B131" s="14"/>
      <c r="C131" s="14"/>
      <c r="D131" s="14"/>
      <c r="E131" s="14"/>
      <c r="F131" s="14"/>
      <c r="G131" s="14"/>
      <c r="H131" s="14"/>
    </row>
    <row r="132" spans="1:8">
      <c r="A132" s="14"/>
      <c r="B132" s="14"/>
      <c r="C132" s="14"/>
      <c r="D132" s="14"/>
      <c r="E132" s="14"/>
      <c r="F132" s="14"/>
      <c r="G132" s="14"/>
      <c r="H132" s="14"/>
    </row>
    <row r="133" spans="1:8">
      <c r="A133" s="14"/>
      <c r="B133" s="14"/>
      <c r="C133" s="14"/>
      <c r="D133" s="14"/>
      <c r="E133" s="14"/>
      <c r="F133" s="14"/>
      <c r="G133" s="14"/>
      <c r="H133" s="14"/>
    </row>
    <row r="134" spans="1:8">
      <c r="A134" s="14"/>
      <c r="B134" s="14"/>
      <c r="C134" s="14"/>
      <c r="D134" s="14"/>
      <c r="E134" s="14"/>
      <c r="F134" s="14"/>
      <c r="G134" s="14"/>
      <c r="H134" s="14"/>
    </row>
    <row r="135" spans="1:8">
      <c r="A135" s="14"/>
      <c r="B135" s="14"/>
      <c r="C135" s="14"/>
      <c r="D135" s="14"/>
      <c r="E135" s="14"/>
      <c r="F135" s="14"/>
      <c r="G135" s="14"/>
      <c r="H135" s="14"/>
    </row>
    <row r="136" spans="1:8">
      <c r="A136" s="14"/>
      <c r="B136" s="14"/>
      <c r="C136" s="14"/>
      <c r="D136" s="14"/>
      <c r="E136" s="14"/>
      <c r="F136" s="14"/>
      <c r="G136" s="14"/>
      <c r="H136" s="14"/>
    </row>
    <row r="137" spans="1:8">
      <c r="A137" s="14"/>
      <c r="B137" s="14"/>
      <c r="C137" s="14"/>
      <c r="D137" s="14"/>
      <c r="E137" s="14"/>
      <c r="F137" s="14"/>
      <c r="G137" s="14"/>
      <c r="H137" s="14"/>
    </row>
    <row r="138" spans="1:8">
      <c r="A138" s="14"/>
      <c r="B138" s="14"/>
      <c r="C138" s="14"/>
      <c r="D138" s="14"/>
      <c r="E138" s="14"/>
      <c r="F138" s="14"/>
      <c r="G138" s="14"/>
      <c r="H138" s="14"/>
    </row>
    <row r="139" spans="1:8">
      <c r="A139" s="14"/>
      <c r="B139" s="14"/>
      <c r="C139" s="14"/>
      <c r="D139" s="14"/>
      <c r="E139" s="14"/>
      <c r="F139" s="14"/>
      <c r="G139" s="14"/>
      <c r="H139" s="14"/>
    </row>
    <row r="140" spans="1:8">
      <c r="A140" s="14"/>
      <c r="B140" s="14"/>
      <c r="C140" s="14"/>
      <c r="D140" s="14"/>
      <c r="E140" s="14"/>
      <c r="F140" s="14"/>
      <c r="G140" s="14"/>
      <c r="H140" s="14"/>
    </row>
    <row r="141" spans="1:8">
      <c r="A141" s="14"/>
      <c r="B141" s="14"/>
      <c r="C141" s="14"/>
      <c r="D141" s="14"/>
      <c r="E141" s="14"/>
      <c r="F141" s="14"/>
      <c r="G141" s="14"/>
      <c r="H141" s="14"/>
    </row>
    <row r="142" spans="1:8">
      <c r="A142" s="14"/>
      <c r="B142" s="14"/>
      <c r="C142" s="14"/>
      <c r="D142" s="14"/>
      <c r="E142" s="14"/>
      <c r="F142" s="14"/>
      <c r="G142" s="14"/>
      <c r="H142" s="14"/>
    </row>
    <row r="143" spans="1:8">
      <c r="A143" s="14"/>
      <c r="B143" s="14"/>
      <c r="C143" s="14"/>
      <c r="D143" s="14"/>
      <c r="E143" s="14"/>
      <c r="F143" s="14"/>
      <c r="G143" s="14"/>
      <c r="H143" s="14"/>
    </row>
    <row r="144" spans="1:8">
      <c r="A144" s="14"/>
      <c r="B144" s="14"/>
      <c r="C144" s="14"/>
      <c r="D144" s="14"/>
      <c r="E144" s="14"/>
      <c r="F144" s="14"/>
      <c r="G144" s="14"/>
      <c r="H144" s="14"/>
    </row>
    <row r="145" spans="1:8">
      <c r="A145" s="14"/>
      <c r="B145" s="14"/>
      <c r="C145" s="14"/>
      <c r="D145" s="14"/>
      <c r="E145" s="14"/>
      <c r="F145" s="14"/>
      <c r="G145" s="14"/>
      <c r="H145" s="14"/>
    </row>
    <row r="146" spans="1:8">
      <c r="A146" s="14"/>
      <c r="B146" s="14"/>
      <c r="C146" s="14"/>
      <c r="D146" s="14"/>
      <c r="E146" s="14"/>
      <c r="F146" s="14"/>
      <c r="G146" s="14"/>
      <c r="H146" s="14"/>
    </row>
    <row r="147" spans="1:8">
      <c r="A147" s="14"/>
      <c r="B147" s="14"/>
      <c r="C147" s="14"/>
      <c r="D147" s="14"/>
      <c r="E147" s="14"/>
      <c r="F147" s="14"/>
      <c r="G147" s="14"/>
      <c r="H147" s="14"/>
    </row>
    <row r="148" spans="1:8">
      <c r="A148" s="14"/>
      <c r="B148" s="14"/>
      <c r="C148" s="14"/>
      <c r="D148" s="14"/>
      <c r="E148" s="14"/>
      <c r="F148" s="14"/>
      <c r="G148" s="14"/>
      <c r="H148" s="14"/>
    </row>
    <row r="149" spans="1:8">
      <c r="A149" s="14"/>
      <c r="B149" s="14"/>
      <c r="C149" s="14"/>
      <c r="D149" s="14"/>
      <c r="E149" s="14"/>
      <c r="F149" s="14"/>
      <c r="G149" s="14"/>
      <c r="H149" s="14"/>
    </row>
    <row r="150" spans="1:8">
      <c r="A150" s="14"/>
      <c r="B150" s="14"/>
      <c r="C150" s="14"/>
      <c r="D150" s="14"/>
      <c r="E150" s="14"/>
      <c r="F150" s="14"/>
      <c r="G150" s="14"/>
      <c r="H150" s="14"/>
    </row>
    <row r="151" spans="1:8">
      <c r="A151" s="14"/>
      <c r="B151" s="14"/>
      <c r="C151" s="14"/>
      <c r="D151" s="14"/>
      <c r="E151" s="14"/>
      <c r="F151" s="14"/>
      <c r="G151" s="14"/>
      <c r="H151" s="14"/>
    </row>
    <row r="152" spans="1:8">
      <c r="A152" s="14"/>
      <c r="B152" s="14"/>
      <c r="C152" s="14"/>
      <c r="D152" s="14"/>
      <c r="E152" s="14"/>
      <c r="F152" s="14"/>
      <c r="G152" s="14"/>
      <c r="H152" s="14"/>
    </row>
    <row r="153" spans="1:8">
      <c r="A153" s="14"/>
      <c r="B153" s="14"/>
      <c r="C153" s="14"/>
      <c r="D153" s="14"/>
      <c r="E153" s="14"/>
      <c r="F153" s="14"/>
      <c r="G153" s="14"/>
      <c r="H153" s="14"/>
    </row>
    <row r="154" spans="1:8">
      <c r="A154" s="14"/>
      <c r="B154" s="14"/>
      <c r="C154" s="14"/>
      <c r="D154" s="14"/>
      <c r="E154" s="14"/>
      <c r="F154" s="14"/>
      <c r="G154" s="14"/>
      <c r="H154" s="14"/>
    </row>
    <row r="155" spans="1:8">
      <c r="A155" s="14"/>
      <c r="B155" s="14"/>
      <c r="C155" s="14"/>
      <c r="D155" s="14"/>
      <c r="E155" s="14"/>
      <c r="F155" s="14"/>
      <c r="G155" s="14"/>
      <c r="H155" s="14"/>
    </row>
    <row r="156" spans="1:8">
      <c r="A156" s="14"/>
      <c r="B156" s="14"/>
      <c r="C156" s="14"/>
      <c r="D156" s="14"/>
      <c r="E156" s="14"/>
      <c r="F156" s="14"/>
      <c r="G156" s="14"/>
      <c r="H156" s="14"/>
    </row>
    <row r="157" spans="1:8">
      <c r="A157" s="14"/>
      <c r="B157" s="14"/>
      <c r="C157" s="14"/>
      <c r="D157" s="14"/>
      <c r="E157" s="14"/>
      <c r="F157" s="14"/>
      <c r="G157" s="14"/>
      <c r="H157" s="14"/>
    </row>
    <row r="158" spans="1:8">
      <c r="A158" s="14"/>
      <c r="B158" s="14"/>
      <c r="C158" s="14"/>
      <c r="D158" s="14"/>
      <c r="E158" s="14"/>
      <c r="F158" s="14"/>
      <c r="G158" s="14"/>
      <c r="H158" s="14"/>
    </row>
    <row r="159" spans="1:8">
      <c r="A159" s="14"/>
      <c r="B159" s="14"/>
      <c r="C159" s="14"/>
      <c r="D159" s="14"/>
      <c r="E159" s="14"/>
      <c r="F159" s="14"/>
      <c r="G159" s="14"/>
      <c r="H159" s="14"/>
    </row>
    <row r="160" spans="1:8">
      <c r="A160" s="14"/>
      <c r="B160" s="14"/>
      <c r="C160" s="14"/>
      <c r="D160" s="14"/>
      <c r="E160" s="14"/>
      <c r="F160" s="14"/>
      <c r="G160" s="14"/>
      <c r="H160" s="14"/>
    </row>
    <row r="161" spans="1:8">
      <c r="A161" s="14"/>
      <c r="B161" s="14"/>
      <c r="C161" s="14"/>
      <c r="D161" s="14"/>
      <c r="E161" s="14"/>
      <c r="F161" s="14"/>
      <c r="G161" s="14"/>
      <c r="H161" s="14"/>
    </row>
    <row r="162" spans="1:8">
      <c r="A162" s="14"/>
      <c r="B162" s="14"/>
      <c r="C162" s="14"/>
      <c r="D162" s="14"/>
      <c r="E162" s="14"/>
      <c r="F162" s="14"/>
      <c r="G162" s="14"/>
      <c r="H162" s="14"/>
    </row>
    <row r="163" spans="1:8">
      <c r="A163" s="14"/>
      <c r="B163" s="14"/>
      <c r="C163" s="14"/>
      <c r="D163" s="14"/>
      <c r="E163" s="14"/>
      <c r="F163" s="14"/>
      <c r="G163" s="14"/>
      <c r="H163" s="14"/>
    </row>
    <row r="164" spans="1:8">
      <c r="A164" s="14"/>
      <c r="B164" s="14"/>
      <c r="C164" s="14"/>
      <c r="D164" s="14"/>
      <c r="E164" s="14"/>
      <c r="F164" s="14"/>
      <c r="G164" s="14"/>
      <c r="H164" s="14"/>
    </row>
    <row r="165" spans="1:8">
      <c r="A165" s="14"/>
      <c r="B165" s="14"/>
      <c r="C165" s="14"/>
      <c r="D165" s="14"/>
      <c r="E165" s="14"/>
      <c r="F165" s="14"/>
      <c r="G165" s="14"/>
      <c r="H165" s="14"/>
    </row>
    <row r="166" spans="1:8">
      <c r="A166" s="14"/>
      <c r="B166" s="14"/>
      <c r="C166" s="14"/>
      <c r="D166" s="14"/>
      <c r="E166" s="14"/>
      <c r="F166" s="14"/>
      <c r="G166" s="14"/>
      <c r="H166" s="14"/>
    </row>
    <row r="167" spans="1:8">
      <c r="A167" s="14"/>
      <c r="B167" s="14"/>
      <c r="C167" s="14"/>
      <c r="D167" s="14"/>
      <c r="E167" s="14"/>
      <c r="F167" s="14"/>
      <c r="G167" s="14"/>
      <c r="H167" s="14"/>
    </row>
    <row r="168" spans="1:8">
      <c r="A168" s="14"/>
      <c r="B168" s="14"/>
      <c r="C168" s="14"/>
      <c r="D168" s="14"/>
      <c r="E168" s="14"/>
      <c r="F168" s="14"/>
      <c r="G168" s="14"/>
      <c r="H168" s="14"/>
    </row>
    <row r="169" spans="1:8">
      <c r="A169" s="14"/>
      <c r="B169" s="14"/>
      <c r="C169" s="14"/>
      <c r="D169" s="14"/>
      <c r="E169" s="14"/>
      <c r="F169" s="14"/>
      <c r="G169" s="14"/>
      <c r="H169" s="14"/>
    </row>
    <row r="170" spans="1:8">
      <c r="A170" s="14"/>
      <c r="B170" s="14"/>
      <c r="C170" s="14"/>
      <c r="D170" s="14"/>
      <c r="E170" s="14"/>
      <c r="F170" s="14"/>
      <c r="G170" s="14"/>
      <c r="H170" s="14"/>
    </row>
    <row r="171" spans="1:8">
      <c r="A171" s="14"/>
      <c r="B171" s="14"/>
      <c r="C171" s="14"/>
      <c r="D171" s="14"/>
      <c r="E171" s="14"/>
      <c r="F171" s="14"/>
      <c r="G171" s="14"/>
      <c r="H171" s="14"/>
    </row>
    <row r="172" spans="1:8">
      <c r="A172" s="14"/>
      <c r="B172" s="14"/>
      <c r="C172" s="14"/>
      <c r="D172" s="14"/>
      <c r="E172" s="14"/>
      <c r="F172" s="14"/>
      <c r="G172" s="14"/>
      <c r="H172" s="14"/>
    </row>
    <row r="173" spans="1:8">
      <c r="A173" s="14"/>
      <c r="B173" s="14"/>
      <c r="C173" s="14"/>
      <c r="D173" s="14"/>
      <c r="E173" s="14"/>
      <c r="F173" s="14"/>
      <c r="G173" s="14"/>
      <c r="H173" s="14"/>
    </row>
    <row r="174" spans="1:8">
      <c r="A174" s="14"/>
      <c r="B174" s="14"/>
      <c r="C174" s="14"/>
      <c r="D174" s="14"/>
      <c r="E174" s="14"/>
      <c r="F174" s="14"/>
      <c r="G174" s="14"/>
      <c r="H174" s="14"/>
    </row>
    <row r="175" spans="1:8">
      <c r="A175" s="14"/>
      <c r="B175" s="14"/>
      <c r="C175" s="14"/>
      <c r="D175" s="14"/>
      <c r="E175" s="14"/>
      <c r="F175" s="14"/>
      <c r="G175" s="14"/>
      <c r="H175" s="14"/>
    </row>
    <row r="176" spans="1:8">
      <c r="A176" s="14"/>
      <c r="B176" s="14"/>
      <c r="C176" s="14"/>
      <c r="D176" s="14"/>
      <c r="E176" s="14"/>
      <c r="F176" s="14"/>
      <c r="G176" s="14"/>
      <c r="H176" s="14"/>
    </row>
    <row r="177" spans="1:8">
      <c r="A177" s="14"/>
      <c r="B177" s="14"/>
      <c r="C177" s="14"/>
      <c r="D177" s="14"/>
      <c r="E177" s="14"/>
      <c r="F177" s="14"/>
      <c r="G177" s="14"/>
      <c r="H177" s="14"/>
    </row>
    <row r="178" spans="1:8">
      <c r="A178" s="14"/>
      <c r="B178" s="14"/>
      <c r="C178" s="14"/>
      <c r="D178" s="14"/>
      <c r="E178" s="14"/>
      <c r="F178" s="14"/>
      <c r="G178" s="14"/>
      <c r="H178" s="14"/>
    </row>
    <row r="179" spans="1:8">
      <c r="A179" s="14"/>
      <c r="B179" s="14"/>
      <c r="C179" s="14"/>
      <c r="D179" s="14"/>
      <c r="E179" s="14"/>
      <c r="F179" s="14"/>
      <c r="G179" s="14"/>
      <c r="H179" s="14"/>
    </row>
    <row r="180" spans="1:8">
      <c r="A180" s="14"/>
      <c r="B180" s="14"/>
      <c r="C180" s="14"/>
      <c r="D180" s="14"/>
      <c r="E180" s="14"/>
      <c r="F180" s="14"/>
      <c r="G180" s="14"/>
      <c r="H180" s="14"/>
    </row>
    <row r="181" spans="1:8">
      <c r="A181" s="14"/>
      <c r="B181" s="14"/>
      <c r="C181" s="14"/>
      <c r="D181" s="14"/>
      <c r="E181" s="14"/>
      <c r="F181" s="14"/>
      <c r="G181" s="14"/>
      <c r="H181" s="14"/>
    </row>
    <row r="182" spans="1:8">
      <c r="A182" s="14"/>
      <c r="B182" s="14"/>
      <c r="C182" s="14"/>
      <c r="D182" s="14"/>
      <c r="E182" s="14"/>
      <c r="F182" s="14"/>
      <c r="G182" s="14"/>
      <c r="H182" s="14"/>
    </row>
    <row r="183" spans="1:8">
      <c r="A183" s="14"/>
      <c r="B183" s="14"/>
      <c r="C183" s="14"/>
      <c r="D183" s="14"/>
      <c r="E183" s="14"/>
      <c r="F183" s="14"/>
      <c r="G183" s="14"/>
      <c r="H183" s="14"/>
    </row>
    <row r="184" spans="1:8">
      <c r="A184" s="14"/>
      <c r="B184" s="14"/>
      <c r="C184" s="14"/>
      <c r="D184" s="14"/>
      <c r="E184" s="14"/>
      <c r="F184" s="14"/>
      <c r="G184" s="14"/>
      <c r="H184" s="14"/>
    </row>
    <row r="185" spans="1:8">
      <c r="A185" s="14"/>
      <c r="B185" s="14"/>
      <c r="C185" s="14"/>
      <c r="D185" s="14"/>
      <c r="E185" s="14"/>
      <c r="F185" s="14"/>
      <c r="G185" s="14"/>
      <c r="H185" s="14"/>
    </row>
    <row r="186" spans="1:8">
      <c r="A186" s="14"/>
      <c r="B186" s="14"/>
      <c r="C186" s="14"/>
      <c r="D186" s="14"/>
      <c r="E186" s="14"/>
      <c r="F186" s="14"/>
      <c r="G186" s="14"/>
      <c r="H186" s="14"/>
    </row>
    <row r="187" spans="1:8">
      <c r="A187" s="14"/>
      <c r="B187" s="14"/>
      <c r="C187" s="14"/>
      <c r="D187" s="14"/>
      <c r="E187" s="14"/>
      <c r="F187" s="14"/>
      <c r="G187" s="14"/>
      <c r="H187" s="14"/>
    </row>
    <row r="188" spans="1:8">
      <c r="A188" s="14"/>
      <c r="B188" s="14"/>
      <c r="C188" s="14"/>
      <c r="D188" s="14"/>
      <c r="E188" s="14"/>
      <c r="F188" s="14"/>
      <c r="G188" s="14"/>
      <c r="H188" s="14"/>
    </row>
    <row r="189" spans="1:8">
      <c r="A189" s="14"/>
      <c r="B189" s="14"/>
      <c r="C189" s="14"/>
      <c r="D189" s="14"/>
      <c r="E189" s="14"/>
      <c r="F189" s="14"/>
      <c r="G189" s="14"/>
      <c r="H189" s="14"/>
    </row>
    <row r="190" spans="1:8">
      <c r="A190" s="14"/>
      <c r="B190" s="14"/>
      <c r="C190" s="14"/>
      <c r="D190" s="14"/>
      <c r="E190" s="14"/>
      <c r="F190" s="14"/>
      <c r="G190" s="14"/>
      <c r="H190" s="14"/>
    </row>
    <row r="191" spans="1:8">
      <c r="A191" s="14"/>
      <c r="B191" s="14"/>
      <c r="C191" s="14"/>
      <c r="D191" s="14"/>
      <c r="E191" s="14"/>
      <c r="F191" s="14"/>
      <c r="G191" s="14"/>
      <c r="H191" s="14"/>
    </row>
    <row r="192" spans="1:8">
      <c r="A192" s="14"/>
      <c r="B192" s="14"/>
      <c r="C192" s="14"/>
      <c r="D192" s="14"/>
      <c r="E192" s="14"/>
      <c r="F192" s="14"/>
      <c r="G192" s="14"/>
      <c r="H192" s="14"/>
    </row>
    <row r="193" spans="1:8">
      <c r="A193" s="14"/>
      <c r="B193" s="14"/>
      <c r="C193" s="14"/>
      <c r="D193" s="14"/>
      <c r="E193" s="14"/>
      <c r="F193" s="14"/>
      <c r="G193" s="14"/>
      <c r="H193" s="14"/>
    </row>
    <row r="194" spans="1:8">
      <c r="A194" s="14"/>
      <c r="B194" s="14"/>
      <c r="C194" s="14"/>
      <c r="D194" s="14"/>
      <c r="E194" s="14"/>
      <c r="F194" s="14"/>
      <c r="G194" s="14"/>
      <c r="H194" s="14"/>
    </row>
    <row r="195" spans="1:8">
      <c r="A195" s="14"/>
      <c r="B195" s="14"/>
      <c r="C195" s="14"/>
      <c r="D195" s="14"/>
      <c r="E195" s="14"/>
      <c r="F195" s="14"/>
      <c r="G195" s="14"/>
      <c r="H195" s="14"/>
    </row>
    <row r="196" spans="1:8">
      <c r="A196" s="14"/>
      <c r="B196" s="14"/>
      <c r="C196" s="14"/>
      <c r="D196" s="14"/>
      <c r="E196" s="14"/>
      <c r="F196" s="14"/>
      <c r="G196" s="14"/>
      <c r="H196" s="14"/>
    </row>
    <row r="197" spans="1:8">
      <c r="A197" s="14"/>
      <c r="B197" s="14"/>
      <c r="C197" s="14"/>
      <c r="D197" s="14"/>
      <c r="E197" s="14"/>
      <c r="F197" s="14"/>
      <c r="G197" s="14"/>
      <c r="H197" s="14"/>
    </row>
    <row r="198" spans="1:8">
      <c r="A198" s="14"/>
      <c r="B198" s="14"/>
      <c r="C198" s="14"/>
      <c r="D198" s="14"/>
      <c r="E198" s="14"/>
      <c r="F198" s="14"/>
      <c r="G198" s="14"/>
      <c r="H198" s="14"/>
    </row>
    <row r="199" spans="1:8">
      <c r="A199" s="14"/>
      <c r="B199" s="14"/>
      <c r="C199" s="14"/>
      <c r="D199" s="14"/>
      <c r="E199" s="14"/>
      <c r="F199" s="14"/>
      <c r="G199" s="14"/>
      <c r="H199" s="14"/>
    </row>
    <row r="200" spans="1:8">
      <c r="A200" s="14"/>
      <c r="B200" s="14"/>
      <c r="C200" s="14"/>
      <c r="D200" s="14"/>
      <c r="E200" s="14"/>
      <c r="F200" s="14"/>
      <c r="G200" s="14"/>
      <c r="H200" s="14"/>
    </row>
    <row r="201" spans="1:8">
      <c r="A201" s="14"/>
      <c r="B201" s="14"/>
      <c r="C201" s="14"/>
      <c r="D201" s="14"/>
      <c r="E201" s="14"/>
      <c r="F201" s="14"/>
      <c r="G201" s="14"/>
      <c r="H201" s="14"/>
    </row>
    <row r="202" spans="1:8">
      <c r="A202" s="14"/>
      <c r="B202" s="14"/>
      <c r="C202" s="14"/>
      <c r="D202" s="14"/>
      <c r="E202" s="14"/>
      <c r="F202" s="14"/>
      <c r="G202" s="14"/>
      <c r="H202" s="14"/>
    </row>
    <row r="203" spans="1:8">
      <c r="A203" s="14"/>
      <c r="B203" s="14"/>
      <c r="C203" s="14"/>
      <c r="D203" s="14"/>
      <c r="E203" s="14"/>
      <c r="F203" s="14"/>
      <c r="G203" s="14"/>
      <c r="H203" s="14"/>
    </row>
    <row r="204" spans="1:8">
      <c r="A204" s="14"/>
      <c r="B204" s="14"/>
      <c r="C204" s="14"/>
      <c r="D204" s="14"/>
      <c r="E204" s="14"/>
      <c r="F204" s="14"/>
      <c r="G204" s="14"/>
      <c r="H204" s="14"/>
    </row>
    <row r="205" spans="1:8">
      <c r="A205" s="14"/>
      <c r="B205" s="14"/>
      <c r="C205" s="14"/>
      <c r="D205" s="14"/>
      <c r="E205" s="14"/>
      <c r="F205" s="14"/>
      <c r="G205" s="14"/>
      <c r="H205" s="14"/>
    </row>
    <row r="206" spans="1:8">
      <c r="A206" s="14"/>
      <c r="B206" s="14"/>
      <c r="C206" s="14"/>
      <c r="D206" s="14"/>
      <c r="E206" s="14"/>
      <c r="F206" s="14"/>
      <c r="G206" s="14"/>
      <c r="H206" s="14"/>
    </row>
    <row r="207" spans="1:8">
      <c r="A207" s="14"/>
      <c r="B207" s="14"/>
      <c r="C207" s="14"/>
      <c r="D207" s="14"/>
      <c r="E207" s="14"/>
      <c r="F207" s="14"/>
      <c r="G207" s="14"/>
      <c r="H207" s="14"/>
    </row>
    <row r="208" spans="1:8">
      <c r="A208" s="14"/>
      <c r="B208" s="14"/>
      <c r="C208" s="14"/>
      <c r="D208" s="14"/>
      <c r="E208" s="14"/>
      <c r="F208" s="14"/>
      <c r="G208" s="14"/>
      <c r="H208" s="14"/>
    </row>
    <row r="209" spans="1:8">
      <c r="A209" s="14"/>
      <c r="B209" s="14"/>
      <c r="C209" s="14"/>
      <c r="D209" s="14"/>
      <c r="E209" s="14"/>
      <c r="F209" s="14"/>
      <c r="G209" s="14"/>
      <c r="H209" s="14"/>
    </row>
    <row r="210" spans="1:8">
      <c r="A210" s="14"/>
      <c r="B210" s="14"/>
      <c r="C210" s="14"/>
      <c r="D210" s="14"/>
      <c r="E210" s="14"/>
      <c r="F210" s="14"/>
      <c r="G210" s="14"/>
      <c r="H210" s="14"/>
    </row>
    <row r="211" spans="1:8">
      <c r="A211" s="14"/>
      <c r="B211" s="14"/>
      <c r="C211" s="14"/>
      <c r="D211" s="14"/>
      <c r="E211" s="14"/>
      <c r="F211" s="14"/>
      <c r="G211" s="14"/>
      <c r="H211" s="14"/>
    </row>
    <row r="212" spans="1:8">
      <c r="A212" s="14"/>
      <c r="B212" s="14"/>
      <c r="C212" s="14"/>
      <c r="D212" s="14"/>
      <c r="E212" s="14"/>
      <c r="F212" s="14"/>
      <c r="G212" s="14"/>
      <c r="H212" s="14"/>
    </row>
    <row r="213" spans="1:8">
      <c r="A213" s="14"/>
      <c r="B213" s="14"/>
      <c r="C213" s="14"/>
      <c r="D213" s="14"/>
      <c r="E213" s="14"/>
      <c r="F213" s="14"/>
      <c r="G213" s="14"/>
      <c r="H213" s="14"/>
    </row>
    <row r="214" spans="1:8">
      <c r="A214" s="14"/>
      <c r="B214" s="14"/>
      <c r="C214" s="14"/>
      <c r="D214" s="14"/>
      <c r="E214" s="14"/>
      <c r="F214" s="14"/>
      <c r="G214" s="14"/>
      <c r="H214" s="14"/>
    </row>
    <row r="215" spans="1:8">
      <c r="A215" s="14"/>
      <c r="B215" s="14"/>
      <c r="C215" s="14"/>
      <c r="D215" s="14"/>
      <c r="E215" s="14"/>
      <c r="F215" s="14"/>
      <c r="G215" s="14"/>
      <c r="H215" s="14"/>
    </row>
    <row r="216" spans="1:8">
      <c r="A216" s="14"/>
      <c r="B216" s="14"/>
      <c r="C216" s="14"/>
      <c r="D216" s="14"/>
      <c r="E216" s="14"/>
      <c r="F216" s="14"/>
      <c r="G216" s="14"/>
      <c r="H216" s="14"/>
    </row>
    <row r="217" spans="1:8">
      <c r="A217" s="14"/>
      <c r="B217" s="14"/>
      <c r="C217" s="14"/>
      <c r="D217" s="14"/>
      <c r="E217" s="14"/>
      <c r="F217" s="14"/>
      <c r="G217" s="14"/>
      <c r="H217" s="14"/>
    </row>
    <row r="218" spans="1:8">
      <c r="A218" s="14"/>
      <c r="B218" s="14"/>
      <c r="C218" s="14"/>
      <c r="D218" s="14"/>
      <c r="E218" s="14"/>
      <c r="F218" s="14"/>
      <c r="G218" s="14"/>
      <c r="H218" s="14"/>
    </row>
    <row r="219" spans="1:8">
      <c r="A219" s="14"/>
      <c r="B219" s="14"/>
      <c r="C219" s="14"/>
      <c r="D219" s="14"/>
      <c r="E219" s="14"/>
      <c r="F219" s="14"/>
      <c r="G219" s="14"/>
      <c r="H219" s="14"/>
    </row>
    <row r="220" spans="1:8">
      <c r="A220" s="14"/>
      <c r="B220" s="14"/>
      <c r="C220" s="14"/>
      <c r="D220" s="14"/>
      <c r="E220" s="14"/>
      <c r="F220" s="14"/>
      <c r="G220" s="14"/>
      <c r="H220" s="14"/>
    </row>
  </sheetData>
  <mergeCells count="18">
    <mergeCell ref="D15:D16"/>
    <mergeCell ref="C8:H8"/>
    <mergeCell ref="C9:H9"/>
    <mergeCell ref="G15:G16"/>
    <mergeCell ref="H15:H16"/>
    <mergeCell ref="B31:C31"/>
    <mergeCell ref="A1:H1"/>
    <mergeCell ref="A3:H3"/>
    <mergeCell ref="A4:H4"/>
    <mergeCell ref="A27:G27"/>
    <mergeCell ref="A13:E13"/>
    <mergeCell ref="A15:A16"/>
    <mergeCell ref="B15:B16"/>
    <mergeCell ref="C15:C16"/>
    <mergeCell ref="E15:E16"/>
    <mergeCell ref="F15:F16"/>
    <mergeCell ref="C6:H6"/>
    <mergeCell ref="C7:H7"/>
  </mergeCells>
  <printOptions horizontalCentered="1"/>
  <pageMargins left="1.1811023622047245" right="0.59055118110236227" top="0.78740157480314965" bottom="0.78740157480314965" header="0.31496062992125984" footer="0.39370078740157483"/>
  <pageSetup paperSize="9" scale="63" fitToHeight="0" orientation="portrait" blackAndWhite="1" r:id="rId1"/>
  <headerFooter>
    <oddFooter>&amp;R&amp;"Times New Roman,Regular"&amp;10&amp;P. lpp. no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I271"/>
  <sheetViews>
    <sheetView showZeros="0" tabSelected="1" topLeftCell="A10" zoomScaleNormal="100" workbookViewId="0">
      <selection activeCell="C37" sqref="C37"/>
    </sheetView>
  </sheetViews>
  <sheetFormatPr defaultColWidth="9.140625" defaultRowHeight="15" outlineLevelRow="1"/>
  <cols>
    <col min="1" max="2" width="8.7109375" style="44" customWidth="1"/>
    <col min="3" max="3" width="44.7109375" style="44" customWidth="1"/>
    <col min="4" max="4" width="15.5703125" style="44" customWidth="1"/>
    <col min="5" max="5" width="9.7109375" style="930" customWidth="1"/>
    <col min="6" max="6" width="9.7109375" style="44" customWidth="1"/>
    <col min="7" max="7" width="17" style="44" customWidth="1"/>
    <col min="8" max="8" width="17.85546875" style="44" customWidth="1"/>
    <col min="9" max="9" width="9.140625" style="972"/>
    <col min="10" max="16384" width="9.140625" style="44"/>
  </cols>
  <sheetData>
    <row r="1" spans="1:9" ht="20.25">
      <c r="A1" s="985" t="str">
        <f>"Lokālā tāme Nr. "&amp;KOPS1!B21</f>
        <v>Lokālā tāme Nr. 1-2</v>
      </c>
      <c r="B1" s="985"/>
      <c r="C1" s="985"/>
      <c r="D1" s="985"/>
      <c r="E1" s="985"/>
      <c r="F1" s="985"/>
      <c r="G1" s="985"/>
      <c r="H1" s="985"/>
    </row>
    <row r="3" spans="1:9" ht="20.25">
      <c r="A3" s="1026" t="str">
        <f>KOPS1!C21</f>
        <v>Pamati un pamatnes</v>
      </c>
      <c r="B3" s="1026"/>
      <c r="C3" s="1026"/>
      <c r="D3" s="1027"/>
      <c r="E3" s="1026"/>
      <c r="F3" s="1026"/>
      <c r="G3" s="1026"/>
      <c r="H3" s="1026"/>
    </row>
    <row r="4" spans="1:9">
      <c r="A4" s="1017" t="s">
        <v>0</v>
      </c>
      <c r="B4" s="1017"/>
      <c r="C4" s="1017"/>
      <c r="D4" s="1017"/>
      <c r="E4" s="1017"/>
      <c r="F4" s="1017"/>
      <c r="G4" s="1017"/>
      <c r="H4" s="1017"/>
    </row>
    <row r="5" spans="1:9">
      <c r="A5" s="14" t="s">
        <v>1</v>
      </c>
      <c r="B5" s="14"/>
      <c r="C5" s="995" t="str">
        <f>KOPS1!C6</f>
        <v>Jauna skolas ēka Ādažos I.kārta</v>
      </c>
      <c r="D5" s="986"/>
      <c r="E5" s="995"/>
      <c r="F5" s="995"/>
      <c r="G5" s="995"/>
      <c r="H5" s="995"/>
    </row>
    <row r="6" spans="1:9">
      <c r="A6" s="14" t="s">
        <v>2</v>
      </c>
      <c r="B6" s="14"/>
      <c r="C6" s="995" t="str">
        <f>KOPS1!C7</f>
        <v>Jauna skolas ēka Ādažos</v>
      </c>
      <c r="D6" s="986"/>
      <c r="E6" s="995"/>
      <c r="F6" s="995"/>
      <c r="G6" s="995"/>
      <c r="H6" s="995"/>
    </row>
    <row r="7" spans="1:9">
      <c r="A7" s="14" t="s">
        <v>3</v>
      </c>
      <c r="B7" s="14"/>
      <c r="C7" s="995" t="str">
        <f>KOPS1!C8</f>
        <v>Attekas iela 16, Ādaži, Ādažu novads</v>
      </c>
      <c r="D7" s="986"/>
      <c r="E7" s="995"/>
      <c r="F7" s="995"/>
      <c r="G7" s="995"/>
      <c r="H7" s="995"/>
    </row>
    <row r="8" spans="1:9">
      <c r="A8" s="14" t="s">
        <v>4</v>
      </c>
      <c r="B8" s="14"/>
      <c r="C8" s="995" t="str">
        <f>KOPS1!C9</f>
        <v>16-26</v>
      </c>
      <c r="D8" s="986"/>
      <c r="E8" s="995"/>
      <c r="F8" s="995"/>
      <c r="G8" s="995"/>
      <c r="H8" s="995"/>
    </row>
    <row r="9" spans="1:9">
      <c r="A9" s="14"/>
      <c r="B9" s="14"/>
      <c r="C9" s="648"/>
      <c r="D9" s="648"/>
      <c r="E9" s="648"/>
      <c r="F9" s="648"/>
      <c r="G9" s="648"/>
      <c r="H9" s="648"/>
    </row>
    <row r="10" spans="1:9">
      <c r="A10" s="14" t="s">
        <v>240</v>
      </c>
      <c r="B10" s="14"/>
      <c r="C10" s="14"/>
      <c r="D10" s="14"/>
      <c r="E10" s="929"/>
      <c r="F10" s="14"/>
      <c r="G10" s="14"/>
    </row>
    <row r="11" spans="1:9">
      <c r="A11" s="14" t="s">
        <v>2039</v>
      </c>
      <c r="B11" s="14"/>
      <c r="C11" s="14"/>
      <c r="D11" s="14"/>
      <c r="E11" s="14"/>
      <c r="F11" s="14"/>
      <c r="G11" s="14"/>
    </row>
    <row r="12" spans="1:9">
      <c r="A12" s="1019" t="s">
        <v>1911</v>
      </c>
      <c r="B12" s="1019"/>
      <c r="C12" s="1019"/>
      <c r="D12" s="1019"/>
      <c r="E12" s="1019"/>
      <c r="F12" s="14"/>
      <c r="G12" s="14"/>
    </row>
    <row r="13" spans="1:9">
      <c r="A13" s="14"/>
      <c r="B13" s="14"/>
      <c r="C13" s="14"/>
      <c r="D13" s="14"/>
      <c r="E13" s="929"/>
      <c r="F13" s="14"/>
      <c r="G13" s="14"/>
    </row>
    <row r="14" spans="1:9" s="14" customFormat="1" ht="15" customHeight="1">
      <c r="A14" s="1007" t="s">
        <v>5</v>
      </c>
      <c r="B14" s="1007" t="s">
        <v>6</v>
      </c>
      <c r="C14" s="1031" t="s">
        <v>1931</v>
      </c>
      <c r="D14" s="1032" t="s">
        <v>1628</v>
      </c>
      <c r="E14" s="1031" t="s">
        <v>7</v>
      </c>
      <c r="F14" s="1031" t="s">
        <v>8</v>
      </c>
      <c r="G14" s="1024" t="s">
        <v>2040</v>
      </c>
      <c r="H14" s="1024" t="s">
        <v>2041</v>
      </c>
      <c r="I14" s="973"/>
    </row>
    <row r="15" spans="1:9" s="14" customFormat="1" ht="12.75">
      <c r="A15" s="1007"/>
      <c r="B15" s="1007"/>
      <c r="C15" s="1031"/>
      <c r="D15" s="1025"/>
      <c r="E15" s="1031"/>
      <c r="F15" s="1031"/>
      <c r="G15" s="1025"/>
      <c r="H15" s="1025"/>
      <c r="I15" s="973"/>
    </row>
    <row r="16" spans="1:9" s="14" customFormat="1" ht="13.5" thickBot="1">
      <c r="A16" s="66">
        <v>1</v>
      </c>
      <c r="B16" s="66">
        <v>2</v>
      </c>
      <c r="C16" s="67" t="s">
        <v>80</v>
      </c>
      <c r="D16" s="67"/>
      <c r="E16" s="66" t="s">
        <v>81</v>
      </c>
      <c r="F16" s="68">
        <v>5</v>
      </c>
      <c r="G16" s="68">
        <v>6</v>
      </c>
      <c r="H16" s="68">
        <v>7</v>
      </c>
      <c r="I16" s="973"/>
    </row>
    <row r="17" spans="1:9" s="14" customFormat="1" ht="13.5" thickTop="1">
      <c r="A17" s="311"/>
      <c r="B17" s="394"/>
      <c r="C17" s="397" t="s">
        <v>1776</v>
      </c>
      <c r="D17" s="397"/>
      <c r="E17" s="364"/>
      <c r="F17" s="364"/>
      <c r="G17" s="671"/>
      <c r="H17" s="671"/>
      <c r="I17" s="973"/>
    </row>
    <row r="18" spans="1:9" s="14" customFormat="1" ht="25.5">
      <c r="A18" s="311">
        <v>1</v>
      </c>
      <c r="B18" s="599" t="s">
        <v>1939</v>
      </c>
      <c r="C18" s="395" t="s">
        <v>1894</v>
      </c>
      <c r="D18" s="677" t="s">
        <v>2048</v>
      </c>
      <c r="E18" s="364" t="s">
        <v>92</v>
      </c>
      <c r="F18" s="396">
        <v>535</v>
      </c>
      <c r="G18" s="645"/>
      <c r="H18" s="386"/>
      <c r="I18" s="973"/>
    </row>
    <row r="19" spans="1:9" s="14" customFormat="1" ht="12.75">
      <c r="A19" s="311">
        <f>1+A18</f>
        <v>2</v>
      </c>
      <c r="B19" s="599" t="s">
        <v>1939</v>
      </c>
      <c r="C19" s="393" t="s">
        <v>217</v>
      </c>
      <c r="D19" s="677"/>
      <c r="E19" s="364" t="s">
        <v>92</v>
      </c>
      <c r="F19" s="900">
        <v>15</v>
      </c>
      <c r="G19" s="386"/>
      <c r="H19" s="386"/>
      <c r="I19" s="973"/>
    </row>
    <row r="20" spans="1:9" s="14" customFormat="1" ht="12.75">
      <c r="A20" s="311">
        <f t="shared" ref="A20:A39" si="0">A19+1</f>
        <v>3</v>
      </c>
      <c r="B20" s="599" t="s">
        <v>1939</v>
      </c>
      <c r="C20" s="366" t="s">
        <v>218</v>
      </c>
      <c r="D20" s="677"/>
      <c r="E20" s="364" t="s">
        <v>92</v>
      </c>
      <c r="F20" s="396">
        <v>535</v>
      </c>
      <c r="G20" s="386"/>
      <c r="H20" s="386"/>
      <c r="I20" s="973"/>
    </row>
    <row r="21" spans="1:9" s="14" customFormat="1" ht="12.75">
      <c r="A21" s="744">
        <f t="shared" si="0"/>
        <v>4</v>
      </c>
      <c r="B21" s="745" t="s">
        <v>1938</v>
      </c>
      <c r="C21" s="913" t="s">
        <v>2134</v>
      </c>
      <c r="D21" s="677" t="s">
        <v>2048</v>
      </c>
      <c r="E21" s="364" t="s">
        <v>92</v>
      </c>
      <c r="F21" s="900">
        <v>535</v>
      </c>
      <c r="G21" s="743"/>
      <c r="H21" s="743"/>
      <c r="I21" s="973"/>
    </row>
    <row r="22" spans="1:9" s="14" customFormat="1" ht="12.75">
      <c r="A22" s="311"/>
      <c r="B22" s="369"/>
      <c r="C22" s="397" t="s">
        <v>1777</v>
      </c>
      <c r="D22" s="397"/>
      <c r="E22" s="364"/>
      <c r="F22" s="396"/>
      <c r="G22" s="386"/>
      <c r="H22" s="386"/>
      <c r="I22" s="973"/>
    </row>
    <row r="23" spans="1:9" s="14" customFormat="1" ht="12.75">
      <c r="A23" s="311"/>
      <c r="B23" s="394"/>
      <c r="C23" s="397" t="s">
        <v>2292</v>
      </c>
      <c r="D23" s="397"/>
      <c r="E23" s="398"/>
      <c r="F23" s="364"/>
      <c r="G23" s="386"/>
      <c r="H23" s="386"/>
      <c r="I23" s="973" t="s">
        <v>2293</v>
      </c>
    </row>
    <row r="24" spans="1:9" s="14" customFormat="1" ht="12.75">
      <c r="A24" s="311">
        <f>1+A21</f>
        <v>5</v>
      </c>
      <c r="B24" s="599" t="s">
        <v>1936</v>
      </c>
      <c r="C24" s="366" t="s">
        <v>1962</v>
      </c>
      <c r="D24" s="677"/>
      <c r="E24" s="364" t="s">
        <v>108</v>
      </c>
      <c r="F24" s="396">
        <v>1287</v>
      </c>
      <c r="G24" s="386"/>
      <c r="H24" s="386"/>
      <c r="I24" s="973"/>
    </row>
    <row r="25" spans="1:9" s="14" customFormat="1" ht="12.75">
      <c r="A25" s="311">
        <f>1+A24</f>
        <v>6</v>
      </c>
      <c r="B25" s="599" t="s">
        <v>1937</v>
      </c>
      <c r="C25" s="366" t="s">
        <v>219</v>
      </c>
      <c r="D25" s="677"/>
      <c r="E25" s="364" t="s">
        <v>110</v>
      </c>
      <c r="F25" s="914">
        <v>213</v>
      </c>
      <c r="G25" s="386"/>
      <c r="H25" s="386"/>
      <c r="I25" s="973"/>
    </row>
    <row r="26" spans="1:9" s="14" customFormat="1" ht="25.5">
      <c r="A26" s="311">
        <f t="shared" si="0"/>
        <v>7</v>
      </c>
      <c r="B26" s="599" t="s">
        <v>1937</v>
      </c>
      <c r="C26" s="366" t="s">
        <v>1983</v>
      </c>
      <c r="D26" s="677"/>
      <c r="E26" s="364" t="s">
        <v>110</v>
      </c>
      <c r="F26" s="364">
        <v>920</v>
      </c>
      <c r="G26" s="386"/>
      <c r="H26" s="386"/>
      <c r="I26" s="973"/>
    </row>
    <row r="27" spans="1:9" s="14" customFormat="1" ht="38.25">
      <c r="A27" s="311">
        <f t="shared" si="0"/>
        <v>8</v>
      </c>
      <c r="B27" s="599" t="s">
        <v>1937</v>
      </c>
      <c r="C27" s="366" t="s">
        <v>1984</v>
      </c>
      <c r="D27" s="677"/>
      <c r="E27" s="364" t="s">
        <v>110</v>
      </c>
      <c r="F27" s="364">
        <v>1.5</v>
      </c>
      <c r="G27" s="386"/>
      <c r="H27" s="386"/>
      <c r="I27" s="973"/>
    </row>
    <row r="28" spans="1:9" s="14" customFormat="1" ht="38.25">
      <c r="A28" s="311">
        <f t="shared" si="0"/>
        <v>9</v>
      </c>
      <c r="B28" s="599" t="s">
        <v>1937</v>
      </c>
      <c r="C28" s="366" t="s">
        <v>231</v>
      </c>
      <c r="D28" s="677"/>
      <c r="E28" s="364" t="s">
        <v>226</v>
      </c>
      <c r="F28" s="915">
        <v>90.325999999999993</v>
      </c>
      <c r="G28" s="386"/>
      <c r="H28" s="386"/>
      <c r="I28" s="973"/>
    </row>
    <row r="29" spans="1:9" s="14" customFormat="1" ht="12.75">
      <c r="A29" s="311"/>
      <c r="B29" s="369"/>
      <c r="C29" s="397" t="s">
        <v>1778</v>
      </c>
      <c r="D29" s="397"/>
      <c r="E29" s="398"/>
      <c r="F29" s="646"/>
      <c r="G29" s="386"/>
      <c r="H29" s="386"/>
      <c r="I29" s="973"/>
    </row>
    <row r="30" spans="1:9" s="14" customFormat="1" ht="12.75">
      <c r="A30" s="311">
        <f>1+A28</f>
        <v>10</v>
      </c>
      <c r="B30" s="599" t="s">
        <v>1937</v>
      </c>
      <c r="C30" s="366" t="s">
        <v>1967</v>
      </c>
      <c r="D30" s="677" t="s">
        <v>2048</v>
      </c>
      <c r="E30" s="364" t="s">
        <v>92</v>
      </c>
      <c r="F30" s="396">
        <v>9</v>
      </c>
      <c r="G30" s="386"/>
      <c r="H30" s="386"/>
      <c r="I30" s="973"/>
    </row>
    <row r="31" spans="1:9" s="14" customFormat="1" ht="12.75">
      <c r="A31" s="311">
        <f t="shared" ref="A31:A35" si="1">1+A30</f>
        <v>11</v>
      </c>
      <c r="B31" s="599" t="s">
        <v>1937</v>
      </c>
      <c r="C31" s="366" t="s">
        <v>1968</v>
      </c>
      <c r="D31" s="677" t="s">
        <v>2048</v>
      </c>
      <c r="E31" s="364" t="s">
        <v>92</v>
      </c>
      <c r="F31" s="396">
        <v>1</v>
      </c>
      <c r="G31" s="386"/>
      <c r="H31" s="386"/>
      <c r="I31" s="973"/>
    </row>
    <row r="32" spans="1:9" s="14" customFormat="1" ht="12.75">
      <c r="A32" s="311">
        <f t="shared" si="1"/>
        <v>12</v>
      </c>
      <c r="B32" s="599" t="s">
        <v>1937</v>
      </c>
      <c r="C32" s="366" t="s">
        <v>1969</v>
      </c>
      <c r="D32" s="677" t="s">
        <v>2048</v>
      </c>
      <c r="E32" s="364" t="s">
        <v>92</v>
      </c>
      <c r="F32" s="396">
        <v>8</v>
      </c>
      <c r="G32" s="386"/>
      <c r="H32" s="386"/>
      <c r="I32" s="973"/>
    </row>
    <row r="33" spans="1:9" s="14" customFormat="1" ht="12.75">
      <c r="A33" s="311">
        <f t="shared" si="1"/>
        <v>13</v>
      </c>
      <c r="B33" s="599" t="s">
        <v>1937</v>
      </c>
      <c r="C33" s="366" t="s">
        <v>1970</v>
      </c>
      <c r="D33" s="677" t="s">
        <v>2048</v>
      </c>
      <c r="E33" s="364" t="s">
        <v>92</v>
      </c>
      <c r="F33" s="396">
        <v>8</v>
      </c>
      <c r="G33" s="386"/>
      <c r="H33" s="386"/>
      <c r="I33" s="973"/>
    </row>
    <row r="34" spans="1:9" s="14" customFormat="1" ht="12.75">
      <c r="A34" s="311">
        <f t="shared" si="1"/>
        <v>14</v>
      </c>
      <c r="B34" s="599" t="s">
        <v>1937</v>
      </c>
      <c r="C34" s="366" t="s">
        <v>1971</v>
      </c>
      <c r="D34" s="677" t="s">
        <v>2048</v>
      </c>
      <c r="E34" s="364" t="s">
        <v>92</v>
      </c>
      <c r="F34" s="396">
        <v>17</v>
      </c>
      <c r="G34" s="386"/>
      <c r="H34" s="386"/>
      <c r="I34" s="973"/>
    </row>
    <row r="35" spans="1:9" s="14" customFormat="1" ht="12.75">
      <c r="A35" s="311">
        <f t="shared" si="1"/>
        <v>15</v>
      </c>
      <c r="B35" s="599" t="s">
        <v>1937</v>
      </c>
      <c r="C35" s="366" t="s">
        <v>1972</v>
      </c>
      <c r="D35" s="677" t="s">
        <v>2048</v>
      </c>
      <c r="E35" s="364" t="s">
        <v>92</v>
      </c>
      <c r="F35" s="396">
        <v>1</v>
      </c>
      <c r="G35" s="386"/>
      <c r="H35" s="386"/>
      <c r="I35" s="973"/>
    </row>
    <row r="36" spans="1:9" s="14" customFormat="1" ht="12.75">
      <c r="A36" s="311"/>
      <c r="B36" s="369"/>
      <c r="C36" s="397" t="s">
        <v>1779</v>
      </c>
      <c r="D36" s="677"/>
      <c r="E36" s="398" t="s">
        <v>92</v>
      </c>
      <c r="F36" s="646">
        <v>3</v>
      </c>
      <c r="G36" s="386"/>
      <c r="H36" s="386"/>
      <c r="I36" s="973"/>
    </row>
    <row r="37" spans="1:9" s="14" customFormat="1" ht="25.5">
      <c r="A37" s="311">
        <f>1+A35</f>
        <v>16</v>
      </c>
      <c r="B37" s="599" t="s">
        <v>1937</v>
      </c>
      <c r="C37" s="366" t="s">
        <v>1780</v>
      </c>
      <c r="D37" s="677"/>
      <c r="E37" s="364" t="s">
        <v>110</v>
      </c>
      <c r="F37" s="364">
        <v>7.2</v>
      </c>
      <c r="G37" s="386"/>
      <c r="H37" s="386"/>
      <c r="I37" s="973"/>
    </row>
    <row r="38" spans="1:9" s="14" customFormat="1" ht="38.25">
      <c r="A38" s="311">
        <f t="shared" si="0"/>
        <v>17</v>
      </c>
      <c r="B38" s="599" t="s">
        <v>1937</v>
      </c>
      <c r="C38" s="366" t="s">
        <v>231</v>
      </c>
      <c r="D38" s="677"/>
      <c r="E38" s="364" t="s">
        <v>226</v>
      </c>
      <c r="F38" s="383">
        <v>1.349</v>
      </c>
      <c r="G38" s="386"/>
      <c r="H38" s="386"/>
      <c r="I38" s="973"/>
    </row>
    <row r="39" spans="1:9" s="14" customFormat="1" ht="12.75">
      <c r="A39" s="311">
        <f t="shared" si="0"/>
        <v>18</v>
      </c>
      <c r="B39" s="599" t="s">
        <v>1937</v>
      </c>
      <c r="C39" s="366" t="s">
        <v>1973</v>
      </c>
      <c r="D39" s="677" t="s">
        <v>2048</v>
      </c>
      <c r="E39" s="364" t="s">
        <v>92</v>
      </c>
      <c r="F39" s="396">
        <v>3</v>
      </c>
      <c r="G39" s="386"/>
      <c r="H39" s="386"/>
      <c r="I39" s="973"/>
    </row>
    <row r="40" spans="1:9" s="14" customFormat="1" ht="12.75">
      <c r="A40" s="311"/>
      <c r="B40" s="369"/>
      <c r="C40" s="397" t="s">
        <v>1781</v>
      </c>
      <c r="D40" s="397"/>
      <c r="E40" s="398" t="s">
        <v>92</v>
      </c>
      <c r="F40" s="646">
        <v>1</v>
      </c>
      <c r="G40" s="386"/>
      <c r="H40" s="386"/>
      <c r="I40" s="973"/>
    </row>
    <row r="41" spans="1:9" s="14" customFormat="1" ht="25.5">
      <c r="A41" s="311">
        <f>1+A39</f>
        <v>19</v>
      </c>
      <c r="B41" s="599" t="s">
        <v>1937</v>
      </c>
      <c r="C41" s="366" t="s">
        <v>1780</v>
      </c>
      <c r="D41" s="677"/>
      <c r="E41" s="364" t="s">
        <v>110</v>
      </c>
      <c r="F41" s="364">
        <v>2.38</v>
      </c>
      <c r="G41" s="386"/>
      <c r="H41" s="386"/>
      <c r="I41" s="973"/>
    </row>
    <row r="42" spans="1:9" s="14" customFormat="1" ht="38.25">
      <c r="A42" s="311">
        <f t="shared" ref="A42:A43" si="2">A41+1</f>
        <v>20</v>
      </c>
      <c r="B42" s="599" t="s">
        <v>1937</v>
      </c>
      <c r="C42" s="366" t="s">
        <v>231</v>
      </c>
      <c r="D42" s="677"/>
      <c r="E42" s="364" t="s">
        <v>226</v>
      </c>
      <c r="F42" s="383">
        <v>0.40200000000000002</v>
      </c>
      <c r="G42" s="386"/>
      <c r="H42" s="386"/>
      <c r="I42" s="973"/>
    </row>
    <row r="43" spans="1:9" s="14" customFormat="1" ht="12.75">
      <c r="A43" s="311">
        <f t="shared" si="2"/>
        <v>21</v>
      </c>
      <c r="B43" s="599" t="s">
        <v>1937</v>
      </c>
      <c r="C43" s="366" t="s">
        <v>1973</v>
      </c>
      <c r="D43" s="677" t="s">
        <v>2048</v>
      </c>
      <c r="E43" s="364" t="s">
        <v>92</v>
      </c>
      <c r="F43" s="396">
        <v>1</v>
      </c>
      <c r="G43" s="386"/>
      <c r="H43" s="386"/>
      <c r="I43" s="973"/>
    </row>
    <row r="44" spans="1:9" s="14" customFormat="1" ht="12.75">
      <c r="A44" s="311"/>
      <c r="B44" s="369"/>
      <c r="C44" s="397" t="s">
        <v>1782</v>
      </c>
      <c r="D44" s="397"/>
      <c r="E44" s="398" t="s">
        <v>92</v>
      </c>
      <c r="F44" s="646">
        <v>1</v>
      </c>
      <c r="G44" s="386"/>
      <c r="H44" s="386"/>
      <c r="I44" s="973"/>
    </row>
    <row r="45" spans="1:9" s="14" customFormat="1" ht="25.5">
      <c r="A45" s="311">
        <f>1+A43</f>
        <v>22</v>
      </c>
      <c r="B45" s="599" t="s">
        <v>1937</v>
      </c>
      <c r="C45" s="366" t="s">
        <v>1780</v>
      </c>
      <c r="D45" s="677"/>
      <c r="E45" s="364" t="s">
        <v>110</v>
      </c>
      <c r="F45" s="364">
        <v>2.2799999999999998</v>
      </c>
      <c r="G45" s="386"/>
      <c r="H45" s="386"/>
      <c r="I45" s="973"/>
    </row>
    <row r="46" spans="1:9" s="14" customFormat="1" ht="38.25">
      <c r="A46" s="311">
        <f t="shared" ref="A46:A47" si="3">A45+1</f>
        <v>23</v>
      </c>
      <c r="B46" s="599" t="s">
        <v>1937</v>
      </c>
      <c r="C46" s="366" t="s">
        <v>231</v>
      </c>
      <c r="D46" s="677"/>
      <c r="E46" s="364" t="s">
        <v>226</v>
      </c>
      <c r="F46" s="383">
        <v>0.39800000000000002</v>
      </c>
      <c r="G46" s="386"/>
      <c r="H46" s="386"/>
      <c r="I46" s="973"/>
    </row>
    <row r="47" spans="1:9" s="14" customFormat="1" ht="12.75">
      <c r="A47" s="311">
        <f t="shared" si="3"/>
        <v>24</v>
      </c>
      <c r="B47" s="599" t="s">
        <v>1937</v>
      </c>
      <c r="C47" s="366" t="s">
        <v>1974</v>
      </c>
      <c r="D47" s="677" t="s">
        <v>2048</v>
      </c>
      <c r="E47" s="364" t="s">
        <v>92</v>
      </c>
      <c r="F47" s="396">
        <v>1</v>
      </c>
      <c r="G47" s="386"/>
      <c r="H47" s="386"/>
      <c r="I47" s="973"/>
    </row>
    <row r="48" spans="1:9" s="14" customFormat="1" ht="12.75">
      <c r="A48" s="311"/>
      <c r="B48" s="369"/>
      <c r="C48" s="397" t="s">
        <v>1783</v>
      </c>
      <c r="D48" s="397"/>
      <c r="E48" s="364"/>
      <c r="F48" s="396"/>
      <c r="G48" s="386"/>
      <c r="H48" s="386"/>
      <c r="I48" s="973"/>
    </row>
    <row r="49" spans="1:9" s="14" customFormat="1" ht="12.75">
      <c r="A49" s="311"/>
      <c r="B49" s="394"/>
      <c r="C49" s="397" t="s">
        <v>2292</v>
      </c>
      <c r="D49" s="397"/>
      <c r="E49" s="398"/>
      <c r="F49" s="364"/>
      <c r="G49" s="386"/>
      <c r="H49" s="386"/>
      <c r="I49" s="973" t="s">
        <v>2294</v>
      </c>
    </row>
    <row r="50" spans="1:9" s="14" customFormat="1" ht="12.75">
      <c r="A50" s="311">
        <f>1+A47</f>
        <v>25</v>
      </c>
      <c r="B50" s="599" t="s">
        <v>1936</v>
      </c>
      <c r="C50" s="366" t="s">
        <v>1962</v>
      </c>
      <c r="D50" s="677"/>
      <c r="E50" s="364" t="s">
        <v>108</v>
      </c>
      <c r="F50" s="396">
        <v>467</v>
      </c>
      <c r="G50" s="386"/>
      <c r="H50" s="386"/>
      <c r="I50" s="973"/>
    </row>
    <row r="51" spans="1:9" s="14" customFormat="1" ht="12.75">
      <c r="A51" s="311">
        <f>1+A50</f>
        <v>26</v>
      </c>
      <c r="B51" s="599" t="s">
        <v>1937</v>
      </c>
      <c r="C51" s="366" t="s">
        <v>219</v>
      </c>
      <c r="D51" s="677"/>
      <c r="E51" s="364" t="s">
        <v>110</v>
      </c>
      <c r="F51" s="908">
        <v>72</v>
      </c>
      <c r="G51" s="386"/>
      <c r="H51" s="386"/>
      <c r="I51" s="973"/>
    </row>
    <row r="52" spans="1:9" s="14" customFormat="1" ht="25.5">
      <c r="A52" s="311">
        <f t="shared" ref="A52:A53" si="4">A51+1</f>
        <v>27</v>
      </c>
      <c r="B52" s="599" t="s">
        <v>1937</v>
      </c>
      <c r="C52" s="366" t="s">
        <v>1983</v>
      </c>
      <c r="D52" s="677"/>
      <c r="E52" s="364" t="s">
        <v>110</v>
      </c>
      <c r="F52" s="364">
        <v>350</v>
      </c>
      <c r="G52" s="386"/>
      <c r="H52" s="386"/>
      <c r="I52" s="973"/>
    </row>
    <row r="53" spans="1:9" s="14" customFormat="1" ht="38.25">
      <c r="A53" s="311">
        <f t="shared" si="4"/>
        <v>28</v>
      </c>
      <c r="B53" s="599" t="s">
        <v>1937</v>
      </c>
      <c r="C53" s="366" t="s">
        <v>231</v>
      </c>
      <c r="D53" s="677"/>
      <c r="E53" s="364" t="s">
        <v>226</v>
      </c>
      <c r="F53" s="383">
        <v>28.68</v>
      </c>
      <c r="G53" s="386"/>
      <c r="H53" s="386"/>
      <c r="I53" s="973"/>
    </row>
    <row r="54" spans="1:9" s="14" customFormat="1" ht="12.75">
      <c r="A54" s="311">
        <f t="shared" ref="A54:A55" si="5">1+A53</f>
        <v>29</v>
      </c>
      <c r="B54" s="599" t="s">
        <v>1937</v>
      </c>
      <c r="C54" s="366" t="s">
        <v>1970</v>
      </c>
      <c r="D54" s="677" t="s">
        <v>2048</v>
      </c>
      <c r="E54" s="364" t="s">
        <v>92</v>
      </c>
      <c r="F54" s="396">
        <v>6</v>
      </c>
      <c r="G54" s="386"/>
      <c r="H54" s="386"/>
      <c r="I54" s="973"/>
    </row>
    <row r="55" spans="1:9" s="14" customFormat="1" ht="12.75">
      <c r="A55" s="311">
        <f t="shared" si="5"/>
        <v>30</v>
      </c>
      <c r="B55" s="599" t="s">
        <v>1937</v>
      </c>
      <c r="C55" s="366" t="s">
        <v>1971</v>
      </c>
      <c r="D55" s="677" t="s">
        <v>2048</v>
      </c>
      <c r="E55" s="364" t="s">
        <v>92</v>
      </c>
      <c r="F55" s="396">
        <v>13</v>
      </c>
      <c r="G55" s="386"/>
      <c r="H55" s="386"/>
      <c r="I55" s="973"/>
    </row>
    <row r="56" spans="1:9" s="14" customFormat="1" ht="12.75">
      <c r="A56" s="311"/>
      <c r="B56" s="369"/>
      <c r="C56" s="397" t="s">
        <v>221</v>
      </c>
      <c r="D56" s="397"/>
      <c r="E56" s="364"/>
      <c r="F56" s="364"/>
      <c r="G56" s="386"/>
      <c r="H56" s="386"/>
      <c r="I56" s="973"/>
    </row>
    <row r="57" spans="1:9" s="14" customFormat="1" ht="25.5">
      <c r="A57" s="311">
        <f>1+A55</f>
        <v>31</v>
      </c>
      <c r="B57" s="599" t="s">
        <v>1938</v>
      </c>
      <c r="C57" s="647" t="s">
        <v>222</v>
      </c>
      <c r="D57" s="677"/>
      <c r="E57" s="364" t="s">
        <v>108</v>
      </c>
      <c r="F57" s="319">
        <v>179.06</v>
      </c>
      <c r="G57" s="386"/>
      <c r="H57" s="386"/>
      <c r="I57" s="973"/>
    </row>
    <row r="58" spans="1:9" s="14" customFormat="1" ht="12.75">
      <c r="A58" s="311">
        <f t="shared" ref="A58:A60" si="6">A57+1</f>
        <v>32</v>
      </c>
      <c r="B58" s="599" t="s">
        <v>1938</v>
      </c>
      <c r="C58" s="366" t="s">
        <v>1784</v>
      </c>
      <c r="D58" s="677"/>
      <c r="E58" s="364" t="s">
        <v>108</v>
      </c>
      <c r="F58" s="970">
        <f>0.5*2*239.5+0.55*2*(203.5+179)+(254.5+177.5)*0.5*2+318+192*1.1+151.2*1.1</f>
        <v>1787.77</v>
      </c>
      <c r="G58" s="386"/>
      <c r="H58" s="386"/>
      <c r="I58" s="973"/>
    </row>
    <row r="59" spans="1:9" s="14" customFormat="1" ht="38.25">
      <c r="A59" s="311">
        <f t="shared" si="6"/>
        <v>33</v>
      </c>
      <c r="B59" s="599" t="s">
        <v>1938</v>
      </c>
      <c r="C59" s="366" t="s">
        <v>1785</v>
      </c>
      <c r="D59" s="677" t="s">
        <v>2048</v>
      </c>
      <c r="E59" s="322" t="s">
        <v>108</v>
      </c>
      <c r="F59" s="971">
        <f>192*1.2+382.5*1.2</f>
        <v>689.4</v>
      </c>
      <c r="G59" s="540"/>
      <c r="H59" s="386"/>
      <c r="I59" s="973"/>
    </row>
    <row r="60" spans="1:9" s="913" customFormat="1" ht="12.75">
      <c r="A60" s="938">
        <f t="shared" si="6"/>
        <v>34</v>
      </c>
      <c r="B60" s="757" t="s">
        <v>1938</v>
      </c>
      <c r="C60" s="746" t="s">
        <v>2135</v>
      </c>
      <c r="D60" s="747" t="s">
        <v>108</v>
      </c>
      <c r="E60" s="747"/>
      <c r="F60" s="855">
        <f>2780+962.5</f>
        <v>3742.5</v>
      </c>
      <c r="G60" s="962"/>
      <c r="H60" s="963"/>
      <c r="I60" s="973"/>
    </row>
    <row r="61" spans="1:9" s="913" customFormat="1" ht="13.5" thickBot="1">
      <c r="A61" s="964"/>
      <c r="B61" s="965"/>
      <c r="C61" s="876"/>
      <c r="D61" s="966"/>
      <c r="E61" s="966"/>
      <c r="F61" s="969"/>
      <c r="G61" s="967"/>
      <c r="H61" s="968"/>
      <c r="I61" s="973"/>
    </row>
    <row r="62" spans="1:9" s="14" customFormat="1" ht="9.75" customHeight="1" thickTop="1">
      <c r="A62" s="77"/>
      <c r="B62" s="77"/>
      <c r="C62" s="78"/>
      <c r="D62" s="78"/>
      <c r="E62" s="79"/>
      <c r="F62" s="80"/>
      <c r="G62" s="82"/>
      <c r="H62" s="82"/>
      <c r="I62" s="973"/>
    </row>
    <row r="63" spans="1:9" s="14" customFormat="1" ht="12.75">
      <c r="A63" s="1034" t="s">
        <v>1924</v>
      </c>
      <c r="B63" s="1034"/>
      <c r="C63" s="1034"/>
      <c r="D63" s="1034"/>
      <c r="E63" s="1034"/>
      <c r="F63" s="1034"/>
      <c r="G63" s="1034"/>
      <c r="H63" s="270">
        <f>SUM(H17:H59)</f>
        <v>0</v>
      </c>
      <c r="I63" s="973"/>
    </row>
    <row r="64" spans="1:9" outlineLevel="1">
      <c r="A64" s="14"/>
      <c r="B64" s="14"/>
      <c r="C64" s="14"/>
      <c r="D64" s="14"/>
      <c r="E64" s="929"/>
      <c r="F64" s="14"/>
      <c r="G64" s="14"/>
      <c r="H64" s="14"/>
    </row>
    <row r="65" spans="1:9" outlineLevel="1">
      <c r="E65" s="929"/>
      <c r="F65" s="14"/>
      <c r="H65" s="86"/>
    </row>
    <row r="66" spans="1:9" s="14" customFormat="1" ht="12.75" outlineLevel="1">
      <c r="A66" s="14" t="str">
        <f>"Sastādīja: "&amp;KOPS1!$B$71</f>
        <v>Sastādīja: _________________ Olga  Jasāne /29.09.2017./</v>
      </c>
      <c r="E66" s="923"/>
      <c r="F66" s="87"/>
      <c r="G66" s="649"/>
      <c r="H66" s="267"/>
      <c r="I66" s="973"/>
    </row>
    <row r="67" spans="1:9" s="14" customFormat="1" ht="12.75" outlineLevel="1">
      <c r="B67" s="1033" t="s">
        <v>13</v>
      </c>
      <c r="C67" s="1033"/>
      <c r="D67" s="925"/>
      <c r="F67" s="925"/>
      <c r="G67" s="925"/>
      <c r="H67" s="267"/>
      <c r="I67" s="973"/>
    </row>
    <row r="68" spans="1:9" s="14" customFormat="1" ht="12.75" outlineLevel="1">
      <c r="B68" s="925"/>
      <c r="C68" s="925"/>
      <c r="D68" s="925"/>
      <c r="F68" s="925"/>
      <c r="G68" s="925"/>
      <c r="H68" s="267"/>
      <c r="I68" s="973"/>
    </row>
    <row r="69" spans="1:9" s="14" customFormat="1" ht="12.75" outlineLevel="1">
      <c r="A69" s="923" t="str">
        <f>"Pārbaudīja: "&amp;KOPS1!$F$71</f>
        <v>Pārbaudīja: _________________ Aleksejs Providenko /29.09.2017./</v>
      </c>
      <c r="B69" s="528"/>
      <c r="C69" s="649"/>
      <c r="D69" s="649"/>
      <c r="F69" s="925"/>
      <c r="G69" s="925"/>
      <c r="H69" s="267"/>
      <c r="I69" s="973"/>
    </row>
    <row r="70" spans="1:9" s="14" customFormat="1" ht="12.75" outlineLevel="1">
      <c r="B70" s="528" t="s">
        <v>13</v>
      </c>
      <c r="C70" s="925"/>
      <c r="D70" s="925"/>
      <c r="F70" s="925"/>
      <c r="G70" s="925"/>
      <c r="H70" s="267"/>
      <c r="I70" s="973"/>
    </row>
    <row r="71" spans="1:9" s="14" customFormat="1" ht="12.75" outlineLevel="1">
      <c r="A71" s="14" t="str">
        <f>"Sertifikāta Nr.: "&amp;KOPS1!$F$73</f>
        <v>Sertifikāta Nr.: 5-00770</v>
      </c>
      <c r="B71" s="929"/>
      <c r="F71" s="925"/>
      <c r="G71" s="925"/>
      <c r="H71" s="267"/>
      <c r="I71" s="973"/>
    </row>
    <row r="72" spans="1:9" outlineLevel="1">
      <c r="A72" s="14"/>
      <c r="B72" s="87"/>
      <c r="C72" s="922"/>
      <c r="D72" s="922"/>
      <c r="E72" s="14"/>
      <c r="F72" s="14"/>
      <c r="H72" s="84"/>
    </row>
    <row r="73" spans="1:9">
      <c r="A73" s="14"/>
      <c r="B73" s="14"/>
      <c r="C73" s="14"/>
      <c r="D73" s="14"/>
      <c r="E73" s="929"/>
      <c r="F73" s="14"/>
      <c r="G73" s="14"/>
      <c r="H73" s="14"/>
    </row>
    <row r="74" spans="1:9">
      <c r="A74" s="14"/>
      <c r="B74" s="14"/>
      <c r="C74" s="14"/>
      <c r="D74" s="14"/>
      <c r="E74" s="929"/>
      <c r="F74" s="14"/>
      <c r="G74" s="14"/>
      <c r="H74" s="14"/>
    </row>
    <row r="75" spans="1:9">
      <c r="A75" s="14"/>
      <c r="B75" s="14"/>
      <c r="C75" s="14"/>
      <c r="D75" s="14"/>
      <c r="E75" s="929"/>
      <c r="F75" s="14"/>
      <c r="G75" s="14"/>
      <c r="H75" s="14"/>
    </row>
    <row r="76" spans="1:9">
      <c r="A76" s="14"/>
      <c r="B76" s="14"/>
      <c r="C76" s="14"/>
      <c r="D76" s="14"/>
      <c r="E76" s="929"/>
      <c r="F76" s="14"/>
      <c r="G76" s="14"/>
      <c r="H76" s="14"/>
    </row>
    <row r="77" spans="1:9">
      <c r="A77" s="14"/>
      <c r="B77" s="14"/>
      <c r="C77" s="14"/>
      <c r="D77" s="14"/>
      <c r="E77" s="929"/>
      <c r="F77" s="14"/>
      <c r="G77" s="14"/>
      <c r="H77" s="14"/>
    </row>
    <row r="78" spans="1:9">
      <c r="A78" s="14"/>
      <c r="B78" s="14"/>
      <c r="C78" s="14"/>
      <c r="D78" s="14"/>
      <c r="E78" s="929"/>
      <c r="F78" s="14"/>
      <c r="G78" s="14"/>
      <c r="H78" s="14"/>
    </row>
    <row r="79" spans="1:9">
      <c r="A79" s="14"/>
      <c r="B79" s="14"/>
      <c r="C79" s="14"/>
      <c r="D79" s="14"/>
      <c r="E79" s="929"/>
      <c r="F79" s="14"/>
      <c r="G79" s="14"/>
      <c r="H79" s="14"/>
    </row>
    <row r="80" spans="1:9">
      <c r="A80" s="14"/>
      <c r="B80" s="14"/>
      <c r="C80" s="14"/>
      <c r="D80" s="14"/>
      <c r="E80" s="929"/>
      <c r="F80" s="14"/>
      <c r="G80" s="14"/>
      <c r="H80" s="14"/>
    </row>
    <row r="81" spans="1:8">
      <c r="A81" s="14"/>
      <c r="B81" s="14"/>
      <c r="C81" s="14"/>
      <c r="D81" s="14"/>
      <c r="E81" s="929"/>
      <c r="F81" s="14"/>
      <c r="G81" s="14"/>
      <c r="H81" s="14"/>
    </row>
    <row r="82" spans="1:8">
      <c r="A82" s="14"/>
      <c r="B82" s="14"/>
      <c r="C82" s="14"/>
      <c r="D82" s="14"/>
      <c r="E82" s="929"/>
      <c r="F82" s="14"/>
      <c r="G82" s="14"/>
      <c r="H82" s="14"/>
    </row>
    <row r="83" spans="1:8">
      <c r="A83" s="14"/>
      <c r="B83" s="14"/>
      <c r="C83" s="14"/>
      <c r="D83" s="14"/>
      <c r="E83" s="929"/>
      <c r="F83" s="14"/>
      <c r="G83" s="14"/>
      <c r="H83" s="14"/>
    </row>
    <row r="84" spans="1:8">
      <c r="A84" s="14"/>
      <c r="B84" s="14"/>
      <c r="C84" s="14"/>
      <c r="D84" s="14"/>
      <c r="E84" s="929"/>
      <c r="F84" s="14"/>
      <c r="G84" s="14"/>
      <c r="H84" s="14"/>
    </row>
    <row r="85" spans="1:8">
      <c r="A85" s="14"/>
      <c r="B85" s="14"/>
      <c r="C85" s="14"/>
      <c r="D85" s="14"/>
      <c r="E85" s="929"/>
      <c r="F85" s="14"/>
      <c r="G85" s="14"/>
      <c r="H85" s="14"/>
    </row>
    <row r="86" spans="1:8">
      <c r="A86" s="14"/>
      <c r="B86" s="14"/>
      <c r="C86" s="14"/>
      <c r="D86" s="14"/>
      <c r="E86" s="929"/>
      <c r="F86" s="14"/>
      <c r="G86" s="14"/>
      <c r="H86" s="14"/>
    </row>
    <row r="87" spans="1:8">
      <c r="A87" s="14"/>
      <c r="B87" s="14"/>
      <c r="C87" s="14"/>
      <c r="D87" s="14"/>
      <c r="E87" s="929"/>
      <c r="F87" s="14"/>
      <c r="G87" s="14"/>
      <c r="H87" s="14"/>
    </row>
    <row r="88" spans="1:8">
      <c r="A88" s="14"/>
      <c r="B88" s="14"/>
      <c r="C88" s="14"/>
      <c r="D88" s="14"/>
      <c r="E88" s="929"/>
      <c r="F88" s="14"/>
      <c r="G88" s="14"/>
      <c r="H88" s="14"/>
    </row>
    <row r="89" spans="1:8">
      <c r="A89" s="14"/>
      <c r="B89" s="14"/>
      <c r="C89" s="14"/>
      <c r="D89" s="14"/>
      <c r="E89" s="929"/>
      <c r="F89" s="14"/>
      <c r="G89" s="14"/>
      <c r="H89" s="14"/>
    </row>
    <row r="90" spans="1:8">
      <c r="A90" s="14"/>
      <c r="B90" s="14"/>
      <c r="C90" s="14"/>
      <c r="D90" s="14"/>
      <c r="E90" s="929"/>
      <c r="F90" s="14"/>
      <c r="G90" s="14"/>
      <c r="H90" s="14"/>
    </row>
    <row r="91" spans="1:8">
      <c r="A91" s="14"/>
      <c r="B91" s="14"/>
      <c r="C91" s="14"/>
      <c r="D91" s="14"/>
      <c r="E91" s="929"/>
      <c r="F91" s="14"/>
      <c r="G91" s="14"/>
      <c r="H91" s="14"/>
    </row>
    <row r="92" spans="1:8">
      <c r="A92" s="14"/>
      <c r="B92" s="14"/>
      <c r="C92" s="14"/>
      <c r="D92" s="14"/>
      <c r="E92" s="929"/>
      <c r="F92" s="14"/>
      <c r="G92" s="14"/>
      <c r="H92" s="14"/>
    </row>
    <row r="93" spans="1:8">
      <c r="A93" s="14"/>
      <c r="B93" s="14"/>
      <c r="C93" s="14"/>
      <c r="D93" s="14"/>
      <c r="E93" s="929"/>
      <c r="F93" s="14"/>
      <c r="G93" s="14"/>
      <c r="H93" s="14"/>
    </row>
    <row r="94" spans="1:8">
      <c r="A94" s="14"/>
      <c r="B94" s="14"/>
      <c r="C94" s="14"/>
      <c r="D94" s="14"/>
      <c r="E94" s="929"/>
      <c r="F94" s="14"/>
      <c r="G94" s="14"/>
      <c r="H94" s="14"/>
    </row>
    <row r="95" spans="1:8">
      <c r="A95" s="14"/>
      <c r="B95" s="14"/>
      <c r="C95" s="14"/>
      <c r="D95" s="14"/>
      <c r="E95" s="929"/>
      <c r="F95" s="14"/>
      <c r="G95" s="14"/>
      <c r="H95" s="14"/>
    </row>
    <row r="96" spans="1:8">
      <c r="A96" s="14"/>
      <c r="B96" s="14"/>
      <c r="C96" s="14"/>
      <c r="D96" s="14"/>
      <c r="E96" s="929"/>
      <c r="F96" s="14"/>
      <c r="G96" s="14"/>
      <c r="H96" s="14"/>
    </row>
    <row r="97" spans="1:8">
      <c r="A97" s="14"/>
      <c r="B97" s="14"/>
      <c r="C97" s="14"/>
      <c r="D97" s="14"/>
      <c r="E97" s="929"/>
      <c r="F97" s="14"/>
      <c r="G97" s="14"/>
      <c r="H97" s="14"/>
    </row>
    <row r="98" spans="1:8">
      <c r="A98" s="14"/>
      <c r="B98" s="14"/>
      <c r="C98" s="14"/>
      <c r="D98" s="14"/>
      <c r="E98" s="929"/>
      <c r="F98" s="14"/>
      <c r="G98" s="14"/>
      <c r="H98" s="14"/>
    </row>
    <row r="99" spans="1:8">
      <c r="A99" s="14"/>
      <c r="B99" s="14"/>
      <c r="C99" s="14"/>
      <c r="D99" s="14"/>
      <c r="E99" s="929"/>
      <c r="F99" s="14"/>
      <c r="G99" s="14"/>
      <c r="H99" s="14"/>
    </row>
    <row r="100" spans="1:8">
      <c r="A100" s="14"/>
      <c r="B100" s="14"/>
      <c r="C100" s="14"/>
      <c r="D100" s="14"/>
      <c r="E100" s="929"/>
      <c r="F100" s="14"/>
      <c r="G100" s="14"/>
      <c r="H100" s="14"/>
    </row>
    <row r="101" spans="1:8">
      <c r="A101" s="14"/>
      <c r="B101" s="14"/>
      <c r="C101" s="14"/>
      <c r="D101" s="14"/>
      <c r="E101" s="929"/>
      <c r="F101" s="14"/>
      <c r="G101" s="14"/>
      <c r="H101" s="14"/>
    </row>
    <row r="102" spans="1:8">
      <c r="A102" s="14"/>
      <c r="B102" s="14"/>
      <c r="C102" s="14"/>
      <c r="D102" s="14"/>
      <c r="E102" s="929"/>
      <c r="F102" s="14"/>
      <c r="G102" s="14"/>
      <c r="H102" s="14"/>
    </row>
    <row r="103" spans="1:8">
      <c r="A103" s="14"/>
      <c r="B103" s="14"/>
      <c r="C103" s="14"/>
      <c r="D103" s="14"/>
      <c r="E103" s="929"/>
      <c r="F103" s="14"/>
      <c r="G103" s="14"/>
      <c r="H103" s="14"/>
    </row>
    <row r="104" spans="1:8">
      <c r="A104" s="14"/>
      <c r="B104" s="14"/>
      <c r="C104" s="14"/>
      <c r="D104" s="14"/>
      <c r="E104" s="929"/>
      <c r="F104" s="14"/>
      <c r="G104" s="14"/>
      <c r="H104" s="14"/>
    </row>
    <row r="105" spans="1:8">
      <c r="A105" s="14"/>
      <c r="B105" s="14"/>
      <c r="C105" s="14"/>
      <c r="D105" s="14"/>
      <c r="E105" s="929"/>
      <c r="F105" s="14"/>
      <c r="G105" s="14"/>
      <c r="H105" s="14"/>
    </row>
    <row r="106" spans="1:8">
      <c r="A106" s="14"/>
      <c r="B106" s="14"/>
      <c r="C106" s="14"/>
      <c r="D106" s="14"/>
      <c r="E106" s="929"/>
      <c r="F106" s="14"/>
      <c r="G106" s="14"/>
      <c r="H106" s="14"/>
    </row>
    <row r="107" spans="1:8">
      <c r="A107" s="14"/>
      <c r="B107" s="14"/>
      <c r="C107" s="14"/>
      <c r="D107" s="14"/>
      <c r="E107" s="929"/>
      <c r="F107" s="14"/>
      <c r="G107" s="14"/>
      <c r="H107" s="14"/>
    </row>
    <row r="108" spans="1:8">
      <c r="A108" s="14"/>
      <c r="B108" s="14"/>
      <c r="C108" s="14"/>
      <c r="D108" s="14"/>
      <c r="E108" s="929"/>
      <c r="F108" s="14"/>
      <c r="G108" s="14"/>
      <c r="H108" s="14"/>
    </row>
    <row r="109" spans="1:8">
      <c r="A109" s="14"/>
      <c r="B109" s="14"/>
      <c r="C109" s="14"/>
      <c r="D109" s="14"/>
      <c r="E109" s="929"/>
      <c r="F109" s="14"/>
      <c r="G109" s="14"/>
      <c r="H109" s="14"/>
    </row>
    <row r="110" spans="1:8">
      <c r="A110" s="14"/>
      <c r="B110" s="14"/>
      <c r="C110" s="14"/>
      <c r="D110" s="14"/>
      <c r="E110" s="929"/>
      <c r="F110" s="14"/>
      <c r="G110" s="14"/>
      <c r="H110" s="14"/>
    </row>
    <row r="111" spans="1:8">
      <c r="A111" s="14"/>
      <c r="B111" s="14"/>
      <c r="C111" s="14"/>
      <c r="D111" s="14"/>
      <c r="E111" s="929"/>
      <c r="F111" s="14"/>
      <c r="G111" s="14"/>
      <c r="H111" s="14"/>
    </row>
    <row r="112" spans="1:8">
      <c r="A112" s="14"/>
      <c r="B112" s="14"/>
      <c r="C112" s="14"/>
      <c r="D112" s="14"/>
      <c r="E112" s="929"/>
      <c r="F112" s="14"/>
      <c r="G112" s="14"/>
      <c r="H112" s="14"/>
    </row>
    <row r="113" spans="1:8">
      <c r="A113" s="14"/>
      <c r="B113" s="14"/>
      <c r="C113" s="14"/>
      <c r="D113" s="14"/>
      <c r="E113" s="929"/>
      <c r="F113" s="14"/>
      <c r="G113" s="14"/>
      <c r="H113" s="14"/>
    </row>
    <row r="114" spans="1:8">
      <c r="A114" s="14"/>
      <c r="B114" s="14"/>
      <c r="C114" s="14"/>
      <c r="D114" s="14"/>
      <c r="E114" s="929"/>
      <c r="F114" s="14"/>
      <c r="G114" s="14"/>
      <c r="H114" s="14"/>
    </row>
    <row r="115" spans="1:8">
      <c r="A115" s="14"/>
      <c r="B115" s="14"/>
      <c r="C115" s="14"/>
      <c r="D115" s="14"/>
      <c r="E115" s="929"/>
      <c r="F115" s="14"/>
      <c r="G115" s="14"/>
      <c r="H115" s="14"/>
    </row>
    <row r="116" spans="1:8">
      <c r="A116" s="14"/>
      <c r="B116" s="14"/>
      <c r="C116" s="14"/>
      <c r="D116" s="14"/>
      <c r="E116" s="929"/>
      <c r="F116" s="14"/>
      <c r="G116" s="14"/>
      <c r="H116" s="14"/>
    </row>
    <row r="117" spans="1:8">
      <c r="A117" s="14"/>
      <c r="B117" s="14"/>
      <c r="C117" s="14"/>
      <c r="D117" s="14"/>
      <c r="E117" s="929"/>
      <c r="F117" s="14"/>
      <c r="G117" s="14"/>
      <c r="H117" s="14"/>
    </row>
    <row r="118" spans="1:8">
      <c r="A118" s="14"/>
      <c r="B118" s="14"/>
      <c r="C118" s="14"/>
      <c r="D118" s="14"/>
      <c r="E118" s="929"/>
      <c r="F118" s="14"/>
      <c r="G118" s="14"/>
      <c r="H118" s="14"/>
    </row>
    <row r="119" spans="1:8">
      <c r="A119" s="14"/>
      <c r="B119" s="14"/>
      <c r="C119" s="14"/>
      <c r="D119" s="14"/>
      <c r="E119" s="929"/>
      <c r="F119" s="14"/>
      <c r="G119" s="14"/>
      <c r="H119" s="14"/>
    </row>
    <row r="120" spans="1:8">
      <c r="A120" s="14"/>
      <c r="B120" s="14"/>
      <c r="C120" s="14"/>
      <c r="D120" s="14"/>
      <c r="E120" s="929"/>
      <c r="F120" s="14"/>
      <c r="G120" s="14"/>
      <c r="H120" s="14"/>
    </row>
    <row r="121" spans="1:8">
      <c r="A121" s="14"/>
      <c r="B121" s="14"/>
      <c r="C121" s="14"/>
      <c r="D121" s="14"/>
      <c r="E121" s="929"/>
      <c r="F121" s="14"/>
      <c r="G121" s="14"/>
      <c r="H121" s="14"/>
    </row>
    <row r="122" spans="1:8">
      <c r="A122" s="14"/>
      <c r="B122" s="14"/>
      <c r="C122" s="14"/>
      <c r="D122" s="14"/>
      <c r="E122" s="929"/>
      <c r="F122" s="14"/>
      <c r="G122" s="14"/>
      <c r="H122" s="14"/>
    </row>
    <row r="123" spans="1:8">
      <c r="A123" s="14"/>
      <c r="B123" s="14"/>
      <c r="C123" s="14"/>
      <c r="D123" s="14"/>
      <c r="E123" s="929"/>
      <c r="F123" s="14"/>
      <c r="G123" s="14"/>
      <c r="H123" s="14"/>
    </row>
    <row r="124" spans="1:8">
      <c r="A124" s="14"/>
      <c r="B124" s="14"/>
      <c r="C124" s="14"/>
      <c r="D124" s="14"/>
      <c r="E124" s="929"/>
      <c r="F124" s="14"/>
      <c r="G124" s="14"/>
      <c r="H124" s="14"/>
    </row>
    <row r="125" spans="1:8">
      <c r="A125" s="14"/>
      <c r="B125" s="14"/>
      <c r="C125" s="14"/>
      <c r="D125" s="14"/>
      <c r="E125" s="929"/>
      <c r="F125" s="14"/>
      <c r="G125" s="14"/>
      <c r="H125" s="14"/>
    </row>
    <row r="126" spans="1:8">
      <c r="A126" s="14"/>
      <c r="B126" s="14"/>
      <c r="C126" s="14"/>
      <c r="D126" s="14"/>
      <c r="E126" s="929"/>
      <c r="F126" s="14"/>
      <c r="G126" s="14"/>
      <c r="H126" s="14"/>
    </row>
    <row r="127" spans="1:8">
      <c r="A127" s="14"/>
      <c r="B127" s="14"/>
      <c r="C127" s="14"/>
      <c r="D127" s="14"/>
      <c r="E127" s="929"/>
      <c r="F127" s="14"/>
      <c r="G127" s="14"/>
      <c r="H127" s="14"/>
    </row>
    <row r="128" spans="1:8">
      <c r="A128" s="14"/>
      <c r="B128" s="14"/>
      <c r="C128" s="14"/>
      <c r="D128" s="14"/>
      <c r="E128" s="929"/>
      <c r="F128" s="14"/>
      <c r="G128" s="14"/>
      <c r="H128" s="14"/>
    </row>
    <row r="129" spans="1:8">
      <c r="A129" s="14"/>
      <c r="B129" s="14"/>
      <c r="C129" s="14"/>
      <c r="D129" s="14"/>
      <c r="E129" s="929"/>
      <c r="F129" s="14"/>
      <c r="G129" s="14"/>
      <c r="H129" s="14"/>
    </row>
    <row r="130" spans="1:8">
      <c r="A130" s="14"/>
      <c r="B130" s="14"/>
      <c r="C130" s="14"/>
      <c r="D130" s="14"/>
      <c r="E130" s="929"/>
      <c r="F130" s="14"/>
      <c r="G130" s="14"/>
      <c r="H130" s="14"/>
    </row>
    <row r="131" spans="1:8">
      <c r="A131" s="14"/>
      <c r="B131" s="14"/>
      <c r="C131" s="14"/>
      <c r="D131" s="14"/>
      <c r="E131" s="929"/>
      <c r="F131" s="14"/>
      <c r="G131" s="14"/>
      <c r="H131" s="14"/>
    </row>
    <row r="132" spans="1:8">
      <c r="A132" s="14"/>
      <c r="B132" s="14"/>
      <c r="C132" s="14"/>
      <c r="D132" s="14"/>
      <c r="E132" s="929"/>
      <c r="F132" s="14"/>
      <c r="G132" s="14"/>
      <c r="H132" s="14"/>
    </row>
    <row r="133" spans="1:8">
      <c r="A133" s="14"/>
      <c r="B133" s="14"/>
      <c r="C133" s="14"/>
      <c r="D133" s="14"/>
      <c r="E133" s="929"/>
      <c r="F133" s="14"/>
      <c r="G133" s="14"/>
      <c r="H133" s="14"/>
    </row>
    <row r="134" spans="1:8">
      <c r="A134" s="14"/>
      <c r="B134" s="14"/>
      <c r="C134" s="14"/>
      <c r="D134" s="14"/>
      <c r="E134" s="929"/>
      <c r="F134" s="14"/>
      <c r="G134" s="14"/>
      <c r="H134" s="14"/>
    </row>
    <row r="135" spans="1:8">
      <c r="A135" s="14"/>
      <c r="B135" s="14"/>
      <c r="C135" s="14"/>
      <c r="D135" s="14"/>
      <c r="E135" s="929"/>
      <c r="F135" s="14"/>
      <c r="G135" s="14"/>
      <c r="H135" s="14"/>
    </row>
    <row r="136" spans="1:8">
      <c r="A136" s="14"/>
      <c r="B136" s="14"/>
      <c r="C136" s="14"/>
      <c r="D136" s="14"/>
      <c r="E136" s="929"/>
      <c r="F136" s="14"/>
      <c r="G136" s="14"/>
      <c r="H136" s="14"/>
    </row>
    <row r="137" spans="1:8">
      <c r="A137" s="14"/>
      <c r="B137" s="14"/>
      <c r="C137" s="14"/>
      <c r="D137" s="14"/>
      <c r="E137" s="929"/>
      <c r="F137" s="14"/>
      <c r="G137" s="14"/>
      <c r="H137" s="14"/>
    </row>
    <row r="138" spans="1:8">
      <c r="A138" s="14"/>
      <c r="B138" s="14"/>
      <c r="C138" s="14"/>
      <c r="D138" s="14"/>
      <c r="E138" s="929"/>
      <c r="F138" s="14"/>
      <c r="G138" s="14"/>
      <c r="H138" s="14"/>
    </row>
    <row r="139" spans="1:8">
      <c r="A139" s="14"/>
      <c r="B139" s="14"/>
      <c r="C139" s="14"/>
      <c r="D139" s="14"/>
      <c r="E139" s="929"/>
      <c r="F139" s="14"/>
      <c r="G139" s="14"/>
      <c r="H139" s="14"/>
    </row>
    <row r="140" spans="1:8">
      <c r="A140" s="14"/>
      <c r="B140" s="14"/>
      <c r="C140" s="14"/>
      <c r="D140" s="14"/>
      <c r="E140" s="929"/>
      <c r="F140" s="14"/>
      <c r="G140" s="14"/>
      <c r="H140" s="14"/>
    </row>
    <row r="141" spans="1:8">
      <c r="A141" s="14"/>
      <c r="B141" s="14"/>
      <c r="C141" s="14"/>
      <c r="D141" s="14"/>
      <c r="E141" s="929"/>
      <c r="F141" s="14"/>
      <c r="G141" s="14"/>
      <c r="H141" s="14"/>
    </row>
    <row r="142" spans="1:8">
      <c r="A142" s="14"/>
      <c r="B142" s="14"/>
      <c r="C142" s="14"/>
      <c r="D142" s="14"/>
      <c r="E142" s="929"/>
      <c r="F142" s="14"/>
      <c r="G142" s="14"/>
      <c r="H142" s="14"/>
    </row>
    <row r="143" spans="1:8">
      <c r="A143" s="14"/>
      <c r="B143" s="14"/>
      <c r="C143" s="14"/>
      <c r="D143" s="14"/>
      <c r="E143" s="929"/>
      <c r="F143" s="14"/>
      <c r="G143" s="14"/>
      <c r="H143" s="14"/>
    </row>
    <row r="144" spans="1:8">
      <c r="A144" s="14"/>
      <c r="B144" s="14"/>
      <c r="C144" s="14"/>
      <c r="D144" s="14"/>
      <c r="E144" s="929"/>
      <c r="F144" s="14"/>
      <c r="G144" s="14"/>
      <c r="H144" s="14"/>
    </row>
    <row r="145" spans="1:8">
      <c r="A145" s="14"/>
      <c r="B145" s="14"/>
      <c r="C145" s="14"/>
      <c r="D145" s="14"/>
      <c r="E145" s="929"/>
      <c r="F145" s="14"/>
      <c r="G145" s="14"/>
      <c r="H145" s="14"/>
    </row>
    <row r="146" spans="1:8">
      <c r="A146" s="14"/>
      <c r="B146" s="14"/>
      <c r="C146" s="14"/>
      <c r="D146" s="14"/>
      <c r="E146" s="929"/>
      <c r="F146" s="14"/>
      <c r="G146" s="14"/>
      <c r="H146" s="14"/>
    </row>
    <row r="147" spans="1:8">
      <c r="A147" s="14"/>
      <c r="B147" s="14"/>
      <c r="C147" s="14"/>
      <c r="D147" s="14"/>
      <c r="E147" s="929"/>
      <c r="F147" s="14"/>
      <c r="G147" s="14"/>
      <c r="H147" s="14"/>
    </row>
    <row r="148" spans="1:8">
      <c r="A148" s="14"/>
      <c r="B148" s="14"/>
      <c r="C148" s="14"/>
      <c r="D148" s="14"/>
      <c r="E148" s="929"/>
      <c r="F148" s="14"/>
      <c r="G148" s="14"/>
      <c r="H148" s="14"/>
    </row>
    <row r="149" spans="1:8">
      <c r="A149" s="14"/>
      <c r="B149" s="14"/>
      <c r="C149" s="14"/>
      <c r="D149" s="14"/>
      <c r="E149" s="929"/>
      <c r="F149" s="14"/>
      <c r="G149" s="14"/>
      <c r="H149" s="14"/>
    </row>
    <row r="150" spans="1:8">
      <c r="A150" s="14"/>
      <c r="B150" s="14"/>
      <c r="C150" s="14"/>
      <c r="D150" s="14"/>
      <c r="E150" s="929"/>
      <c r="F150" s="14"/>
      <c r="G150" s="14"/>
      <c r="H150" s="14"/>
    </row>
    <row r="151" spans="1:8">
      <c r="A151" s="14"/>
      <c r="B151" s="14"/>
      <c r="C151" s="14"/>
      <c r="D151" s="14"/>
      <c r="E151" s="929"/>
      <c r="F151" s="14"/>
      <c r="G151" s="14"/>
      <c r="H151" s="14"/>
    </row>
    <row r="152" spans="1:8">
      <c r="A152" s="14"/>
      <c r="B152" s="14"/>
      <c r="C152" s="14"/>
      <c r="D152" s="14"/>
      <c r="E152" s="929"/>
      <c r="F152" s="14"/>
      <c r="G152" s="14"/>
      <c r="H152" s="14"/>
    </row>
    <row r="153" spans="1:8">
      <c r="A153" s="14"/>
      <c r="B153" s="14"/>
      <c r="C153" s="14"/>
      <c r="D153" s="14"/>
      <c r="E153" s="929"/>
      <c r="F153" s="14"/>
      <c r="G153" s="14"/>
      <c r="H153" s="14"/>
    </row>
    <row r="154" spans="1:8">
      <c r="A154" s="14"/>
      <c r="B154" s="14"/>
      <c r="C154" s="14"/>
      <c r="D154" s="14"/>
      <c r="E154" s="929"/>
      <c r="F154" s="14"/>
      <c r="G154" s="14"/>
      <c r="H154" s="14"/>
    </row>
    <row r="155" spans="1:8">
      <c r="A155" s="14"/>
      <c r="B155" s="14"/>
      <c r="C155" s="14"/>
      <c r="D155" s="14"/>
      <c r="E155" s="929"/>
      <c r="F155" s="14"/>
      <c r="G155" s="14"/>
      <c r="H155" s="14"/>
    </row>
    <row r="156" spans="1:8">
      <c r="A156" s="14"/>
      <c r="B156" s="14"/>
      <c r="C156" s="14"/>
      <c r="D156" s="14"/>
      <c r="E156" s="929"/>
      <c r="F156" s="14"/>
      <c r="G156" s="14"/>
      <c r="H156" s="14"/>
    </row>
    <row r="157" spans="1:8">
      <c r="A157" s="14"/>
      <c r="B157" s="14"/>
      <c r="C157" s="14"/>
      <c r="D157" s="14"/>
      <c r="E157" s="929"/>
      <c r="F157" s="14"/>
      <c r="G157" s="14"/>
      <c r="H157" s="14"/>
    </row>
    <row r="158" spans="1:8">
      <c r="A158" s="14"/>
      <c r="B158" s="14"/>
      <c r="C158" s="14"/>
      <c r="D158" s="14"/>
      <c r="E158" s="929"/>
      <c r="F158" s="14"/>
      <c r="G158" s="14"/>
      <c r="H158" s="14"/>
    </row>
    <row r="159" spans="1:8">
      <c r="A159" s="14"/>
      <c r="B159" s="14"/>
      <c r="C159" s="14"/>
      <c r="D159" s="14"/>
      <c r="E159" s="929"/>
      <c r="F159" s="14"/>
      <c r="G159" s="14"/>
      <c r="H159" s="14"/>
    </row>
    <row r="160" spans="1:8">
      <c r="A160" s="14"/>
      <c r="B160" s="14"/>
      <c r="C160" s="14"/>
      <c r="D160" s="14"/>
      <c r="E160" s="929"/>
      <c r="F160" s="14"/>
      <c r="G160" s="14"/>
      <c r="H160" s="14"/>
    </row>
    <row r="161" spans="1:8">
      <c r="A161" s="14"/>
      <c r="B161" s="14"/>
      <c r="C161" s="14"/>
      <c r="D161" s="14"/>
      <c r="E161" s="929"/>
      <c r="F161" s="14"/>
      <c r="G161" s="14"/>
      <c r="H161" s="14"/>
    </row>
    <row r="162" spans="1:8">
      <c r="A162" s="14"/>
      <c r="B162" s="14"/>
      <c r="C162" s="14"/>
      <c r="D162" s="14"/>
      <c r="E162" s="929"/>
      <c r="F162" s="14"/>
      <c r="G162" s="14"/>
      <c r="H162" s="14"/>
    </row>
    <row r="163" spans="1:8">
      <c r="A163" s="14"/>
      <c r="B163" s="14"/>
      <c r="C163" s="14"/>
      <c r="D163" s="14"/>
      <c r="E163" s="929"/>
      <c r="F163" s="14"/>
      <c r="G163" s="14"/>
      <c r="H163" s="14"/>
    </row>
    <row r="164" spans="1:8">
      <c r="A164" s="14"/>
      <c r="B164" s="14"/>
      <c r="C164" s="14"/>
      <c r="D164" s="14"/>
      <c r="E164" s="929"/>
      <c r="F164" s="14"/>
      <c r="G164" s="14"/>
      <c r="H164" s="14"/>
    </row>
    <row r="165" spans="1:8">
      <c r="A165" s="14"/>
      <c r="B165" s="14"/>
      <c r="C165" s="14"/>
      <c r="D165" s="14"/>
      <c r="E165" s="929"/>
      <c r="F165" s="14"/>
      <c r="G165" s="14"/>
      <c r="H165" s="14"/>
    </row>
    <row r="166" spans="1:8">
      <c r="A166" s="14"/>
      <c r="B166" s="14"/>
      <c r="C166" s="14"/>
      <c r="D166" s="14"/>
      <c r="E166" s="929"/>
      <c r="F166" s="14"/>
      <c r="G166" s="14"/>
      <c r="H166" s="14"/>
    </row>
    <row r="167" spans="1:8">
      <c r="A167" s="14"/>
      <c r="B167" s="14"/>
      <c r="C167" s="14"/>
      <c r="D167" s="14"/>
      <c r="E167" s="929"/>
      <c r="F167" s="14"/>
      <c r="G167" s="14"/>
      <c r="H167" s="14"/>
    </row>
    <row r="168" spans="1:8">
      <c r="A168" s="14"/>
      <c r="B168" s="14"/>
      <c r="C168" s="14"/>
      <c r="D168" s="14"/>
      <c r="E168" s="929"/>
      <c r="F168" s="14"/>
      <c r="G168" s="14"/>
      <c r="H168" s="14"/>
    </row>
    <row r="169" spans="1:8">
      <c r="A169" s="14"/>
      <c r="B169" s="14"/>
      <c r="C169" s="14"/>
      <c r="D169" s="14"/>
      <c r="E169" s="929"/>
      <c r="F169" s="14"/>
      <c r="G169" s="14"/>
      <c r="H169" s="14"/>
    </row>
    <row r="170" spans="1:8">
      <c r="A170" s="14"/>
      <c r="B170" s="14"/>
      <c r="C170" s="14"/>
      <c r="D170" s="14"/>
      <c r="E170" s="929"/>
      <c r="F170" s="14"/>
      <c r="G170" s="14"/>
      <c r="H170" s="14"/>
    </row>
    <row r="171" spans="1:8">
      <c r="A171" s="14"/>
      <c r="B171" s="14"/>
      <c r="C171" s="14"/>
      <c r="D171" s="14"/>
      <c r="E171" s="929"/>
      <c r="F171" s="14"/>
      <c r="G171" s="14"/>
      <c r="H171" s="14"/>
    </row>
    <row r="172" spans="1:8">
      <c r="A172" s="14"/>
      <c r="B172" s="14"/>
      <c r="C172" s="14"/>
      <c r="D172" s="14"/>
      <c r="E172" s="929"/>
      <c r="F172" s="14"/>
      <c r="G172" s="14"/>
      <c r="H172" s="14"/>
    </row>
    <row r="173" spans="1:8">
      <c r="A173" s="14"/>
      <c r="B173" s="14"/>
      <c r="C173" s="14"/>
      <c r="D173" s="14"/>
      <c r="E173" s="929"/>
      <c r="F173" s="14"/>
      <c r="G173" s="14"/>
      <c r="H173" s="14"/>
    </row>
    <row r="174" spans="1:8">
      <c r="A174" s="14"/>
      <c r="B174" s="14"/>
      <c r="C174" s="14"/>
      <c r="D174" s="14"/>
      <c r="E174" s="929"/>
      <c r="F174" s="14"/>
      <c r="G174" s="14"/>
      <c r="H174" s="14"/>
    </row>
    <row r="175" spans="1:8">
      <c r="A175" s="14"/>
      <c r="B175" s="14"/>
      <c r="C175" s="14"/>
      <c r="D175" s="14"/>
      <c r="E175" s="929"/>
      <c r="F175" s="14"/>
      <c r="G175" s="14"/>
      <c r="H175" s="14"/>
    </row>
    <row r="176" spans="1:8">
      <c r="A176" s="14"/>
      <c r="B176" s="14"/>
      <c r="C176" s="14"/>
      <c r="D176" s="14"/>
      <c r="E176" s="929"/>
      <c r="F176" s="14"/>
      <c r="G176" s="14"/>
      <c r="H176" s="14"/>
    </row>
    <row r="177" spans="1:8">
      <c r="A177" s="14"/>
      <c r="B177" s="14"/>
      <c r="C177" s="14"/>
      <c r="D177" s="14"/>
      <c r="E177" s="929"/>
      <c r="F177" s="14"/>
      <c r="G177" s="14"/>
      <c r="H177" s="14"/>
    </row>
    <row r="178" spans="1:8">
      <c r="A178" s="14"/>
      <c r="B178" s="14"/>
      <c r="C178" s="14"/>
      <c r="D178" s="14"/>
      <c r="E178" s="929"/>
      <c r="F178" s="14"/>
      <c r="G178" s="14"/>
      <c r="H178" s="14"/>
    </row>
    <row r="179" spans="1:8">
      <c r="A179" s="14"/>
      <c r="B179" s="14"/>
      <c r="C179" s="14"/>
      <c r="D179" s="14"/>
      <c r="E179" s="929"/>
      <c r="F179" s="14"/>
      <c r="G179" s="14"/>
      <c r="H179" s="14"/>
    </row>
    <row r="180" spans="1:8">
      <c r="A180" s="14"/>
      <c r="B180" s="14"/>
      <c r="C180" s="14"/>
      <c r="D180" s="14"/>
      <c r="E180" s="929"/>
      <c r="F180" s="14"/>
      <c r="G180" s="14"/>
      <c r="H180" s="14"/>
    </row>
    <row r="181" spans="1:8">
      <c r="A181" s="14"/>
      <c r="B181" s="14"/>
      <c r="C181" s="14"/>
      <c r="D181" s="14"/>
      <c r="E181" s="929"/>
      <c r="F181" s="14"/>
      <c r="G181" s="14"/>
      <c r="H181" s="14"/>
    </row>
    <row r="182" spans="1:8">
      <c r="A182" s="14"/>
      <c r="B182" s="14"/>
      <c r="C182" s="14"/>
      <c r="D182" s="14"/>
      <c r="E182" s="929"/>
      <c r="F182" s="14"/>
      <c r="G182" s="14"/>
      <c r="H182" s="14"/>
    </row>
    <row r="183" spans="1:8">
      <c r="A183" s="14"/>
      <c r="B183" s="14"/>
      <c r="C183" s="14"/>
      <c r="D183" s="14"/>
      <c r="E183" s="929"/>
      <c r="F183" s="14"/>
      <c r="G183" s="14"/>
      <c r="H183" s="14"/>
    </row>
    <row r="184" spans="1:8">
      <c r="A184" s="14"/>
      <c r="B184" s="14"/>
      <c r="C184" s="14"/>
      <c r="D184" s="14"/>
      <c r="E184" s="929"/>
      <c r="F184" s="14"/>
      <c r="G184" s="14"/>
      <c r="H184" s="14"/>
    </row>
    <row r="185" spans="1:8">
      <c r="A185" s="14"/>
      <c r="B185" s="14"/>
      <c r="C185" s="14"/>
      <c r="D185" s="14"/>
      <c r="E185" s="929"/>
      <c r="F185" s="14"/>
      <c r="G185" s="14"/>
      <c r="H185" s="14"/>
    </row>
    <row r="186" spans="1:8">
      <c r="A186" s="14"/>
      <c r="B186" s="14"/>
      <c r="C186" s="14"/>
      <c r="D186" s="14"/>
      <c r="E186" s="929"/>
      <c r="F186" s="14"/>
      <c r="G186" s="14"/>
      <c r="H186" s="14"/>
    </row>
    <row r="187" spans="1:8">
      <c r="A187" s="14"/>
      <c r="B187" s="14"/>
      <c r="C187" s="14"/>
      <c r="D187" s="14"/>
      <c r="E187" s="929"/>
      <c r="F187" s="14"/>
      <c r="G187" s="14"/>
      <c r="H187" s="14"/>
    </row>
    <row r="188" spans="1:8">
      <c r="A188" s="14"/>
      <c r="B188" s="14"/>
      <c r="C188" s="14"/>
      <c r="D188" s="14"/>
      <c r="E188" s="929"/>
      <c r="F188" s="14"/>
      <c r="G188" s="14"/>
      <c r="H188" s="14"/>
    </row>
    <row r="189" spans="1:8">
      <c r="A189" s="14"/>
      <c r="B189" s="14"/>
      <c r="C189" s="14"/>
      <c r="D189" s="14"/>
      <c r="E189" s="929"/>
      <c r="F189" s="14"/>
      <c r="G189" s="14"/>
      <c r="H189" s="14"/>
    </row>
    <row r="190" spans="1:8">
      <c r="A190" s="14"/>
      <c r="B190" s="14"/>
      <c r="C190" s="14"/>
      <c r="D190" s="14"/>
      <c r="E190" s="929"/>
      <c r="F190" s="14"/>
      <c r="G190" s="14"/>
      <c r="H190" s="14"/>
    </row>
    <row r="191" spans="1:8">
      <c r="A191" s="14"/>
      <c r="B191" s="14"/>
      <c r="C191" s="14"/>
      <c r="D191" s="14"/>
      <c r="E191" s="929"/>
      <c r="F191" s="14"/>
      <c r="G191" s="14"/>
      <c r="H191" s="14"/>
    </row>
    <row r="192" spans="1:8">
      <c r="A192" s="14"/>
      <c r="B192" s="14"/>
      <c r="C192" s="14"/>
      <c r="D192" s="14"/>
      <c r="E192" s="929"/>
      <c r="F192" s="14"/>
      <c r="G192" s="14"/>
      <c r="H192" s="14"/>
    </row>
    <row r="193" spans="1:8">
      <c r="A193" s="14"/>
      <c r="B193" s="14"/>
      <c r="C193" s="14"/>
      <c r="D193" s="14"/>
      <c r="E193" s="929"/>
      <c r="F193" s="14"/>
      <c r="G193" s="14"/>
      <c r="H193" s="14"/>
    </row>
    <row r="194" spans="1:8">
      <c r="A194" s="14"/>
      <c r="B194" s="14"/>
      <c r="C194" s="14"/>
      <c r="D194" s="14"/>
      <c r="E194" s="929"/>
      <c r="F194" s="14"/>
      <c r="G194" s="14"/>
      <c r="H194" s="14"/>
    </row>
    <row r="195" spans="1:8">
      <c r="A195" s="14"/>
      <c r="B195" s="14"/>
      <c r="C195" s="14"/>
      <c r="D195" s="14"/>
      <c r="E195" s="929"/>
      <c r="F195" s="14"/>
      <c r="G195" s="14"/>
      <c r="H195" s="14"/>
    </row>
    <row r="196" spans="1:8">
      <c r="A196" s="14"/>
      <c r="B196" s="14"/>
      <c r="C196" s="14"/>
      <c r="D196" s="14"/>
      <c r="E196" s="929"/>
      <c r="F196" s="14"/>
      <c r="G196" s="14"/>
      <c r="H196" s="14"/>
    </row>
    <row r="197" spans="1:8">
      <c r="A197" s="14"/>
      <c r="B197" s="14"/>
      <c r="C197" s="14"/>
      <c r="D197" s="14"/>
      <c r="E197" s="929"/>
      <c r="F197" s="14"/>
      <c r="G197" s="14"/>
      <c r="H197" s="14"/>
    </row>
    <row r="198" spans="1:8">
      <c r="A198" s="14"/>
      <c r="B198" s="14"/>
      <c r="C198" s="14"/>
      <c r="D198" s="14"/>
      <c r="E198" s="929"/>
      <c r="F198" s="14"/>
      <c r="G198" s="14"/>
      <c r="H198" s="14"/>
    </row>
    <row r="199" spans="1:8">
      <c r="A199" s="14"/>
      <c r="B199" s="14"/>
      <c r="C199" s="14"/>
      <c r="D199" s="14"/>
      <c r="E199" s="929"/>
      <c r="F199" s="14"/>
      <c r="G199" s="14"/>
      <c r="H199" s="14"/>
    </row>
    <row r="200" spans="1:8">
      <c r="A200" s="14"/>
      <c r="B200" s="14"/>
      <c r="C200" s="14"/>
      <c r="D200" s="14"/>
      <c r="E200" s="929"/>
      <c r="F200" s="14"/>
      <c r="G200" s="14"/>
      <c r="H200" s="14"/>
    </row>
    <row r="201" spans="1:8">
      <c r="A201" s="14"/>
      <c r="B201" s="14"/>
      <c r="C201" s="14"/>
      <c r="D201" s="14"/>
      <c r="E201" s="929"/>
      <c r="F201" s="14"/>
      <c r="G201" s="14"/>
      <c r="H201" s="14"/>
    </row>
    <row r="202" spans="1:8">
      <c r="A202" s="14"/>
      <c r="B202" s="14"/>
      <c r="C202" s="14"/>
      <c r="D202" s="14"/>
      <c r="E202" s="929"/>
      <c r="F202" s="14"/>
      <c r="G202" s="14"/>
      <c r="H202" s="14"/>
    </row>
    <row r="203" spans="1:8">
      <c r="A203" s="14"/>
      <c r="B203" s="14"/>
      <c r="C203" s="14"/>
      <c r="D203" s="14"/>
      <c r="E203" s="929"/>
      <c r="F203" s="14"/>
      <c r="G203" s="14"/>
      <c r="H203" s="14"/>
    </row>
    <row r="204" spans="1:8">
      <c r="A204" s="14"/>
      <c r="B204" s="14"/>
      <c r="C204" s="14"/>
      <c r="D204" s="14"/>
      <c r="E204" s="929"/>
      <c r="F204" s="14"/>
      <c r="G204" s="14"/>
      <c r="H204" s="14"/>
    </row>
    <row r="205" spans="1:8">
      <c r="A205" s="14"/>
      <c r="B205" s="14"/>
      <c r="C205" s="14"/>
      <c r="D205" s="14"/>
      <c r="E205" s="929"/>
      <c r="F205" s="14"/>
      <c r="G205" s="14"/>
      <c r="H205" s="14"/>
    </row>
    <row r="206" spans="1:8">
      <c r="A206" s="14"/>
      <c r="B206" s="14"/>
      <c r="C206" s="14"/>
      <c r="D206" s="14"/>
      <c r="E206" s="929"/>
      <c r="F206" s="14"/>
      <c r="G206" s="14"/>
      <c r="H206" s="14"/>
    </row>
    <row r="207" spans="1:8">
      <c r="A207" s="14"/>
      <c r="B207" s="14"/>
      <c r="C207" s="14"/>
      <c r="D207" s="14"/>
      <c r="E207" s="929"/>
      <c r="F207" s="14"/>
      <c r="G207" s="14"/>
      <c r="H207" s="14"/>
    </row>
    <row r="208" spans="1:8">
      <c r="A208" s="14"/>
      <c r="B208" s="14"/>
      <c r="C208" s="14"/>
      <c r="D208" s="14"/>
      <c r="E208" s="929"/>
      <c r="F208" s="14"/>
      <c r="G208" s="14"/>
      <c r="H208" s="14"/>
    </row>
    <row r="209" spans="1:8">
      <c r="A209" s="14"/>
      <c r="B209" s="14"/>
      <c r="C209" s="14"/>
      <c r="D209" s="14"/>
      <c r="E209" s="929"/>
      <c r="F209" s="14"/>
      <c r="G209" s="14"/>
      <c r="H209" s="14"/>
    </row>
    <row r="210" spans="1:8">
      <c r="A210" s="14"/>
      <c r="B210" s="14"/>
      <c r="C210" s="14"/>
      <c r="D210" s="14"/>
      <c r="E210" s="929"/>
      <c r="F210" s="14"/>
      <c r="G210" s="14"/>
      <c r="H210" s="14"/>
    </row>
    <row r="211" spans="1:8">
      <c r="A211" s="14"/>
      <c r="B211" s="14"/>
      <c r="C211" s="14"/>
      <c r="D211" s="14"/>
      <c r="E211" s="929"/>
      <c r="F211" s="14"/>
      <c r="G211" s="14"/>
      <c r="H211" s="14"/>
    </row>
    <row r="212" spans="1:8">
      <c r="A212" s="14"/>
      <c r="B212" s="14"/>
      <c r="C212" s="14"/>
      <c r="D212" s="14"/>
      <c r="E212" s="929"/>
      <c r="F212" s="14"/>
      <c r="G212" s="14"/>
      <c r="H212" s="14"/>
    </row>
    <row r="213" spans="1:8">
      <c r="A213" s="14"/>
      <c r="B213" s="14"/>
      <c r="C213" s="14"/>
      <c r="D213" s="14"/>
      <c r="E213" s="929"/>
      <c r="F213" s="14"/>
      <c r="G213" s="14"/>
      <c r="H213" s="14"/>
    </row>
    <row r="214" spans="1:8">
      <c r="A214" s="14"/>
      <c r="B214" s="14"/>
      <c r="C214" s="14"/>
      <c r="D214" s="14"/>
      <c r="E214" s="929"/>
      <c r="F214" s="14"/>
      <c r="G214" s="14"/>
      <c r="H214" s="14"/>
    </row>
    <row r="215" spans="1:8">
      <c r="A215" s="14"/>
      <c r="B215" s="14"/>
      <c r="C215" s="14"/>
      <c r="D215" s="14"/>
      <c r="E215" s="929"/>
      <c r="F215" s="14"/>
      <c r="G215" s="14"/>
      <c r="H215" s="14"/>
    </row>
    <row r="216" spans="1:8">
      <c r="A216" s="14"/>
      <c r="B216" s="14"/>
      <c r="C216" s="14"/>
      <c r="D216" s="14"/>
      <c r="E216" s="929"/>
      <c r="F216" s="14"/>
      <c r="G216" s="14"/>
      <c r="H216" s="14"/>
    </row>
    <row r="217" spans="1:8">
      <c r="A217" s="14"/>
      <c r="B217" s="14"/>
      <c r="C217" s="14"/>
      <c r="D217" s="14"/>
      <c r="E217" s="929"/>
      <c r="F217" s="14"/>
      <c r="G217" s="14"/>
      <c r="H217" s="14"/>
    </row>
    <row r="218" spans="1:8">
      <c r="A218" s="14"/>
      <c r="B218" s="14"/>
      <c r="C218" s="14"/>
      <c r="D218" s="14"/>
      <c r="E218" s="929"/>
      <c r="F218" s="14"/>
      <c r="G218" s="14"/>
      <c r="H218" s="14"/>
    </row>
    <row r="219" spans="1:8">
      <c r="A219" s="14"/>
      <c r="B219" s="14"/>
      <c r="C219" s="14"/>
      <c r="D219" s="14"/>
      <c r="E219" s="929"/>
      <c r="F219" s="14"/>
      <c r="G219" s="14"/>
      <c r="H219" s="14"/>
    </row>
    <row r="220" spans="1:8">
      <c r="A220" s="14"/>
      <c r="B220" s="14"/>
      <c r="C220" s="14"/>
      <c r="D220" s="14"/>
      <c r="E220" s="929"/>
      <c r="F220" s="14"/>
      <c r="G220" s="14"/>
      <c r="H220" s="14"/>
    </row>
    <row r="221" spans="1:8">
      <c r="A221" s="14"/>
      <c r="B221" s="14"/>
      <c r="C221" s="14"/>
      <c r="D221" s="14"/>
      <c r="E221" s="929"/>
      <c r="F221" s="14"/>
      <c r="G221" s="14"/>
      <c r="H221" s="14"/>
    </row>
    <row r="222" spans="1:8">
      <c r="A222" s="14"/>
      <c r="B222" s="14"/>
      <c r="C222" s="14"/>
      <c r="D222" s="14"/>
      <c r="E222" s="929"/>
      <c r="F222" s="14"/>
      <c r="G222" s="14"/>
      <c r="H222" s="14"/>
    </row>
    <row r="223" spans="1:8">
      <c r="A223" s="14"/>
      <c r="B223" s="14"/>
      <c r="C223" s="14"/>
      <c r="D223" s="14"/>
      <c r="E223" s="929"/>
      <c r="F223" s="14"/>
      <c r="G223" s="14"/>
      <c r="H223" s="14"/>
    </row>
    <row r="224" spans="1:8">
      <c r="A224" s="14"/>
      <c r="B224" s="14"/>
      <c r="C224" s="14"/>
      <c r="D224" s="14"/>
      <c r="E224" s="929"/>
      <c r="F224" s="14"/>
      <c r="G224" s="14"/>
      <c r="H224" s="14"/>
    </row>
    <row r="225" spans="1:8">
      <c r="A225" s="14"/>
      <c r="B225" s="14"/>
      <c r="C225" s="14"/>
      <c r="D225" s="14"/>
      <c r="E225" s="929"/>
      <c r="F225" s="14"/>
      <c r="G225" s="14"/>
      <c r="H225" s="14"/>
    </row>
    <row r="226" spans="1:8">
      <c r="A226" s="14"/>
      <c r="B226" s="14"/>
      <c r="C226" s="14"/>
      <c r="D226" s="14"/>
      <c r="E226" s="929"/>
      <c r="F226" s="14"/>
      <c r="G226" s="14"/>
      <c r="H226" s="14"/>
    </row>
    <row r="227" spans="1:8">
      <c r="A227" s="14"/>
      <c r="B227" s="14"/>
      <c r="C227" s="14"/>
      <c r="D227" s="14"/>
      <c r="E227" s="929"/>
      <c r="F227" s="14"/>
      <c r="G227" s="14"/>
      <c r="H227" s="14"/>
    </row>
    <row r="228" spans="1:8">
      <c r="A228" s="14"/>
      <c r="B228" s="14"/>
      <c r="C228" s="14"/>
      <c r="D228" s="14"/>
      <c r="E228" s="929"/>
      <c r="F228" s="14"/>
      <c r="G228" s="14"/>
      <c r="H228" s="14"/>
    </row>
    <row r="229" spans="1:8">
      <c r="A229" s="14"/>
      <c r="B229" s="14"/>
      <c r="C229" s="14"/>
      <c r="D229" s="14"/>
      <c r="E229" s="929"/>
      <c r="F229" s="14"/>
      <c r="G229" s="14"/>
      <c r="H229" s="14"/>
    </row>
    <row r="230" spans="1:8">
      <c r="A230" s="14"/>
      <c r="B230" s="14"/>
      <c r="C230" s="14"/>
      <c r="D230" s="14"/>
      <c r="E230" s="929"/>
      <c r="F230" s="14"/>
      <c r="G230" s="14"/>
      <c r="H230" s="14"/>
    </row>
    <row r="231" spans="1:8">
      <c r="A231" s="14"/>
      <c r="B231" s="14"/>
      <c r="C231" s="14"/>
      <c r="D231" s="14"/>
      <c r="E231" s="929"/>
      <c r="F231" s="14"/>
      <c r="G231" s="14"/>
      <c r="H231" s="14"/>
    </row>
    <row r="232" spans="1:8">
      <c r="A232" s="14"/>
      <c r="B232" s="14"/>
      <c r="C232" s="14"/>
      <c r="D232" s="14"/>
      <c r="E232" s="929"/>
      <c r="F232" s="14"/>
      <c r="G232" s="14"/>
      <c r="H232" s="14"/>
    </row>
    <row r="233" spans="1:8">
      <c r="A233" s="14"/>
      <c r="B233" s="14"/>
      <c r="C233" s="14"/>
      <c r="D233" s="14"/>
      <c r="E233" s="929"/>
      <c r="F233" s="14"/>
      <c r="G233" s="14"/>
      <c r="H233" s="14"/>
    </row>
    <row r="234" spans="1:8">
      <c r="A234" s="14"/>
      <c r="B234" s="14"/>
      <c r="C234" s="14"/>
      <c r="D234" s="14"/>
      <c r="E234" s="929"/>
      <c r="F234" s="14"/>
      <c r="G234" s="14"/>
      <c r="H234" s="14"/>
    </row>
    <row r="235" spans="1:8">
      <c r="A235" s="14"/>
      <c r="B235" s="14"/>
      <c r="C235" s="14"/>
      <c r="D235" s="14"/>
      <c r="E235" s="929"/>
      <c r="F235" s="14"/>
      <c r="G235" s="14"/>
      <c r="H235" s="14"/>
    </row>
    <row r="236" spans="1:8">
      <c r="A236" s="14"/>
      <c r="B236" s="14"/>
      <c r="C236" s="14"/>
      <c r="D236" s="14"/>
      <c r="E236" s="929"/>
      <c r="F236" s="14"/>
      <c r="G236" s="14"/>
      <c r="H236" s="14"/>
    </row>
    <row r="237" spans="1:8">
      <c r="A237" s="14"/>
      <c r="B237" s="14"/>
      <c r="C237" s="14"/>
      <c r="D237" s="14"/>
      <c r="E237" s="929"/>
      <c r="F237" s="14"/>
      <c r="G237" s="14"/>
      <c r="H237" s="14"/>
    </row>
    <row r="238" spans="1:8">
      <c r="A238" s="14"/>
      <c r="B238" s="14"/>
      <c r="C238" s="14"/>
      <c r="D238" s="14"/>
      <c r="E238" s="929"/>
      <c r="F238" s="14"/>
      <c r="G238" s="14"/>
      <c r="H238" s="14"/>
    </row>
    <row r="239" spans="1:8">
      <c r="A239" s="14"/>
      <c r="B239" s="14"/>
      <c r="C239" s="14"/>
      <c r="D239" s="14"/>
      <c r="E239" s="929"/>
      <c r="F239" s="14"/>
      <c r="G239" s="14"/>
      <c r="H239" s="14"/>
    </row>
    <row r="240" spans="1:8">
      <c r="A240" s="14"/>
      <c r="B240" s="14"/>
      <c r="C240" s="14"/>
      <c r="D240" s="14"/>
      <c r="E240" s="929"/>
      <c r="F240" s="14"/>
      <c r="G240" s="14"/>
      <c r="H240" s="14"/>
    </row>
    <row r="241" spans="1:8">
      <c r="A241" s="14"/>
      <c r="B241" s="14"/>
      <c r="C241" s="14"/>
      <c r="D241" s="14"/>
      <c r="E241" s="929"/>
      <c r="F241" s="14"/>
      <c r="G241" s="14"/>
      <c r="H241" s="14"/>
    </row>
    <row r="242" spans="1:8">
      <c r="A242" s="14"/>
      <c r="B242" s="14"/>
      <c r="C242" s="14"/>
      <c r="D242" s="14"/>
      <c r="E242" s="929"/>
      <c r="F242" s="14"/>
      <c r="G242" s="14"/>
      <c r="H242" s="14"/>
    </row>
    <row r="243" spans="1:8">
      <c r="A243" s="14"/>
      <c r="B243" s="14"/>
      <c r="C243" s="14"/>
      <c r="D243" s="14"/>
      <c r="E243" s="929"/>
      <c r="F243" s="14"/>
      <c r="G243" s="14"/>
      <c r="H243" s="14"/>
    </row>
    <row r="244" spans="1:8">
      <c r="A244" s="14"/>
      <c r="B244" s="14"/>
      <c r="C244" s="14"/>
      <c r="D244" s="14"/>
      <c r="E244" s="929"/>
      <c r="F244" s="14"/>
      <c r="G244" s="14"/>
      <c r="H244" s="14"/>
    </row>
    <row r="245" spans="1:8">
      <c r="A245" s="14"/>
      <c r="B245" s="14"/>
      <c r="C245" s="14"/>
      <c r="D245" s="14"/>
      <c r="E245" s="929"/>
      <c r="F245" s="14"/>
      <c r="G245" s="14"/>
      <c r="H245" s="14"/>
    </row>
    <row r="246" spans="1:8">
      <c r="A246" s="14"/>
      <c r="B246" s="14"/>
      <c r="C246" s="14"/>
      <c r="D246" s="14"/>
      <c r="E246" s="929"/>
      <c r="F246" s="14"/>
      <c r="G246" s="14"/>
      <c r="H246" s="14"/>
    </row>
    <row r="247" spans="1:8">
      <c r="A247" s="14"/>
      <c r="B247" s="14"/>
      <c r="C247" s="14"/>
      <c r="D247" s="14"/>
      <c r="E247" s="929"/>
      <c r="F247" s="14"/>
      <c r="G247" s="14"/>
      <c r="H247" s="14"/>
    </row>
    <row r="248" spans="1:8">
      <c r="A248" s="14"/>
      <c r="B248" s="14"/>
      <c r="C248" s="14"/>
      <c r="D248" s="14"/>
      <c r="E248" s="929"/>
      <c r="F248" s="14"/>
      <c r="G248" s="14"/>
      <c r="H248" s="14"/>
    </row>
    <row r="249" spans="1:8">
      <c r="A249" s="14"/>
      <c r="B249" s="14"/>
      <c r="C249" s="14"/>
      <c r="D249" s="14"/>
      <c r="E249" s="929"/>
      <c r="F249" s="14"/>
      <c r="G249" s="14"/>
      <c r="H249" s="14"/>
    </row>
    <row r="250" spans="1:8">
      <c r="A250" s="14"/>
      <c r="B250" s="14"/>
      <c r="C250" s="14"/>
      <c r="D250" s="14"/>
      <c r="E250" s="929"/>
      <c r="F250" s="14"/>
      <c r="G250" s="14"/>
      <c r="H250" s="14"/>
    </row>
    <row r="251" spans="1:8">
      <c r="A251" s="14"/>
      <c r="B251" s="14"/>
      <c r="C251" s="14"/>
      <c r="D251" s="14"/>
      <c r="E251" s="929"/>
      <c r="F251" s="14"/>
      <c r="G251" s="14"/>
      <c r="H251" s="14"/>
    </row>
    <row r="252" spans="1:8">
      <c r="A252" s="14"/>
      <c r="B252" s="14"/>
      <c r="C252" s="14"/>
      <c r="D252" s="14"/>
      <c r="E252" s="929"/>
      <c r="F252" s="14"/>
      <c r="G252" s="14"/>
      <c r="H252" s="14"/>
    </row>
    <row r="253" spans="1:8">
      <c r="A253" s="14"/>
      <c r="B253" s="14"/>
      <c r="C253" s="14"/>
      <c r="D253" s="14"/>
      <c r="E253" s="929"/>
      <c r="F253" s="14"/>
      <c r="G253" s="14"/>
      <c r="H253" s="14"/>
    </row>
    <row r="254" spans="1:8">
      <c r="A254" s="14"/>
      <c r="B254" s="14"/>
      <c r="C254" s="14"/>
      <c r="D254" s="14"/>
      <c r="E254" s="929"/>
      <c r="F254" s="14"/>
      <c r="G254" s="14"/>
      <c r="H254" s="14"/>
    </row>
    <row r="255" spans="1:8">
      <c r="A255" s="14"/>
      <c r="B255" s="14"/>
      <c r="C255" s="14"/>
      <c r="D255" s="14"/>
      <c r="E255" s="929"/>
      <c r="F255" s="14"/>
      <c r="G255" s="14"/>
      <c r="H255" s="14"/>
    </row>
    <row r="256" spans="1:8">
      <c r="A256" s="14"/>
      <c r="B256" s="14"/>
      <c r="C256" s="14"/>
      <c r="D256" s="14"/>
      <c r="E256" s="929"/>
      <c r="F256" s="14"/>
      <c r="G256" s="14"/>
      <c r="H256" s="14"/>
    </row>
    <row r="257" spans="1:8">
      <c r="A257" s="14"/>
      <c r="B257" s="14"/>
      <c r="C257" s="14"/>
      <c r="D257" s="14"/>
      <c r="E257" s="929"/>
      <c r="F257" s="14"/>
      <c r="G257" s="14"/>
      <c r="H257" s="14"/>
    </row>
    <row r="258" spans="1:8">
      <c r="A258" s="14"/>
      <c r="B258" s="14"/>
      <c r="C258" s="14"/>
      <c r="D258" s="14"/>
      <c r="E258" s="929"/>
      <c r="F258" s="14"/>
      <c r="G258" s="14"/>
      <c r="H258" s="14"/>
    </row>
    <row r="259" spans="1:8">
      <c r="A259" s="14"/>
      <c r="B259" s="14"/>
      <c r="C259" s="14"/>
      <c r="D259" s="14"/>
      <c r="E259" s="929"/>
      <c r="F259" s="14"/>
      <c r="G259" s="14"/>
      <c r="H259" s="14"/>
    </row>
    <row r="260" spans="1:8">
      <c r="A260" s="14"/>
      <c r="B260" s="14"/>
      <c r="C260" s="14"/>
      <c r="D260" s="14"/>
      <c r="E260" s="929"/>
      <c r="F260" s="14"/>
      <c r="G260" s="14"/>
      <c r="H260" s="14"/>
    </row>
    <row r="261" spans="1:8">
      <c r="A261" s="14"/>
      <c r="B261" s="14"/>
      <c r="C261" s="14"/>
      <c r="D261" s="14"/>
      <c r="E261" s="929"/>
      <c r="F261" s="14"/>
      <c r="G261" s="14"/>
      <c r="H261" s="14"/>
    </row>
    <row r="262" spans="1:8">
      <c r="A262" s="14"/>
      <c r="B262" s="14"/>
      <c r="C262" s="14"/>
      <c r="D262" s="14"/>
      <c r="E262" s="929"/>
      <c r="F262" s="14"/>
      <c r="G262" s="14"/>
      <c r="H262" s="14"/>
    </row>
    <row r="263" spans="1:8">
      <c r="A263" s="14"/>
      <c r="B263" s="14"/>
      <c r="C263" s="14"/>
      <c r="D263" s="14"/>
      <c r="E263" s="929"/>
      <c r="F263" s="14"/>
      <c r="G263" s="14"/>
      <c r="H263" s="14"/>
    </row>
    <row r="264" spans="1:8">
      <c r="A264" s="14"/>
      <c r="B264" s="14"/>
      <c r="C264" s="14"/>
      <c r="D264" s="14"/>
      <c r="E264" s="929"/>
      <c r="F264" s="14"/>
      <c r="G264" s="14"/>
      <c r="H264" s="14"/>
    </row>
    <row r="265" spans="1:8">
      <c r="A265" s="14"/>
      <c r="B265" s="14"/>
      <c r="C265" s="14"/>
      <c r="D265" s="14"/>
      <c r="E265" s="929"/>
      <c r="F265" s="14"/>
      <c r="G265" s="14"/>
      <c r="H265" s="14"/>
    </row>
    <row r="266" spans="1:8">
      <c r="A266" s="14"/>
      <c r="B266" s="14"/>
      <c r="C266" s="14"/>
      <c r="D266" s="14"/>
      <c r="E266" s="929"/>
      <c r="F266" s="14"/>
      <c r="G266" s="14"/>
      <c r="H266" s="14"/>
    </row>
    <row r="267" spans="1:8">
      <c r="A267" s="14"/>
      <c r="B267" s="14"/>
      <c r="C267" s="14"/>
      <c r="D267" s="14"/>
      <c r="E267" s="929"/>
      <c r="F267" s="14"/>
      <c r="G267" s="14"/>
      <c r="H267" s="14"/>
    </row>
    <row r="268" spans="1:8">
      <c r="A268" s="14"/>
      <c r="B268" s="14"/>
      <c r="C268" s="14"/>
      <c r="D268" s="14"/>
      <c r="E268" s="929"/>
      <c r="F268" s="14"/>
      <c r="G268" s="14"/>
      <c r="H268" s="14"/>
    </row>
    <row r="269" spans="1:8">
      <c r="A269" s="14"/>
      <c r="B269" s="14"/>
      <c r="C269" s="14"/>
      <c r="D269" s="14"/>
      <c r="E269" s="929"/>
      <c r="F269" s="14"/>
      <c r="G269" s="14"/>
      <c r="H269" s="14"/>
    </row>
    <row r="270" spans="1:8">
      <c r="A270" s="14"/>
      <c r="B270" s="14"/>
      <c r="C270" s="14"/>
      <c r="D270" s="14"/>
      <c r="E270" s="929"/>
      <c r="F270" s="14"/>
      <c r="G270" s="14"/>
      <c r="H270" s="14"/>
    </row>
    <row r="271" spans="1:8">
      <c r="A271" s="14"/>
      <c r="B271" s="14"/>
      <c r="C271" s="14"/>
      <c r="D271" s="14"/>
      <c r="E271" s="929"/>
      <c r="F271" s="14"/>
      <c r="G271" s="14"/>
      <c r="H271" s="14"/>
    </row>
  </sheetData>
  <mergeCells count="18">
    <mergeCell ref="A1:H1"/>
    <mergeCell ref="A3:H3"/>
    <mergeCell ref="A4:H4"/>
    <mergeCell ref="A63:G63"/>
    <mergeCell ref="A14:A15"/>
    <mergeCell ref="B14:B15"/>
    <mergeCell ref="C14:C15"/>
    <mergeCell ref="E14:E15"/>
    <mergeCell ref="F14:F15"/>
    <mergeCell ref="C5:H5"/>
    <mergeCell ref="C6:H6"/>
    <mergeCell ref="D14:D15"/>
    <mergeCell ref="C7:H7"/>
    <mergeCell ref="C8:H8"/>
    <mergeCell ref="A12:E12"/>
    <mergeCell ref="G14:G15"/>
    <mergeCell ref="H14:H15"/>
    <mergeCell ref="B67:C67"/>
  </mergeCells>
  <printOptions horizontalCentered="1"/>
  <pageMargins left="1.1811023622047245" right="0.59055118110236227" top="0.78740157480314965" bottom="0.78740157480314965" header="0.31496062992125984" footer="0.39370078740157483"/>
  <pageSetup paperSize="9" scale="60" fitToHeight="0" orientation="portrait" blackAndWhite="1" r:id="rId1"/>
  <headerFooter>
    <oddFooter>&amp;R&amp;"Times New Roman,Regular"&amp;10&amp;P. lpp. no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C347"/>
  <sheetViews>
    <sheetView showZeros="0" topLeftCell="A106" zoomScale="90" zoomScaleNormal="90" workbookViewId="0">
      <selection activeCell="D41" sqref="D41"/>
    </sheetView>
  </sheetViews>
  <sheetFormatPr defaultColWidth="9.140625" defaultRowHeight="15" outlineLevelRow="1"/>
  <cols>
    <col min="1" max="1" width="8.7109375" style="44" customWidth="1"/>
    <col min="2" max="2" width="15.7109375" style="44" customWidth="1"/>
    <col min="3" max="3" width="44.7109375" style="44" customWidth="1"/>
    <col min="4" max="4" width="24.5703125" style="44" customWidth="1"/>
    <col min="5" max="5" width="9.7109375" style="44" customWidth="1"/>
    <col min="6" max="6" width="9.7109375" style="930" customWidth="1"/>
    <col min="7" max="7" width="19.5703125" style="930" customWidth="1"/>
    <col min="8" max="8" width="21.28515625" style="44" customWidth="1"/>
    <col min="9" max="27" width="0" style="44" hidden="1" customWidth="1"/>
    <col min="28" max="28" width="21.42578125" style="972" customWidth="1"/>
    <col min="29" max="16384" width="9.140625" style="44"/>
  </cols>
  <sheetData>
    <row r="1" spans="1:8" ht="20.25">
      <c r="A1" s="985" t="str">
        <f>"Lokālā tāme Nr. "&amp;KOPS1!B22</f>
        <v>Lokālā tāme Nr. 1-3</v>
      </c>
      <c r="B1" s="985"/>
      <c r="C1" s="985"/>
      <c r="D1" s="985"/>
      <c r="E1" s="985"/>
      <c r="F1" s="985"/>
      <c r="G1" s="985"/>
      <c r="H1" s="985"/>
    </row>
    <row r="3" spans="1:8" ht="20.25">
      <c r="A3" s="1026" t="str">
        <f>KOPS1!C22</f>
        <v>Sienas, ēku karkasu konstrukcijas, pārsegumi</v>
      </c>
      <c r="B3" s="1026"/>
      <c r="C3" s="1026"/>
      <c r="D3" s="1027"/>
      <c r="E3" s="1026"/>
      <c r="F3" s="1026"/>
      <c r="G3" s="1026"/>
      <c r="H3" s="1026"/>
    </row>
    <row r="4" spans="1:8">
      <c r="A4" s="1017" t="s">
        <v>0</v>
      </c>
      <c r="B4" s="1017"/>
      <c r="C4" s="1017"/>
      <c r="D4" s="1017"/>
      <c r="E4" s="1017"/>
      <c r="F4" s="1017"/>
      <c r="G4" s="1017"/>
      <c r="H4" s="1017"/>
    </row>
    <row r="5" spans="1:8">
      <c r="A5" s="14" t="s">
        <v>1</v>
      </c>
      <c r="B5" s="14"/>
      <c r="C5" s="995" t="str">
        <f>KOPS1!C6</f>
        <v>Jauna skolas ēka Ādažos I.kārta</v>
      </c>
      <c r="D5" s="986"/>
      <c r="E5" s="995"/>
      <c r="F5" s="995"/>
      <c r="G5" s="995"/>
      <c r="H5" s="995"/>
    </row>
    <row r="6" spans="1:8">
      <c r="A6" s="14" t="s">
        <v>2</v>
      </c>
      <c r="B6" s="14"/>
      <c r="C6" s="995" t="str">
        <f>KOPS1!C7</f>
        <v>Jauna skolas ēka Ādažos</v>
      </c>
      <c r="D6" s="986"/>
      <c r="E6" s="995"/>
      <c r="F6" s="995"/>
      <c r="G6" s="995"/>
      <c r="H6" s="995"/>
    </row>
    <row r="7" spans="1:8">
      <c r="A7" s="14" t="s">
        <v>3</v>
      </c>
      <c r="B7" s="14"/>
      <c r="C7" s="995" t="str">
        <f>KOPS1!C8</f>
        <v>Attekas iela 16, Ādaži, Ādažu novads</v>
      </c>
      <c r="D7" s="986"/>
      <c r="E7" s="995"/>
      <c r="F7" s="995"/>
      <c r="G7" s="995"/>
      <c r="H7" s="995"/>
    </row>
    <row r="8" spans="1:8">
      <c r="A8" s="14" t="s">
        <v>4</v>
      </c>
      <c r="B8" s="14"/>
      <c r="C8" s="995" t="str">
        <f>KOPS1!C9</f>
        <v>16-26</v>
      </c>
      <c r="D8" s="986"/>
      <c r="E8" s="995"/>
      <c r="F8" s="995"/>
      <c r="G8" s="995"/>
      <c r="H8" s="995"/>
    </row>
    <row r="9" spans="1:8">
      <c r="A9" s="14"/>
      <c r="B9" s="14"/>
      <c r="C9" s="14"/>
      <c r="D9" s="14"/>
      <c r="E9" s="14"/>
      <c r="F9" s="929"/>
      <c r="G9" s="929"/>
    </row>
    <row r="10" spans="1:8">
      <c r="A10" s="14" t="s">
        <v>240</v>
      </c>
      <c r="B10" s="14"/>
      <c r="C10" s="14"/>
      <c r="D10" s="14"/>
      <c r="E10" s="14"/>
      <c r="F10" s="929"/>
      <c r="G10" s="929"/>
    </row>
    <row r="11" spans="1:8">
      <c r="A11" s="14" t="s">
        <v>2039</v>
      </c>
      <c r="B11" s="14"/>
      <c r="C11" s="14"/>
      <c r="D11" s="14"/>
      <c r="E11" s="14"/>
      <c r="F11" s="929"/>
      <c r="G11" s="929"/>
      <c r="H11" s="14"/>
    </row>
    <row r="12" spans="1:8">
      <c r="A12" s="1019" t="str">
        <f>KOPS1!F14</f>
        <v>Tāme sastādīta 2017.gada 29. septembrī</v>
      </c>
      <c r="B12" s="1019"/>
      <c r="C12" s="1019"/>
      <c r="D12" s="1019"/>
      <c r="E12" s="1019"/>
      <c r="F12" s="929"/>
      <c r="G12" s="929"/>
    </row>
    <row r="13" spans="1:8">
      <c r="A13" s="923"/>
      <c r="B13" s="923"/>
      <c r="C13" s="923"/>
      <c r="D13" s="923"/>
      <c r="E13" s="923"/>
      <c r="F13" s="929"/>
      <c r="G13" s="929"/>
    </row>
    <row r="14" spans="1:8" ht="15" customHeight="1">
      <c r="A14" s="1007" t="s">
        <v>5</v>
      </c>
      <c r="B14" s="1007" t="s">
        <v>6</v>
      </c>
      <c r="C14" s="1031" t="s">
        <v>1931</v>
      </c>
      <c r="D14" s="1032" t="s">
        <v>1628</v>
      </c>
      <c r="E14" s="1031" t="s">
        <v>7</v>
      </c>
      <c r="F14" s="1031" t="s">
        <v>8</v>
      </c>
      <c r="G14" s="1024" t="s">
        <v>2040</v>
      </c>
      <c r="H14" s="1024" t="s">
        <v>2041</v>
      </c>
    </row>
    <row r="15" spans="1:8">
      <c r="A15" s="1007"/>
      <c r="B15" s="1007"/>
      <c r="C15" s="1031"/>
      <c r="D15" s="1025"/>
      <c r="E15" s="1031"/>
      <c r="F15" s="1031"/>
      <c r="G15" s="1025"/>
      <c r="H15" s="1025"/>
    </row>
    <row r="16" spans="1:8" ht="15.75" thickBot="1">
      <c r="A16" s="66">
        <v>1</v>
      </c>
      <c r="B16" s="66">
        <v>2</v>
      </c>
      <c r="C16" s="67" t="s">
        <v>80</v>
      </c>
      <c r="D16" s="67"/>
      <c r="E16" s="66" t="s">
        <v>81</v>
      </c>
      <c r="F16" s="68">
        <v>5</v>
      </c>
      <c r="G16" s="68">
        <v>6</v>
      </c>
      <c r="H16" s="68">
        <v>7</v>
      </c>
    </row>
    <row r="17" spans="1:11" ht="15.75" thickTop="1">
      <c r="A17" s="298"/>
      <c r="B17" s="298"/>
      <c r="C17" s="225" t="s">
        <v>1576</v>
      </c>
      <c r="D17" s="718"/>
      <c r="E17" s="298"/>
      <c r="F17" s="298"/>
      <c r="G17" s="298"/>
      <c r="H17" s="209"/>
    </row>
    <row r="18" spans="1:11">
      <c r="A18" s="60"/>
      <c r="B18" s="271" t="s">
        <v>1590</v>
      </c>
      <c r="C18" s="284" t="s">
        <v>1595</v>
      </c>
      <c r="D18" s="719"/>
      <c r="E18" s="287"/>
      <c r="F18" s="287"/>
      <c r="G18" s="287"/>
      <c r="H18" s="209"/>
    </row>
    <row r="19" spans="1:11" ht="21">
      <c r="A19" s="35"/>
      <c r="B19" s="263" t="s">
        <v>1594</v>
      </c>
      <c r="C19" s="285" t="s">
        <v>1596</v>
      </c>
      <c r="D19" s="720"/>
      <c r="E19" s="288"/>
      <c r="F19" s="288"/>
      <c r="G19" s="289"/>
      <c r="H19" s="54"/>
    </row>
    <row r="20" spans="1:11" ht="51.75">
      <c r="A20" s="35">
        <v>1</v>
      </c>
      <c r="B20" s="599" t="s">
        <v>1937</v>
      </c>
      <c r="C20" s="102" t="s">
        <v>1597</v>
      </c>
      <c r="D20" s="677"/>
      <c r="E20" s="286" t="s">
        <v>108</v>
      </c>
      <c r="F20" s="62">
        <v>292.39999999999998</v>
      </c>
      <c r="G20" s="541"/>
      <c r="H20" s="34"/>
    </row>
    <row r="21" spans="1:11">
      <c r="A21" s="60">
        <f t="shared" ref="A21:A22" si="0">A20+1</f>
        <v>2</v>
      </c>
      <c r="B21" s="599" t="s">
        <v>1937</v>
      </c>
      <c r="C21" s="41" t="s">
        <v>1963</v>
      </c>
      <c r="D21" s="677" t="s">
        <v>2048</v>
      </c>
      <c r="E21" s="62" t="s">
        <v>92</v>
      </c>
      <c r="F21" s="208">
        <v>32</v>
      </c>
      <c r="G21" s="386"/>
      <c r="H21" s="34"/>
    </row>
    <row r="22" spans="1:11">
      <c r="A22" s="751">
        <f t="shared" si="0"/>
        <v>3</v>
      </c>
      <c r="B22" s="745" t="s">
        <v>1937</v>
      </c>
      <c r="C22" s="742" t="s">
        <v>1593</v>
      </c>
      <c r="E22" s="752" t="s">
        <v>92</v>
      </c>
      <c r="F22" s="910">
        <v>32</v>
      </c>
      <c r="G22" s="743"/>
      <c r="H22" s="750"/>
    </row>
    <row r="23" spans="1:11" ht="21">
      <c r="A23" s="35"/>
      <c r="B23" s="263" t="s">
        <v>1594</v>
      </c>
      <c r="C23" s="225" t="s">
        <v>1598</v>
      </c>
      <c r="D23" s="721"/>
      <c r="E23" s="4"/>
      <c r="F23" s="51"/>
      <c r="G23" s="537"/>
      <c r="H23" s="34"/>
    </row>
    <row r="24" spans="1:11" ht="51.75">
      <c r="A24" s="35">
        <f>1+A21</f>
        <v>3</v>
      </c>
      <c r="B24" s="599" t="s">
        <v>1937</v>
      </c>
      <c r="C24" s="102" t="s">
        <v>1597</v>
      </c>
      <c r="D24" s="677"/>
      <c r="E24" s="103" t="s">
        <v>108</v>
      </c>
      <c r="F24" s="974">
        <v>20.399999999999999</v>
      </c>
      <c r="G24" s="537"/>
      <c r="H24" s="34"/>
    </row>
    <row r="25" spans="1:11">
      <c r="A25" s="60">
        <f t="shared" ref="A25:A26" si="1">A24+1</f>
        <v>4</v>
      </c>
      <c r="B25" s="599" t="s">
        <v>1937</v>
      </c>
      <c r="C25" s="41" t="s">
        <v>1963</v>
      </c>
      <c r="D25" s="677" t="s">
        <v>2048</v>
      </c>
      <c r="E25" s="62" t="s">
        <v>92</v>
      </c>
      <c r="F25" s="208">
        <v>4</v>
      </c>
      <c r="G25" s="386"/>
      <c r="H25" s="34"/>
    </row>
    <row r="26" spans="1:11">
      <c r="A26" s="751">
        <f t="shared" si="1"/>
        <v>5</v>
      </c>
      <c r="B26" s="745" t="s">
        <v>1937</v>
      </c>
      <c r="C26" s="742" t="s">
        <v>1593</v>
      </c>
      <c r="D26" s="749"/>
      <c r="E26" s="752" t="s">
        <v>92</v>
      </c>
      <c r="F26" s="910">
        <v>4</v>
      </c>
      <c r="G26" s="743"/>
      <c r="H26" s="750"/>
    </row>
    <row r="27" spans="1:11" ht="21">
      <c r="A27" s="35"/>
      <c r="B27" s="263" t="s">
        <v>1594</v>
      </c>
      <c r="C27" s="225" t="s">
        <v>1599</v>
      </c>
      <c r="D27" s="721"/>
      <c r="E27" s="4"/>
      <c r="F27" s="51"/>
      <c r="G27" s="537"/>
      <c r="H27" s="34"/>
    </row>
    <row r="28" spans="1:11" ht="51.75">
      <c r="A28" s="35">
        <f>1+A25</f>
        <v>5</v>
      </c>
      <c r="B28" s="599" t="s">
        <v>1937</v>
      </c>
      <c r="C28" s="102" t="s">
        <v>1597</v>
      </c>
      <c r="D28" s="677"/>
      <c r="E28" s="103" t="s">
        <v>108</v>
      </c>
      <c r="F28" s="974">
        <v>20.399999999999999</v>
      </c>
      <c r="G28" s="537"/>
      <c r="H28" s="34"/>
    </row>
    <row r="29" spans="1:11">
      <c r="A29" s="60">
        <f t="shared" ref="A29:A30" si="2">A28+1</f>
        <v>6</v>
      </c>
      <c r="B29" s="599" t="s">
        <v>1937</v>
      </c>
      <c r="C29" s="41" t="s">
        <v>1982</v>
      </c>
      <c r="D29" s="677" t="s">
        <v>2048</v>
      </c>
      <c r="E29" s="62" t="s">
        <v>92</v>
      </c>
      <c r="F29" s="208">
        <v>4</v>
      </c>
      <c r="G29" s="386"/>
      <c r="H29" s="34"/>
    </row>
    <row r="30" spans="1:11">
      <c r="A30" s="751">
        <f t="shared" si="2"/>
        <v>7</v>
      </c>
      <c r="B30" s="745" t="s">
        <v>1937</v>
      </c>
      <c r="C30" s="742" t="s">
        <v>1593</v>
      </c>
      <c r="D30" s="749"/>
      <c r="E30" s="752" t="s">
        <v>92</v>
      </c>
      <c r="F30" s="910">
        <v>4</v>
      </c>
      <c r="G30" s="743"/>
      <c r="H30" s="750"/>
    </row>
    <row r="31" spans="1:11">
      <c r="A31" s="35"/>
      <c r="B31" s="1"/>
      <c r="C31" s="225" t="s">
        <v>1576</v>
      </c>
      <c r="D31" s="721"/>
      <c r="E31" s="10"/>
      <c r="F31" s="10"/>
      <c r="G31" s="98"/>
      <c r="H31" s="34"/>
      <c r="J31" s="205"/>
      <c r="K31" s="205"/>
    </row>
    <row r="32" spans="1:11">
      <c r="A32" s="35"/>
      <c r="B32" s="271"/>
      <c r="C32" s="419" t="s">
        <v>223</v>
      </c>
      <c r="D32" s="723"/>
      <c r="E32" s="20"/>
      <c r="F32" s="20"/>
      <c r="G32" s="542"/>
      <c r="H32" s="34"/>
      <c r="J32" s="205"/>
      <c r="K32" s="205"/>
    </row>
    <row r="33" spans="1:11">
      <c r="A33" s="35"/>
      <c r="B33" s="263"/>
      <c r="C33" s="225" t="s">
        <v>1588</v>
      </c>
      <c r="D33" s="724"/>
      <c r="E33" s="20"/>
      <c r="F33" s="20"/>
      <c r="G33" s="542"/>
      <c r="H33" s="34"/>
      <c r="J33" s="205"/>
      <c r="K33" s="205"/>
    </row>
    <row r="34" spans="1:11" ht="25.5">
      <c r="A34" s="35">
        <f>1+A30</f>
        <v>8</v>
      </c>
      <c r="B34" s="599" t="s">
        <v>1937</v>
      </c>
      <c r="C34" s="741" t="s">
        <v>2129</v>
      </c>
      <c r="D34" s="677"/>
      <c r="E34" s="10" t="s">
        <v>110</v>
      </c>
      <c r="F34" s="367">
        <v>33.71</v>
      </c>
      <c r="G34" s="386"/>
      <c r="H34" s="34"/>
      <c r="J34" s="205"/>
      <c r="K34" s="205"/>
    </row>
    <row r="35" spans="1:11" ht="38.25">
      <c r="A35" s="35">
        <f>1+A34</f>
        <v>9</v>
      </c>
      <c r="B35" s="599" t="s">
        <v>1937</v>
      </c>
      <c r="C35" s="366" t="s">
        <v>231</v>
      </c>
      <c r="D35" s="677"/>
      <c r="E35" s="10" t="s">
        <v>226</v>
      </c>
      <c r="F35" s="380">
        <v>5.8437999999999999</v>
      </c>
      <c r="G35" s="386"/>
      <c r="H35" s="34"/>
      <c r="J35" s="151" t="e">
        <f>SUM(#REF!)</f>
        <v>#REF!</v>
      </c>
      <c r="K35" s="151" t="e">
        <f>J35/F34</f>
        <v>#REF!</v>
      </c>
    </row>
    <row r="36" spans="1:11">
      <c r="A36" s="35">
        <f t="shared" ref="A36:A37" si="3">1+A35</f>
        <v>10</v>
      </c>
      <c r="B36" s="599" t="s">
        <v>1937</v>
      </c>
      <c r="C36" s="41" t="s">
        <v>1975</v>
      </c>
      <c r="D36" s="677" t="s">
        <v>2048</v>
      </c>
      <c r="E36" s="10" t="s">
        <v>92</v>
      </c>
      <c r="F36" s="396">
        <v>2</v>
      </c>
      <c r="G36" s="386"/>
      <c r="H36" s="34"/>
      <c r="J36" s="151" t="e">
        <f>SUM(#REF!)</f>
        <v>#REF!</v>
      </c>
      <c r="K36" s="151" t="e">
        <f>J36/#REF!</f>
        <v>#REF!</v>
      </c>
    </row>
    <row r="37" spans="1:11">
      <c r="A37" s="35">
        <f t="shared" si="3"/>
        <v>11</v>
      </c>
      <c r="B37" s="599" t="s">
        <v>1937</v>
      </c>
      <c r="C37" s="41" t="s">
        <v>1976</v>
      </c>
      <c r="D37" s="677" t="s">
        <v>2048</v>
      </c>
      <c r="E37" s="10" t="s">
        <v>92</v>
      </c>
      <c r="F37" s="396">
        <v>7</v>
      </c>
      <c r="G37" s="386"/>
      <c r="H37" s="34"/>
      <c r="J37" s="151" t="e">
        <f>SUM(#REF!)</f>
        <v>#REF!</v>
      </c>
      <c r="K37" s="151" t="e">
        <f>J37/F36</f>
        <v>#REF!</v>
      </c>
    </row>
    <row r="38" spans="1:11">
      <c r="A38" s="35"/>
      <c r="B38" s="263"/>
      <c r="C38" s="225" t="s">
        <v>1589</v>
      </c>
      <c r="D38" s="724"/>
      <c r="E38" s="20"/>
      <c r="F38" s="365"/>
      <c r="G38" s="536"/>
      <c r="H38" s="34"/>
      <c r="J38" s="205"/>
      <c r="K38" s="205"/>
    </row>
    <row r="39" spans="1:11" ht="25.5">
      <c r="A39" s="35">
        <f>1+A37</f>
        <v>12</v>
      </c>
      <c r="B39" s="599" t="s">
        <v>1937</v>
      </c>
      <c r="C39" s="741" t="s">
        <v>2129</v>
      </c>
      <c r="D39" s="677"/>
      <c r="E39" s="10" t="s">
        <v>110</v>
      </c>
      <c r="F39" s="367">
        <v>24.68</v>
      </c>
      <c r="G39" s="386"/>
      <c r="H39" s="34"/>
      <c r="J39" s="205"/>
      <c r="K39" s="205"/>
    </row>
    <row r="40" spans="1:11" ht="38.25">
      <c r="A40" s="35">
        <f>1+A39</f>
        <v>13</v>
      </c>
      <c r="B40" s="599" t="s">
        <v>1937</v>
      </c>
      <c r="C40" s="41" t="s">
        <v>231</v>
      </c>
      <c r="D40" s="677"/>
      <c r="E40" s="10" t="s">
        <v>226</v>
      </c>
      <c r="F40" s="381">
        <v>3.1181999999999999</v>
      </c>
      <c r="G40" s="386"/>
      <c r="H40" s="34"/>
      <c r="J40" s="151" t="e">
        <f>SUM(#REF!)</f>
        <v>#REF!</v>
      </c>
      <c r="K40" s="151" t="e">
        <f>J40/F39</f>
        <v>#REF!</v>
      </c>
    </row>
    <row r="41" spans="1:11" ht="51">
      <c r="A41" s="311">
        <f>1+A40</f>
        <v>14</v>
      </c>
      <c r="B41" s="599" t="s">
        <v>1937</v>
      </c>
      <c r="C41" s="366" t="s">
        <v>1739</v>
      </c>
      <c r="D41" s="677"/>
      <c r="E41" s="371" t="s">
        <v>92</v>
      </c>
      <c r="F41" s="602">
        <v>14</v>
      </c>
      <c r="G41" s="543"/>
      <c r="H41" s="34"/>
      <c r="J41" s="205"/>
      <c r="K41" s="205"/>
    </row>
    <row r="42" spans="1:11" ht="51">
      <c r="A42" s="240">
        <f>1+A41</f>
        <v>15</v>
      </c>
      <c r="B42" s="599" t="s">
        <v>1937</v>
      </c>
      <c r="C42" s="366" t="s">
        <v>1740</v>
      </c>
      <c r="D42" s="677"/>
      <c r="E42" s="371" t="s">
        <v>92</v>
      </c>
      <c r="F42" s="602">
        <v>5</v>
      </c>
      <c r="G42" s="543"/>
      <c r="H42" s="34"/>
      <c r="J42" s="205"/>
      <c r="K42" s="205"/>
    </row>
    <row r="43" spans="1:11" ht="25.5">
      <c r="A43" s="311">
        <f>A42+1</f>
        <v>16</v>
      </c>
      <c r="B43" s="599" t="s">
        <v>1937</v>
      </c>
      <c r="C43" s="366" t="s">
        <v>1591</v>
      </c>
      <c r="D43" s="677"/>
      <c r="E43" s="364" t="s">
        <v>110</v>
      </c>
      <c r="F43" s="364">
        <v>0.3</v>
      </c>
      <c r="G43" s="386"/>
      <c r="H43" s="34"/>
      <c r="J43" s="205"/>
      <c r="K43" s="205"/>
    </row>
    <row r="44" spans="1:11" ht="38.25">
      <c r="A44" s="311">
        <f t="shared" ref="A44:A45" si="4">A43+1</f>
        <v>17</v>
      </c>
      <c r="B44" s="599" t="s">
        <v>1937</v>
      </c>
      <c r="C44" s="366" t="s">
        <v>231</v>
      </c>
      <c r="D44" s="677"/>
      <c r="E44" s="364" t="s">
        <v>226</v>
      </c>
      <c r="F44" s="364">
        <v>0.02</v>
      </c>
      <c r="G44" s="386"/>
      <c r="H44" s="34"/>
      <c r="J44" s="205"/>
      <c r="K44" s="205"/>
    </row>
    <row r="45" spans="1:11">
      <c r="A45" s="311">
        <f t="shared" si="4"/>
        <v>18</v>
      </c>
      <c r="B45" s="599" t="s">
        <v>1937</v>
      </c>
      <c r="C45" s="41" t="s">
        <v>1980</v>
      </c>
      <c r="D45" s="677" t="s">
        <v>2048</v>
      </c>
      <c r="E45" s="10" t="s">
        <v>92</v>
      </c>
      <c r="F45" s="396">
        <v>7</v>
      </c>
      <c r="G45" s="386"/>
      <c r="H45" s="34"/>
      <c r="J45" s="151" t="e">
        <f>SUM(#REF!)</f>
        <v>#REF!</v>
      </c>
      <c r="K45" s="151" t="e">
        <f>J45/F44</f>
        <v>#REF!</v>
      </c>
    </row>
    <row r="46" spans="1:11">
      <c r="A46" s="311">
        <f>A45+1</f>
        <v>19</v>
      </c>
      <c r="B46" s="599" t="s">
        <v>1937</v>
      </c>
      <c r="C46" s="41" t="s">
        <v>1964</v>
      </c>
      <c r="D46" s="677"/>
      <c r="E46" s="62" t="s">
        <v>92</v>
      </c>
      <c r="F46" s="208">
        <v>8</v>
      </c>
      <c r="G46" s="98"/>
      <c r="H46" s="34"/>
      <c r="J46" s="205"/>
      <c r="K46" s="205"/>
    </row>
    <row r="47" spans="1:11">
      <c r="A47" s="35"/>
      <c r="B47" s="260"/>
      <c r="C47" s="261" t="s">
        <v>1592</v>
      </c>
      <c r="D47" s="724"/>
      <c r="E47" s="207"/>
      <c r="F47" s="207"/>
      <c r="G47" s="544"/>
      <c r="H47" s="34"/>
      <c r="J47" s="205"/>
      <c r="K47" s="205"/>
    </row>
    <row r="48" spans="1:11" ht="25.5">
      <c r="A48" s="35">
        <f>1+A46</f>
        <v>20</v>
      </c>
      <c r="B48" s="599" t="s">
        <v>1937</v>
      </c>
      <c r="C48" s="741" t="s">
        <v>2129</v>
      </c>
      <c r="D48" s="677"/>
      <c r="E48" s="10" t="s">
        <v>110</v>
      </c>
      <c r="F48" s="367">
        <v>2.52</v>
      </c>
      <c r="G48" s="386"/>
      <c r="H48" s="34"/>
      <c r="J48" s="205"/>
      <c r="K48" s="205"/>
    </row>
    <row r="49" spans="1:29" ht="38.25">
      <c r="A49" s="35">
        <f>1+A48</f>
        <v>21</v>
      </c>
      <c r="B49" s="599" t="s">
        <v>1937</v>
      </c>
      <c r="C49" s="41" t="s">
        <v>231</v>
      </c>
      <c r="D49" s="677"/>
      <c r="E49" s="10" t="s">
        <v>226</v>
      </c>
      <c r="F49" s="382">
        <v>0.28960000000000002</v>
      </c>
      <c r="G49" s="386"/>
      <c r="H49" s="34"/>
      <c r="J49" s="205"/>
      <c r="K49" s="205"/>
    </row>
    <row r="50" spans="1:29">
      <c r="A50" s="60">
        <f t="shared" ref="A50" si="5">A49+1</f>
        <v>22</v>
      </c>
      <c r="B50" s="599" t="s">
        <v>1937</v>
      </c>
      <c r="C50" s="366" t="s">
        <v>1981</v>
      </c>
      <c r="D50" s="677" t="s">
        <v>2048</v>
      </c>
      <c r="E50" s="371" t="s">
        <v>92</v>
      </c>
      <c r="F50" s="208">
        <v>12</v>
      </c>
      <c r="G50" s="386"/>
      <c r="H50" s="34"/>
      <c r="J50" s="205"/>
      <c r="K50" s="205"/>
    </row>
    <row r="51" spans="1:29">
      <c r="A51" s="35"/>
      <c r="B51" s="1"/>
      <c r="C51" s="225" t="s">
        <v>1576</v>
      </c>
      <c r="D51" s="721"/>
      <c r="E51" s="10"/>
      <c r="F51" s="10"/>
      <c r="G51" s="98"/>
      <c r="H51" s="34"/>
      <c r="J51" s="205"/>
      <c r="K51" s="205"/>
    </row>
    <row r="52" spans="1:29">
      <c r="A52" s="35"/>
      <c r="B52" s="271"/>
      <c r="C52" s="420" t="s">
        <v>116</v>
      </c>
      <c r="D52" s="725"/>
      <c r="E52" s="103"/>
      <c r="F52" s="10"/>
      <c r="G52" s="541"/>
      <c r="H52" s="34"/>
    </row>
    <row r="53" spans="1:29">
      <c r="A53" s="35"/>
      <c r="B53" s="263"/>
      <c r="C53" s="225" t="s">
        <v>1588</v>
      </c>
      <c r="D53" s="721"/>
      <c r="E53" s="103"/>
      <c r="F53" s="10"/>
      <c r="G53" s="541"/>
      <c r="H53" s="34"/>
      <c r="AB53" s="972" t="s">
        <v>2285</v>
      </c>
    </row>
    <row r="54" spans="1:29" ht="38.25">
      <c r="A54" s="35">
        <f>1+A50</f>
        <v>23</v>
      </c>
      <c r="B54" s="599" t="s">
        <v>1937</v>
      </c>
      <c r="C54" s="742" t="s">
        <v>2130</v>
      </c>
      <c r="D54" s="677"/>
      <c r="E54" s="10" t="s">
        <v>110</v>
      </c>
      <c r="F54" s="905">
        <v>261</v>
      </c>
      <c r="G54" s="386"/>
      <c r="H54" s="34"/>
    </row>
    <row r="55" spans="1:29" ht="38.25">
      <c r="A55" s="61">
        <f>1+A54</f>
        <v>24</v>
      </c>
      <c r="B55" s="599" t="s">
        <v>1937</v>
      </c>
      <c r="C55" s="41" t="s">
        <v>231</v>
      </c>
      <c r="D55" s="677"/>
      <c r="E55" s="10" t="s">
        <v>226</v>
      </c>
      <c r="F55" s="906">
        <f>32361/1000</f>
        <v>32.360999999999997</v>
      </c>
      <c r="G55" s="386"/>
      <c r="H55" s="34"/>
      <c r="J55" s="151" t="e">
        <f>SUM(#REF!)</f>
        <v>#REF!</v>
      </c>
      <c r="K55" s="151" t="e">
        <f>J55/F54</f>
        <v>#REF!</v>
      </c>
      <c r="AC55" s="740"/>
    </row>
    <row r="56" spans="1:29">
      <c r="A56" s="35">
        <f>1+A55</f>
        <v>25</v>
      </c>
      <c r="B56" s="599" t="s">
        <v>1937</v>
      </c>
      <c r="C56" s="41" t="s">
        <v>1895</v>
      </c>
      <c r="D56" s="677"/>
      <c r="E56" s="10" t="s">
        <v>95</v>
      </c>
      <c r="F56" s="364">
        <v>28.05</v>
      </c>
      <c r="G56" s="386"/>
      <c r="H56" s="34"/>
      <c r="J56" s="151" t="e">
        <f>SUM(#REF!)</f>
        <v>#REF!</v>
      </c>
      <c r="K56" s="151" t="e">
        <f>J56/F55</f>
        <v>#REF!</v>
      </c>
    </row>
    <row r="57" spans="1:29">
      <c r="A57" s="35"/>
      <c r="B57" s="263"/>
      <c r="C57" s="225" t="s">
        <v>1589</v>
      </c>
      <c r="D57" s="721"/>
      <c r="E57" s="10"/>
      <c r="F57" s="364"/>
      <c r="G57" s="386"/>
      <c r="H57" s="34"/>
      <c r="J57" s="205"/>
      <c r="K57" s="205"/>
      <c r="AB57" s="972" t="s">
        <v>2286</v>
      </c>
    </row>
    <row r="58" spans="1:29" ht="38.25">
      <c r="A58" s="35">
        <f>1+A56</f>
        <v>26</v>
      </c>
      <c r="B58" s="599" t="s">
        <v>1937</v>
      </c>
      <c r="C58" s="742" t="s">
        <v>2130</v>
      </c>
      <c r="D58" s="677"/>
      <c r="E58" s="10" t="s">
        <v>110</v>
      </c>
      <c r="F58" s="905">
        <v>187</v>
      </c>
      <c r="G58" s="386"/>
      <c r="H58" s="34"/>
    </row>
    <row r="59" spans="1:29" ht="38.25">
      <c r="A59" s="35">
        <f>1+A58</f>
        <v>27</v>
      </c>
      <c r="B59" s="599" t="s">
        <v>1937</v>
      </c>
      <c r="C59" s="722" t="s">
        <v>231</v>
      </c>
      <c r="D59" s="677"/>
      <c r="E59" s="10" t="s">
        <v>226</v>
      </c>
      <c r="F59" s="906">
        <f>25929.6/1000</f>
        <v>25.929600000000001</v>
      </c>
      <c r="G59" s="386"/>
      <c r="H59" s="34"/>
      <c r="J59" s="151" t="e">
        <f>SUM(#REF!)</f>
        <v>#REF!</v>
      </c>
      <c r="K59" s="151" t="e">
        <f>J59/F58</f>
        <v>#REF!</v>
      </c>
    </row>
    <row r="60" spans="1:29">
      <c r="A60" s="35">
        <f>1+A59</f>
        <v>28</v>
      </c>
      <c r="B60" s="599" t="s">
        <v>1937</v>
      </c>
      <c r="C60" s="41" t="s">
        <v>1895</v>
      </c>
      <c r="D60" s="677"/>
      <c r="E60" s="10" t="s">
        <v>95</v>
      </c>
      <c r="F60" s="364">
        <v>28.05</v>
      </c>
      <c r="G60" s="386"/>
      <c r="H60" s="34"/>
      <c r="J60" s="151" t="e">
        <f>SUM(#REF!)</f>
        <v>#REF!</v>
      </c>
      <c r="K60" s="151" t="e">
        <f>J60/F59</f>
        <v>#REF!</v>
      </c>
    </row>
    <row r="61" spans="1:29">
      <c r="A61" s="35"/>
      <c r="B61" s="263"/>
      <c r="C61" s="225" t="s">
        <v>1592</v>
      </c>
      <c r="D61" s="721"/>
      <c r="E61" s="10"/>
      <c r="F61" s="364"/>
      <c r="G61" s="386"/>
      <c r="H61" s="34"/>
      <c r="J61" s="205"/>
      <c r="K61" s="205"/>
      <c r="AB61" s="972" t="s">
        <v>2287</v>
      </c>
    </row>
    <row r="62" spans="1:29" ht="38.25">
      <c r="A62" s="35">
        <f>1+A60</f>
        <v>29</v>
      </c>
      <c r="B62" s="599" t="s">
        <v>1937</v>
      </c>
      <c r="C62" s="742" t="s">
        <v>2130</v>
      </c>
      <c r="D62" s="677"/>
      <c r="E62" s="10" t="s">
        <v>110</v>
      </c>
      <c r="F62" s="908">
        <v>206</v>
      </c>
      <c r="G62" s="386"/>
      <c r="H62" s="34"/>
    </row>
    <row r="63" spans="1:29" ht="38.25">
      <c r="A63" s="35">
        <f>1+A62</f>
        <v>30</v>
      </c>
      <c r="B63" s="599" t="s">
        <v>1937</v>
      </c>
      <c r="C63" s="366" t="s">
        <v>231</v>
      </c>
      <c r="D63" s="677"/>
      <c r="E63" s="10" t="s">
        <v>226</v>
      </c>
      <c r="F63" s="907">
        <v>25.064</v>
      </c>
      <c r="G63" s="386"/>
      <c r="H63" s="34"/>
      <c r="J63" s="151" t="e">
        <f>SUM(#REF!)</f>
        <v>#REF!</v>
      </c>
      <c r="K63" s="151" t="e">
        <f>J63/F62</f>
        <v>#REF!</v>
      </c>
    </row>
    <row r="64" spans="1:29">
      <c r="A64" s="35"/>
      <c r="B64" s="1"/>
      <c r="C64" s="225" t="s">
        <v>1576</v>
      </c>
      <c r="D64" s="721"/>
      <c r="E64" s="4"/>
      <c r="F64" s="49"/>
      <c r="G64" s="541"/>
      <c r="H64" s="34"/>
    </row>
    <row r="65" spans="1:28">
      <c r="A65" s="35"/>
      <c r="B65" s="271"/>
      <c r="C65" s="225" t="s">
        <v>224</v>
      </c>
      <c r="D65" s="721"/>
      <c r="E65" s="4"/>
      <c r="F65" s="49"/>
      <c r="G65" s="541"/>
      <c r="H65" s="34"/>
    </row>
    <row r="66" spans="1:28">
      <c r="A66" s="35"/>
      <c r="B66" s="263"/>
      <c r="C66" s="225" t="s">
        <v>1588</v>
      </c>
      <c r="D66" s="721"/>
      <c r="E66" s="4"/>
      <c r="F66" s="49"/>
      <c r="G66" s="541"/>
      <c r="H66" s="34"/>
      <c r="AB66" s="972" t="s">
        <v>2284</v>
      </c>
    </row>
    <row r="67" spans="1:28" ht="38.25">
      <c r="A67" s="104">
        <f>1+A63</f>
        <v>31</v>
      </c>
      <c r="B67" s="599" t="s">
        <v>1937</v>
      </c>
      <c r="C67" s="722" t="s">
        <v>2131</v>
      </c>
      <c r="D67" s="677"/>
      <c r="E67" s="10" t="s">
        <v>110</v>
      </c>
      <c r="F67" s="902">
        <v>610</v>
      </c>
      <c r="G67" s="386"/>
      <c r="H67" s="34"/>
    </row>
    <row r="68" spans="1:28" ht="38.25">
      <c r="A68" s="60">
        <f t="shared" ref="A68:A71" si="6">A67+1</f>
        <v>32</v>
      </c>
      <c r="B68" s="599" t="s">
        <v>1937</v>
      </c>
      <c r="C68" s="366" t="s">
        <v>231</v>
      </c>
      <c r="D68" s="677"/>
      <c r="E68" s="62" t="s">
        <v>226</v>
      </c>
      <c r="F68" s="904">
        <v>58.984400000000001</v>
      </c>
      <c r="G68" s="386"/>
      <c r="H68" s="34"/>
      <c r="J68" s="151" t="e">
        <f>SUM(#REF!)</f>
        <v>#REF!</v>
      </c>
      <c r="K68" s="151" t="e">
        <f>J68/F67</f>
        <v>#REF!</v>
      </c>
    </row>
    <row r="69" spans="1:28">
      <c r="A69" s="60">
        <f t="shared" si="6"/>
        <v>33</v>
      </c>
      <c r="B69" s="599" t="s">
        <v>1937</v>
      </c>
      <c r="C69" s="41" t="s">
        <v>1978</v>
      </c>
      <c r="D69" s="677" t="s">
        <v>2048</v>
      </c>
      <c r="E69" s="62" t="s">
        <v>92</v>
      </c>
      <c r="F69" s="208">
        <v>64</v>
      </c>
      <c r="G69" s="386"/>
      <c r="H69" s="34"/>
    </row>
    <row r="70" spans="1:28">
      <c r="A70" s="60">
        <f t="shared" si="6"/>
        <v>34</v>
      </c>
      <c r="B70" s="599" t="s">
        <v>1937</v>
      </c>
      <c r="C70" s="41" t="s">
        <v>1965</v>
      </c>
      <c r="D70" s="677"/>
      <c r="E70" s="62" t="s">
        <v>92</v>
      </c>
      <c r="F70" s="208">
        <v>14</v>
      </c>
      <c r="G70" s="386"/>
      <c r="H70" s="34"/>
    </row>
    <row r="71" spans="1:28">
      <c r="A71" s="60">
        <f t="shared" si="6"/>
        <v>35</v>
      </c>
      <c r="B71" s="599" t="s">
        <v>1937</v>
      </c>
      <c r="C71" s="41" t="s">
        <v>1966</v>
      </c>
      <c r="D71" s="677" t="s">
        <v>2048</v>
      </c>
      <c r="E71" s="62" t="s">
        <v>92</v>
      </c>
      <c r="F71" s="208">
        <v>34</v>
      </c>
      <c r="G71" s="386"/>
      <c r="H71" s="34"/>
    </row>
    <row r="72" spans="1:28">
      <c r="A72" s="35"/>
      <c r="B72" s="263"/>
      <c r="C72" s="225" t="s">
        <v>1589</v>
      </c>
      <c r="D72" s="721"/>
      <c r="E72" s="4"/>
      <c r="F72" s="367"/>
      <c r="G72" s="537"/>
      <c r="H72" s="34"/>
    </row>
    <row r="73" spans="1:28" ht="38.25">
      <c r="A73" s="104">
        <f>1+A68</f>
        <v>33</v>
      </c>
      <c r="B73" s="599" t="s">
        <v>1937</v>
      </c>
      <c r="C73" s="722" t="s">
        <v>2131</v>
      </c>
      <c r="D73" s="677"/>
      <c r="E73" s="10" t="s">
        <v>110</v>
      </c>
      <c r="F73" s="901">
        <v>282</v>
      </c>
      <c r="G73" s="386"/>
      <c r="H73" s="34"/>
    </row>
    <row r="74" spans="1:28" ht="38.25">
      <c r="A74" s="60">
        <f t="shared" ref="A74" si="7">A73+1</f>
        <v>34</v>
      </c>
      <c r="B74" s="599" t="s">
        <v>1937</v>
      </c>
      <c r="C74" s="366" t="s">
        <v>231</v>
      </c>
      <c r="D74" s="677"/>
      <c r="E74" s="62" t="s">
        <v>226</v>
      </c>
      <c r="F74" s="904">
        <v>27.190100000000001</v>
      </c>
      <c r="G74" s="386"/>
      <c r="H74" s="34"/>
      <c r="J74" s="151" t="e">
        <f>SUM(#REF!)</f>
        <v>#REF!</v>
      </c>
      <c r="K74" s="151" t="e">
        <f>J74/F73</f>
        <v>#REF!</v>
      </c>
    </row>
    <row r="75" spans="1:28">
      <c r="A75" s="35"/>
      <c r="B75" s="271"/>
      <c r="C75" s="225" t="s">
        <v>1985</v>
      </c>
      <c r="D75" s="721"/>
      <c r="E75" s="4"/>
      <c r="F75" s="49"/>
      <c r="G75" s="535"/>
      <c r="H75" s="34"/>
    </row>
    <row r="76" spans="1:28">
      <c r="A76" s="35"/>
      <c r="B76" s="263"/>
      <c r="C76" s="225" t="s">
        <v>1587</v>
      </c>
      <c r="D76" s="721"/>
      <c r="E76" s="4"/>
      <c r="F76" s="49"/>
      <c r="G76" s="535"/>
      <c r="H76" s="34"/>
    </row>
    <row r="77" spans="1:28" ht="38.25">
      <c r="A77" s="104">
        <f>1+A74</f>
        <v>35</v>
      </c>
      <c r="B77" s="599" t="s">
        <v>1937</v>
      </c>
      <c r="C77" s="722" t="s">
        <v>2131</v>
      </c>
      <c r="D77" s="677"/>
      <c r="E77" s="10" t="s">
        <v>110</v>
      </c>
      <c r="F77" s="368">
        <v>25</v>
      </c>
      <c r="G77" s="386"/>
      <c r="H77" s="34"/>
    </row>
    <row r="78" spans="1:28" ht="38.25">
      <c r="A78" s="60">
        <f t="shared" ref="A78:A80" si="8">A77+1</f>
        <v>36</v>
      </c>
      <c r="B78" s="599" t="s">
        <v>1937</v>
      </c>
      <c r="C78" s="366" t="s">
        <v>231</v>
      </c>
      <c r="D78" s="677"/>
      <c r="E78" s="62" t="s">
        <v>226</v>
      </c>
      <c r="F78" s="264">
        <v>1.976</v>
      </c>
      <c r="G78" s="386"/>
      <c r="H78" s="34"/>
      <c r="J78" s="151" t="e">
        <f>SUM(#REF!)</f>
        <v>#REF!</v>
      </c>
      <c r="K78" s="151" t="e">
        <f>J78/F77</f>
        <v>#REF!</v>
      </c>
    </row>
    <row r="79" spans="1:28">
      <c r="A79" s="60">
        <f t="shared" si="8"/>
        <v>37</v>
      </c>
      <c r="B79" s="599" t="s">
        <v>1937</v>
      </c>
      <c r="C79" s="41" t="s">
        <v>1979</v>
      </c>
      <c r="D79" s="677" t="s">
        <v>2048</v>
      </c>
      <c r="E79" s="62" t="s">
        <v>92</v>
      </c>
      <c r="F79" s="208">
        <v>30</v>
      </c>
      <c r="G79" s="386"/>
      <c r="H79" s="34"/>
      <c r="J79" s="205"/>
      <c r="K79" s="205"/>
    </row>
    <row r="80" spans="1:28" ht="25.5">
      <c r="A80" s="60">
        <f t="shared" si="8"/>
        <v>38</v>
      </c>
      <c r="B80" s="599" t="s">
        <v>1937</v>
      </c>
      <c r="C80" s="347" t="s">
        <v>1577</v>
      </c>
      <c r="D80" s="677"/>
      <c r="E80" s="212" t="s">
        <v>92</v>
      </c>
      <c r="F80" s="387">
        <v>7</v>
      </c>
      <c r="G80" s="537"/>
      <c r="H80" s="34"/>
      <c r="J80" s="205"/>
      <c r="K80" s="205"/>
    </row>
    <row r="81" spans="1:11">
      <c r="A81" s="35"/>
      <c r="B81" s="599" t="s">
        <v>1937</v>
      </c>
      <c r="C81" s="48" t="s">
        <v>1578</v>
      </c>
      <c r="D81" s="677"/>
      <c r="E81" s="212" t="s">
        <v>92</v>
      </c>
      <c r="F81" s="387">
        <v>4</v>
      </c>
      <c r="G81" s="537"/>
      <c r="H81" s="34"/>
      <c r="J81" s="205"/>
      <c r="K81" s="205"/>
    </row>
    <row r="82" spans="1:11">
      <c r="A82" s="35"/>
      <c r="B82" s="599" t="s">
        <v>1937</v>
      </c>
      <c r="C82" s="48" t="s">
        <v>1579</v>
      </c>
      <c r="D82" s="677"/>
      <c r="E82" s="212" t="s">
        <v>92</v>
      </c>
      <c r="F82" s="387">
        <v>2</v>
      </c>
      <c r="G82" s="537"/>
      <c r="H82" s="34"/>
      <c r="J82" s="205"/>
      <c r="K82" s="205"/>
    </row>
    <row r="83" spans="1:11">
      <c r="A83" s="35"/>
      <c r="B83" s="599" t="s">
        <v>1937</v>
      </c>
      <c r="C83" s="48" t="s">
        <v>1580</v>
      </c>
      <c r="D83" s="677"/>
      <c r="E83" s="212" t="s">
        <v>92</v>
      </c>
      <c r="F83" s="387">
        <v>1</v>
      </c>
      <c r="G83" s="537"/>
      <c r="H83" s="34"/>
      <c r="J83" s="205"/>
      <c r="K83" s="205"/>
    </row>
    <row r="84" spans="1:11" ht="25.5">
      <c r="A84" s="35">
        <f>1+A80</f>
        <v>39</v>
      </c>
      <c r="B84" s="599" t="s">
        <v>1937</v>
      </c>
      <c r="C84" s="41" t="s">
        <v>1581</v>
      </c>
      <c r="D84" s="677"/>
      <c r="E84" s="10" t="s">
        <v>110</v>
      </c>
      <c r="F84" s="364">
        <v>0.88</v>
      </c>
      <c r="G84" s="386"/>
      <c r="H84" s="34"/>
      <c r="J84" s="206">
        <f>F84/F80</f>
        <v>0.126</v>
      </c>
      <c r="K84" s="205"/>
    </row>
    <row r="85" spans="1:11" ht="25.5">
      <c r="A85" s="35">
        <f>1+A84</f>
        <v>40</v>
      </c>
      <c r="B85" s="599" t="s">
        <v>1937</v>
      </c>
      <c r="C85" s="41" t="s">
        <v>1582</v>
      </c>
      <c r="D85" s="677"/>
      <c r="E85" s="10" t="s">
        <v>226</v>
      </c>
      <c r="F85" s="383">
        <v>6.2E-2</v>
      </c>
      <c r="G85" s="386"/>
      <c r="H85" s="34"/>
      <c r="J85" s="205">
        <f>F85/F84*1000</f>
        <v>70</v>
      </c>
      <c r="K85" s="205"/>
    </row>
    <row r="86" spans="1:11">
      <c r="A86" s="35"/>
      <c r="B86" s="263"/>
      <c r="C86" s="225" t="s">
        <v>1583</v>
      </c>
      <c r="D86" s="721"/>
      <c r="E86" s="4"/>
      <c r="F86" s="49"/>
      <c r="G86" s="537"/>
      <c r="H86" s="34"/>
    </row>
    <row r="87" spans="1:11" ht="38.25">
      <c r="A87" s="104">
        <f>1+A85</f>
        <v>41</v>
      </c>
      <c r="B87" s="599" t="s">
        <v>1937</v>
      </c>
      <c r="C87" s="722" t="s">
        <v>2132</v>
      </c>
      <c r="D87" s="677"/>
      <c r="E87" s="10" t="s">
        <v>110</v>
      </c>
      <c r="F87" s="368">
        <v>28.2</v>
      </c>
      <c r="G87" s="386"/>
      <c r="H87" s="34"/>
    </row>
    <row r="88" spans="1:11" ht="38.25">
      <c r="A88" s="60">
        <f t="shared" ref="A88:A90" si="9">A87+1</f>
        <v>42</v>
      </c>
      <c r="B88" s="599" t="s">
        <v>1937</v>
      </c>
      <c r="C88" s="366" t="s">
        <v>231</v>
      </c>
      <c r="D88" s="677"/>
      <c r="E88" s="62" t="s">
        <v>226</v>
      </c>
      <c r="F88" s="62">
        <v>2.16</v>
      </c>
      <c r="G88" s="386"/>
      <c r="H88" s="34"/>
      <c r="J88" s="151" t="e">
        <f>SUM(#REF!)</f>
        <v>#REF!</v>
      </c>
      <c r="K88" s="151" t="e">
        <f>J88/F87</f>
        <v>#REF!</v>
      </c>
    </row>
    <row r="89" spans="1:11">
      <c r="A89" s="60">
        <f t="shared" si="9"/>
        <v>43</v>
      </c>
      <c r="B89" s="599" t="s">
        <v>1937</v>
      </c>
      <c r="C89" s="41" t="s">
        <v>1979</v>
      </c>
      <c r="D89" s="677" t="s">
        <v>2048</v>
      </c>
      <c r="E89" s="62" t="s">
        <v>92</v>
      </c>
      <c r="F89" s="208">
        <v>30</v>
      </c>
      <c r="G89" s="386"/>
      <c r="H89" s="34"/>
      <c r="J89" s="205"/>
      <c r="K89" s="205"/>
    </row>
    <row r="90" spans="1:11" ht="25.5">
      <c r="A90" s="60">
        <f t="shared" si="9"/>
        <v>44</v>
      </c>
      <c r="B90" s="599" t="s">
        <v>1937</v>
      </c>
      <c r="C90" s="347" t="s">
        <v>1577</v>
      </c>
      <c r="D90" s="677"/>
      <c r="E90" s="212" t="s">
        <v>92</v>
      </c>
      <c r="F90" s="51">
        <v>9</v>
      </c>
      <c r="G90" s="537"/>
      <c r="H90" s="34"/>
      <c r="J90" s="205"/>
      <c r="K90" s="205"/>
    </row>
    <row r="91" spans="1:11">
      <c r="A91" s="35"/>
      <c r="B91" s="599" t="s">
        <v>1937</v>
      </c>
      <c r="C91" s="48" t="s">
        <v>1584</v>
      </c>
      <c r="D91" s="677"/>
      <c r="E91" s="212" t="s">
        <v>92</v>
      </c>
      <c r="F91" s="51">
        <v>5</v>
      </c>
      <c r="G91" s="537"/>
      <c r="H91" s="34"/>
      <c r="J91" s="205"/>
      <c r="K91" s="205"/>
    </row>
    <row r="92" spans="1:11">
      <c r="A92" s="35"/>
      <c r="B92" s="599" t="s">
        <v>1937</v>
      </c>
      <c r="C92" s="48" t="s">
        <v>1585</v>
      </c>
      <c r="D92" s="677"/>
      <c r="E92" s="212" t="s">
        <v>92</v>
      </c>
      <c r="F92" s="51">
        <v>2</v>
      </c>
      <c r="G92" s="537"/>
      <c r="H92" s="34"/>
      <c r="J92" s="205"/>
      <c r="K92" s="205"/>
    </row>
    <row r="93" spans="1:11">
      <c r="A93" s="35"/>
      <c r="B93" s="599" t="s">
        <v>1937</v>
      </c>
      <c r="C93" s="48" t="s">
        <v>1586</v>
      </c>
      <c r="D93" s="677"/>
      <c r="E93" s="212" t="s">
        <v>92</v>
      </c>
      <c r="F93" s="51">
        <v>2</v>
      </c>
      <c r="G93" s="537"/>
      <c r="H93" s="34"/>
      <c r="J93" s="205"/>
      <c r="K93" s="205"/>
    </row>
    <row r="94" spans="1:11" ht="25.5">
      <c r="A94" s="35">
        <f>1+A90</f>
        <v>45</v>
      </c>
      <c r="B94" s="599" t="s">
        <v>1937</v>
      </c>
      <c r="C94" s="41" t="s">
        <v>1581</v>
      </c>
      <c r="D94" s="677"/>
      <c r="E94" s="10" t="s">
        <v>110</v>
      </c>
      <c r="F94" s="10">
        <v>1.1299999999999999</v>
      </c>
      <c r="G94" s="386"/>
      <c r="H94" s="34"/>
      <c r="J94" s="206">
        <f>F94/F90</f>
        <v>0.126</v>
      </c>
      <c r="K94" s="205"/>
    </row>
    <row r="95" spans="1:11" ht="25.5">
      <c r="A95" s="35">
        <f>1+A94</f>
        <v>46</v>
      </c>
      <c r="B95" s="599" t="s">
        <v>1937</v>
      </c>
      <c r="C95" s="41" t="s">
        <v>1582</v>
      </c>
      <c r="D95" s="677"/>
      <c r="E95" s="10" t="s">
        <v>226</v>
      </c>
      <c r="F95" s="348">
        <v>0.08</v>
      </c>
      <c r="G95" s="386"/>
      <c r="H95" s="34"/>
      <c r="J95" s="205">
        <f>F95/F94*1000</f>
        <v>71</v>
      </c>
      <c r="K95" s="205"/>
    </row>
    <row r="96" spans="1:11">
      <c r="A96" s="60"/>
      <c r="B96" s="271"/>
      <c r="C96" s="225" t="s">
        <v>1576</v>
      </c>
      <c r="D96" s="721"/>
      <c r="E96" s="10"/>
      <c r="F96" s="10"/>
      <c r="G96" s="98"/>
      <c r="H96" s="34"/>
      <c r="J96" s="205"/>
      <c r="K96" s="205"/>
    </row>
    <row r="97" spans="1:11">
      <c r="A97" s="60"/>
      <c r="B97" s="263"/>
      <c r="C97" s="225" t="s">
        <v>1602</v>
      </c>
      <c r="D97" s="721"/>
      <c r="E97" s="10"/>
      <c r="F97" s="10"/>
      <c r="G97" s="98"/>
      <c r="H97" s="34"/>
      <c r="J97" s="205"/>
      <c r="K97" s="205"/>
    </row>
    <row r="98" spans="1:11" ht="38.25">
      <c r="A98" s="35">
        <f>1+A95</f>
        <v>47</v>
      </c>
      <c r="B98" s="599" t="s">
        <v>1937</v>
      </c>
      <c r="C98" s="41" t="s">
        <v>1600</v>
      </c>
      <c r="D98" s="677"/>
      <c r="E98" s="103" t="s">
        <v>226</v>
      </c>
      <c r="F98" s="426">
        <v>69.512600000000006</v>
      </c>
      <c r="G98" s="545"/>
      <c r="H98" s="34"/>
      <c r="J98" s="205"/>
      <c r="K98" s="205"/>
    </row>
    <row r="99" spans="1:11" ht="25.5">
      <c r="A99" s="35">
        <f>1+A98</f>
        <v>48</v>
      </c>
      <c r="B99" s="599" t="s">
        <v>1937</v>
      </c>
      <c r="C99" s="12" t="s">
        <v>228</v>
      </c>
      <c r="D99" s="677"/>
      <c r="E99" s="103" t="s">
        <v>108</v>
      </c>
      <c r="F99" s="384">
        <v>1807.3</v>
      </c>
      <c r="G99" s="34"/>
      <c r="H99" s="34"/>
      <c r="J99" s="205"/>
      <c r="K99" s="205"/>
    </row>
    <row r="100" spans="1:11" ht="30.75" customHeight="1">
      <c r="A100" s="35">
        <f t="shared" ref="A100:A101" si="10">A99+1</f>
        <v>49</v>
      </c>
      <c r="B100" s="599" t="s">
        <v>1937</v>
      </c>
      <c r="C100" s="41" t="s">
        <v>1601</v>
      </c>
      <c r="D100" s="677" t="s">
        <v>2048</v>
      </c>
      <c r="E100" s="103" t="s">
        <v>108</v>
      </c>
      <c r="F100" s="364">
        <v>1860</v>
      </c>
      <c r="G100" s="98"/>
      <c r="H100" s="34"/>
    </row>
    <row r="101" spans="1:11" ht="38.25">
      <c r="A101" s="60">
        <f t="shared" si="10"/>
        <v>50</v>
      </c>
      <c r="B101" s="599" t="s">
        <v>1937</v>
      </c>
      <c r="C101" s="41" t="s">
        <v>1899</v>
      </c>
      <c r="D101" s="677"/>
      <c r="E101" s="62" t="s">
        <v>226</v>
      </c>
      <c r="F101" s="264">
        <v>0.36899999999999999</v>
      </c>
      <c r="G101" s="386"/>
      <c r="H101" s="34"/>
      <c r="J101" s="151" t="e">
        <f>SUM(#REF!)</f>
        <v>#REF!</v>
      </c>
      <c r="K101" s="151" t="e">
        <f>J101/F100</f>
        <v>#REF!</v>
      </c>
    </row>
    <row r="102" spans="1:11">
      <c r="A102" s="60"/>
      <c r="B102" s="271"/>
      <c r="C102" s="225" t="s">
        <v>1576</v>
      </c>
      <c r="D102" s="721"/>
      <c r="E102" s="10"/>
      <c r="F102" s="10"/>
      <c r="G102" s="98"/>
      <c r="H102" s="34"/>
      <c r="J102" s="205"/>
      <c r="K102" s="205"/>
    </row>
    <row r="103" spans="1:11">
      <c r="A103" s="60"/>
      <c r="B103" s="263"/>
      <c r="C103" s="225" t="s">
        <v>1986</v>
      </c>
      <c r="D103" s="721"/>
      <c r="E103" s="10"/>
      <c r="F103" s="10"/>
      <c r="G103" s="98"/>
      <c r="H103" s="34"/>
      <c r="J103" s="205"/>
      <c r="K103" s="205"/>
    </row>
    <row r="104" spans="1:11" ht="38.25">
      <c r="A104" s="104">
        <f>1+A101</f>
        <v>51</v>
      </c>
      <c r="B104" s="599" t="s">
        <v>1937</v>
      </c>
      <c r="C104" s="722" t="s">
        <v>2133</v>
      </c>
      <c r="D104" s="677"/>
      <c r="E104" s="10" t="s">
        <v>110</v>
      </c>
      <c r="F104" s="262">
        <v>19.100000000000001</v>
      </c>
      <c r="G104" s="386"/>
      <c r="H104" s="34"/>
      <c r="J104" s="205"/>
      <c r="K104" s="205"/>
    </row>
    <row r="105" spans="1:11" ht="38.25">
      <c r="A105" s="60">
        <f t="shared" ref="A105" si="11">A104+1</f>
        <v>52</v>
      </c>
      <c r="B105" s="599" t="s">
        <v>1937</v>
      </c>
      <c r="C105" s="366" t="s">
        <v>231</v>
      </c>
      <c r="D105" s="677"/>
      <c r="E105" s="62" t="s">
        <v>226</v>
      </c>
      <c r="F105" s="62">
        <v>1.51</v>
      </c>
      <c r="G105" s="386"/>
      <c r="H105" s="34"/>
      <c r="J105" s="205"/>
      <c r="K105" s="205"/>
    </row>
    <row r="106" spans="1:11">
      <c r="A106" s="35">
        <f t="shared" ref="A106" si="12">A104+1</f>
        <v>52</v>
      </c>
      <c r="B106" s="599" t="s">
        <v>1937</v>
      </c>
      <c r="C106" s="41" t="s">
        <v>1603</v>
      </c>
      <c r="D106" s="677" t="s">
        <v>2048</v>
      </c>
      <c r="E106" s="103" t="s">
        <v>108</v>
      </c>
      <c r="F106" s="10">
        <v>130</v>
      </c>
      <c r="G106" s="98"/>
      <c r="H106" s="34"/>
      <c r="J106" s="205"/>
      <c r="K106" s="205"/>
    </row>
    <row r="107" spans="1:11">
      <c r="A107" s="60"/>
      <c r="B107" s="271"/>
      <c r="C107" s="225" t="s">
        <v>1576</v>
      </c>
      <c r="D107" s="721"/>
      <c r="E107" s="10"/>
      <c r="F107" s="10"/>
      <c r="G107" s="98"/>
      <c r="H107" s="34"/>
      <c r="J107" s="205"/>
      <c r="K107" s="205"/>
    </row>
    <row r="108" spans="1:11" ht="26.25">
      <c r="A108" s="60"/>
      <c r="B108" s="263"/>
      <c r="C108" s="420" t="s">
        <v>1987</v>
      </c>
      <c r="D108" s="725"/>
      <c r="E108" s="10"/>
      <c r="F108" s="10"/>
      <c r="G108" s="98"/>
      <c r="H108" s="34"/>
      <c r="J108" s="205"/>
      <c r="K108" s="205"/>
    </row>
    <row r="109" spans="1:11" ht="38.25">
      <c r="A109" s="104">
        <f>1+A106</f>
        <v>53</v>
      </c>
      <c r="B109" s="599" t="s">
        <v>1937</v>
      </c>
      <c r="C109" s="722" t="s">
        <v>2133</v>
      </c>
      <c r="D109" s="677"/>
      <c r="E109" s="10" t="s">
        <v>110</v>
      </c>
      <c r="F109" s="262">
        <v>16.8</v>
      </c>
      <c r="G109" s="386"/>
      <c r="H109" s="34"/>
      <c r="J109" s="205"/>
      <c r="K109" s="205"/>
    </row>
    <row r="110" spans="1:11" ht="38.25">
      <c r="A110" s="60">
        <f t="shared" ref="A110" si="13">A109+1</f>
        <v>54</v>
      </c>
      <c r="B110" s="599" t="s">
        <v>1937</v>
      </c>
      <c r="C110" s="366" t="s">
        <v>231</v>
      </c>
      <c r="D110" s="677"/>
      <c r="E110" s="62" t="s">
        <v>226</v>
      </c>
      <c r="F110" s="62">
        <v>1.34</v>
      </c>
      <c r="G110" s="386"/>
      <c r="H110" s="34"/>
      <c r="J110" s="205"/>
      <c r="K110" s="205"/>
    </row>
    <row r="111" spans="1:11">
      <c r="A111" s="60"/>
      <c r="B111" s="271"/>
      <c r="C111" s="225" t="s">
        <v>1576</v>
      </c>
      <c r="D111" s="721"/>
      <c r="E111" s="10"/>
      <c r="F111" s="10"/>
      <c r="G111" s="98"/>
      <c r="H111" s="34"/>
      <c r="J111" s="205"/>
      <c r="K111" s="205"/>
    </row>
    <row r="112" spans="1:11">
      <c r="A112" s="60"/>
      <c r="B112" s="263"/>
      <c r="C112" s="225" t="s">
        <v>1604</v>
      </c>
      <c r="D112" s="721"/>
      <c r="E112" s="10"/>
      <c r="F112" s="10"/>
      <c r="G112" s="98"/>
      <c r="H112" s="34"/>
      <c r="J112" s="205"/>
      <c r="K112" s="205"/>
    </row>
    <row r="113" spans="1:28" ht="25.5">
      <c r="A113" s="35">
        <f>1+A110</f>
        <v>55</v>
      </c>
      <c r="B113" s="599" t="s">
        <v>1937</v>
      </c>
      <c r="C113" s="41" t="s">
        <v>1605</v>
      </c>
      <c r="D113" s="677"/>
      <c r="E113" s="103" t="s">
        <v>226</v>
      </c>
      <c r="F113" s="4">
        <v>0.34</v>
      </c>
      <c r="G113" s="545"/>
      <c r="H113" s="34"/>
      <c r="J113" s="205"/>
      <c r="K113" s="205"/>
    </row>
    <row r="114" spans="1:28" ht="25.5">
      <c r="A114" s="35">
        <f>1+A113</f>
        <v>56</v>
      </c>
      <c r="B114" s="599" t="s">
        <v>1937</v>
      </c>
      <c r="C114" s="12" t="s">
        <v>228</v>
      </c>
      <c r="D114" s="677"/>
      <c r="E114" s="103" t="s">
        <v>108</v>
      </c>
      <c r="F114" s="211">
        <v>8.8000000000000007</v>
      </c>
      <c r="G114" s="34"/>
      <c r="H114" s="34"/>
      <c r="J114" s="205"/>
      <c r="K114" s="205"/>
    </row>
    <row r="115" spans="1:28" ht="36" customHeight="1">
      <c r="A115" s="35">
        <f t="shared" ref="A115" si="14">A114+1</f>
        <v>57</v>
      </c>
      <c r="B115" s="599" t="s">
        <v>1937</v>
      </c>
      <c r="C115" s="41" t="s">
        <v>1601</v>
      </c>
      <c r="D115" s="677" t="s">
        <v>2048</v>
      </c>
      <c r="E115" s="103" t="s">
        <v>108</v>
      </c>
      <c r="F115" s="364">
        <v>130</v>
      </c>
      <c r="G115" s="98"/>
      <c r="H115" s="34"/>
    </row>
    <row r="116" spans="1:28">
      <c r="A116" s="35"/>
      <c r="B116" s="1"/>
      <c r="C116" s="225" t="s">
        <v>1606</v>
      </c>
      <c r="D116" s="721"/>
      <c r="E116" s="10"/>
      <c r="F116" s="10"/>
      <c r="G116" s="98"/>
      <c r="H116" s="34"/>
      <c r="J116" s="205"/>
      <c r="K116" s="205"/>
    </row>
    <row r="117" spans="1:28">
      <c r="A117" s="35"/>
      <c r="B117" s="263"/>
      <c r="C117" s="225" t="s">
        <v>1588</v>
      </c>
      <c r="D117" s="724"/>
      <c r="E117" s="20"/>
      <c r="F117" s="20"/>
      <c r="G117" s="542"/>
      <c r="H117" s="34"/>
      <c r="J117" s="205"/>
      <c r="K117" s="205"/>
    </row>
    <row r="118" spans="1:28" ht="25.5">
      <c r="A118" s="35">
        <f>1+A115</f>
        <v>58</v>
      </c>
      <c r="B118" s="599" t="s">
        <v>1937</v>
      </c>
      <c r="C118" s="741" t="s">
        <v>2129</v>
      </c>
      <c r="D118" s="677"/>
      <c r="E118" s="10" t="s">
        <v>110</v>
      </c>
      <c r="F118" s="367">
        <v>9.24</v>
      </c>
      <c r="G118" s="386"/>
      <c r="H118" s="34"/>
      <c r="J118" s="205"/>
      <c r="K118" s="205"/>
    </row>
    <row r="119" spans="1:28" ht="38.25">
      <c r="A119" s="35">
        <f>1+A118</f>
        <v>59</v>
      </c>
      <c r="B119" s="599" t="s">
        <v>1937</v>
      </c>
      <c r="C119" s="366" t="s">
        <v>231</v>
      </c>
      <c r="D119" s="677"/>
      <c r="E119" s="10" t="s">
        <v>226</v>
      </c>
      <c r="F119" s="383">
        <v>1.4790000000000001</v>
      </c>
      <c r="G119" s="386"/>
      <c r="H119" s="34"/>
      <c r="J119" s="151" t="e">
        <f>SUM(#REF!)</f>
        <v>#REF!</v>
      </c>
      <c r="K119" s="151" t="e">
        <f>J119/F118</f>
        <v>#REF!</v>
      </c>
    </row>
    <row r="120" spans="1:28">
      <c r="A120" s="35"/>
      <c r="B120" s="263"/>
      <c r="C120" s="225" t="s">
        <v>1589</v>
      </c>
      <c r="D120" s="677"/>
      <c r="E120" s="20"/>
      <c r="F120" s="365"/>
      <c r="G120" s="536"/>
      <c r="H120" s="34"/>
      <c r="J120" s="205"/>
      <c r="K120" s="205"/>
    </row>
    <row r="121" spans="1:28" ht="25.5">
      <c r="A121" s="35">
        <f>1+A119</f>
        <v>60</v>
      </c>
      <c r="B121" s="599" t="s">
        <v>1937</v>
      </c>
      <c r="C121" s="741" t="s">
        <v>2129</v>
      </c>
      <c r="D121" s="677"/>
      <c r="E121" s="10" t="s">
        <v>110</v>
      </c>
      <c r="F121" s="367">
        <v>4.08</v>
      </c>
      <c r="G121" s="386"/>
      <c r="H121" s="34"/>
      <c r="J121" s="205"/>
      <c r="K121" s="205"/>
    </row>
    <row r="122" spans="1:28" ht="38.25">
      <c r="A122" s="35">
        <f>1+A121</f>
        <v>61</v>
      </c>
      <c r="B122" s="599" t="s">
        <v>1937</v>
      </c>
      <c r="C122" s="366" t="s">
        <v>231</v>
      </c>
      <c r="D122" s="677"/>
      <c r="E122" s="10" t="s">
        <v>226</v>
      </c>
      <c r="F122" s="380">
        <v>0.47799999999999998</v>
      </c>
      <c r="G122" s="386"/>
      <c r="H122" s="34"/>
      <c r="J122" s="151" t="e">
        <f>SUM(#REF!)</f>
        <v>#REF!</v>
      </c>
      <c r="K122" s="151" t="e">
        <f>J122/F121</f>
        <v>#REF!</v>
      </c>
    </row>
    <row r="123" spans="1:28" ht="51">
      <c r="A123" s="311">
        <f>1+A122</f>
        <v>62</v>
      </c>
      <c r="B123" s="599" t="s">
        <v>1937</v>
      </c>
      <c r="C123" s="366" t="s">
        <v>1739</v>
      </c>
      <c r="D123" s="677"/>
      <c r="E123" s="371" t="s">
        <v>92</v>
      </c>
      <c r="F123" s="602">
        <v>11</v>
      </c>
      <c r="G123" s="543"/>
      <c r="H123" s="34"/>
      <c r="J123" s="205"/>
      <c r="K123" s="205"/>
    </row>
    <row r="124" spans="1:28" ht="25.5">
      <c r="A124" s="311">
        <f>1+A123</f>
        <v>63</v>
      </c>
      <c r="B124" s="599" t="s">
        <v>1937</v>
      </c>
      <c r="C124" s="366" t="s">
        <v>1591</v>
      </c>
      <c r="D124" s="677"/>
      <c r="E124" s="364" t="s">
        <v>110</v>
      </c>
      <c r="F124" s="364">
        <v>0.24</v>
      </c>
      <c r="G124" s="386"/>
      <c r="H124" s="34"/>
      <c r="J124" s="205"/>
      <c r="K124" s="205"/>
    </row>
    <row r="125" spans="1:28">
      <c r="A125" s="311">
        <f>A124+1</f>
        <v>64</v>
      </c>
      <c r="B125" s="599" t="s">
        <v>1937</v>
      </c>
      <c r="C125" s="366" t="s">
        <v>220</v>
      </c>
      <c r="D125" s="677"/>
      <c r="E125" s="364" t="s">
        <v>226</v>
      </c>
      <c r="F125" s="364">
        <v>0.02</v>
      </c>
      <c r="G125" s="386"/>
      <c r="H125" s="34"/>
      <c r="J125" s="205"/>
      <c r="K125" s="205"/>
    </row>
    <row r="126" spans="1:28">
      <c r="A126" s="60">
        <f t="shared" ref="A126:A127" si="15">A125+1</f>
        <v>65</v>
      </c>
      <c r="B126" s="599" t="s">
        <v>1937</v>
      </c>
      <c r="C126" s="366" t="s">
        <v>1964</v>
      </c>
      <c r="D126" s="677"/>
      <c r="E126" s="62" t="s">
        <v>92</v>
      </c>
      <c r="F126" s="208">
        <v>6</v>
      </c>
      <c r="G126" s="386"/>
      <c r="H126" s="34"/>
      <c r="J126" s="205"/>
      <c r="K126" s="205"/>
      <c r="AB126" s="972" t="s">
        <v>2290</v>
      </c>
    </row>
    <row r="127" spans="1:28">
      <c r="A127" s="60">
        <f t="shared" si="15"/>
        <v>66</v>
      </c>
      <c r="B127" s="599" t="s">
        <v>1937</v>
      </c>
      <c r="C127" s="366" t="s">
        <v>1977</v>
      </c>
      <c r="D127" s="677"/>
      <c r="E127" s="62" t="s">
        <v>92</v>
      </c>
      <c r="F127" s="208">
        <v>2</v>
      </c>
      <c r="G127" s="386"/>
      <c r="H127" s="34"/>
      <c r="J127" s="205"/>
      <c r="K127" s="205"/>
      <c r="AB127" s="972" t="s">
        <v>2290</v>
      </c>
    </row>
    <row r="128" spans="1:28">
      <c r="A128" s="35"/>
      <c r="B128" s="1"/>
      <c r="C128" s="225" t="s">
        <v>1606</v>
      </c>
      <c r="D128" s="721"/>
      <c r="E128" s="10"/>
      <c r="F128" s="10"/>
      <c r="G128" s="98"/>
      <c r="H128" s="34"/>
      <c r="J128" s="205"/>
      <c r="K128" s="205"/>
    </row>
    <row r="129" spans="1:28">
      <c r="A129" s="35"/>
      <c r="B129" s="271"/>
      <c r="C129" s="420" t="s">
        <v>116</v>
      </c>
      <c r="D129" s="725"/>
      <c r="E129" s="103"/>
      <c r="F129" s="10"/>
      <c r="G129" s="541"/>
      <c r="H129" s="34"/>
    </row>
    <row r="130" spans="1:28">
      <c r="A130" s="35"/>
      <c r="B130" s="263"/>
      <c r="C130" s="225" t="s">
        <v>1588</v>
      </c>
      <c r="D130" s="721"/>
      <c r="E130" s="103"/>
      <c r="F130" s="10"/>
      <c r="G130" s="541"/>
      <c r="H130" s="34"/>
      <c r="AB130" s="972" t="s">
        <v>2290</v>
      </c>
    </row>
    <row r="131" spans="1:28" ht="38.25">
      <c r="A131" s="35">
        <f>1+A127</f>
        <v>67</v>
      </c>
      <c r="B131" s="599" t="s">
        <v>1937</v>
      </c>
      <c r="C131" s="742" t="s">
        <v>2130</v>
      </c>
      <c r="D131" s="677"/>
      <c r="E131" s="10" t="s">
        <v>110</v>
      </c>
      <c r="F131" s="908">
        <v>63.85</v>
      </c>
      <c r="G131" s="386"/>
      <c r="H131" s="34"/>
    </row>
    <row r="132" spans="1:28" ht="38.25">
      <c r="A132" s="61">
        <f>1+A131</f>
        <v>68</v>
      </c>
      <c r="B132" s="599" t="s">
        <v>1937</v>
      </c>
      <c r="C132" s="366" t="s">
        <v>231</v>
      </c>
      <c r="D132" s="677"/>
      <c r="E132" s="10" t="s">
        <v>226</v>
      </c>
      <c r="F132" s="907">
        <v>10.002000000000001</v>
      </c>
      <c r="G132" s="386"/>
      <c r="H132" s="34"/>
      <c r="J132" s="151" t="e">
        <f>SUM(#REF!)</f>
        <v>#REF!</v>
      </c>
      <c r="K132" s="151" t="e">
        <f>J132/F131</f>
        <v>#REF!</v>
      </c>
    </row>
    <row r="133" spans="1:28">
      <c r="A133" s="744">
        <f t="shared" ref="A133" si="16">A132+1</f>
        <v>69</v>
      </c>
      <c r="B133" s="745" t="s">
        <v>1937</v>
      </c>
      <c r="C133" s="742" t="s">
        <v>2136</v>
      </c>
      <c r="D133" s="749"/>
      <c r="E133" s="753" t="s">
        <v>92</v>
      </c>
      <c r="F133" s="912">
        <v>2</v>
      </c>
      <c r="G133" s="743"/>
      <c r="H133" s="750"/>
      <c r="J133" s="205"/>
      <c r="K133" s="205"/>
    </row>
    <row r="134" spans="1:28">
      <c r="A134" s="35"/>
      <c r="B134" s="263"/>
      <c r="C134" s="225" t="s">
        <v>1589</v>
      </c>
      <c r="D134" s="721"/>
      <c r="E134" s="10"/>
      <c r="F134" s="364"/>
      <c r="G134" s="386"/>
      <c r="H134" s="34"/>
      <c r="J134" s="205"/>
      <c r="K134" s="205"/>
      <c r="AB134" s="972" t="s">
        <v>2291</v>
      </c>
    </row>
    <row r="135" spans="1:28" ht="38.25">
      <c r="A135" s="35">
        <f>1+A132</f>
        <v>69</v>
      </c>
      <c r="B135" s="599" t="s">
        <v>1937</v>
      </c>
      <c r="C135" s="742" t="s">
        <v>2130</v>
      </c>
      <c r="D135" s="677"/>
      <c r="E135" s="10" t="s">
        <v>110</v>
      </c>
      <c r="F135" s="908">
        <v>75.5</v>
      </c>
      <c r="G135" s="386"/>
      <c r="H135" s="34"/>
    </row>
    <row r="136" spans="1:28" ht="38.25">
      <c r="A136" s="35">
        <f>1+A135</f>
        <v>70</v>
      </c>
      <c r="B136" s="599" t="s">
        <v>1937</v>
      </c>
      <c r="C136" s="366" t="s">
        <v>231</v>
      </c>
      <c r="D136" s="754"/>
      <c r="E136" s="10" t="s">
        <v>226</v>
      </c>
      <c r="F136" s="907">
        <v>12.676600000000001</v>
      </c>
      <c r="G136" s="386"/>
      <c r="H136" s="34"/>
      <c r="J136" s="151" t="e">
        <f>SUM(#REF!)</f>
        <v>#REF!</v>
      </c>
      <c r="K136" s="151" t="e">
        <f>J136/F135</f>
        <v>#REF!</v>
      </c>
    </row>
    <row r="137" spans="1:28">
      <c r="A137" s="751">
        <f t="shared" ref="A137" si="17">A136+1</f>
        <v>71</v>
      </c>
      <c r="B137" s="745" t="s">
        <v>1937</v>
      </c>
      <c r="C137" s="742" t="s">
        <v>2137</v>
      </c>
      <c r="D137" s="755"/>
      <c r="E137" s="62" t="s">
        <v>92</v>
      </c>
      <c r="F137" s="910">
        <v>2</v>
      </c>
      <c r="G137" s="743"/>
      <c r="H137" s="750"/>
      <c r="J137" s="205"/>
      <c r="K137" s="205"/>
      <c r="AB137" s="972" t="s">
        <v>2290</v>
      </c>
    </row>
    <row r="138" spans="1:28">
      <c r="A138" s="60"/>
      <c r="B138" s="748"/>
      <c r="C138" s="742"/>
      <c r="D138" s="755"/>
      <c r="E138" s="62"/>
      <c r="F138" s="910"/>
      <c r="G138" s="743"/>
      <c r="H138" s="750"/>
      <c r="J138" s="205"/>
      <c r="K138" s="205"/>
    </row>
    <row r="139" spans="1:28">
      <c r="A139" s="60"/>
      <c r="B139" s="399"/>
      <c r="C139" s="373" t="s">
        <v>1606</v>
      </c>
      <c r="D139" s="721"/>
      <c r="E139" s="364"/>
      <c r="F139" s="364"/>
      <c r="G139" s="386"/>
      <c r="H139" s="34"/>
      <c r="J139" s="205"/>
      <c r="K139" s="205"/>
    </row>
    <row r="140" spans="1:28">
      <c r="A140" s="60"/>
      <c r="B140" s="372"/>
      <c r="C140" s="373" t="s">
        <v>112</v>
      </c>
      <c r="D140" s="721"/>
      <c r="E140" s="364"/>
      <c r="F140" s="364"/>
      <c r="G140" s="386"/>
      <c r="H140" s="34"/>
      <c r="J140" s="205"/>
      <c r="K140" s="205"/>
    </row>
    <row r="141" spans="1:28" ht="25.5">
      <c r="A141" s="311">
        <f>1+A136</f>
        <v>71</v>
      </c>
      <c r="B141" s="599" t="s">
        <v>1937</v>
      </c>
      <c r="C141" s="366" t="s">
        <v>225</v>
      </c>
      <c r="D141" s="722"/>
      <c r="E141" s="371" t="s">
        <v>226</v>
      </c>
      <c r="F141" s="426">
        <v>25.123000000000001</v>
      </c>
      <c r="G141" s="543"/>
      <c r="H141" s="34"/>
      <c r="J141" s="205"/>
      <c r="K141" s="205"/>
    </row>
    <row r="142" spans="1:28" ht="25.5">
      <c r="A142" s="311">
        <f>1+A141</f>
        <v>72</v>
      </c>
      <c r="B142" s="599" t="s">
        <v>1937</v>
      </c>
      <c r="C142" s="370" t="s">
        <v>228</v>
      </c>
      <c r="D142" s="722"/>
      <c r="E142" s="371" t="s">
        <v>108</v>
      </c>
      <c r="F142" s="384">
        <v>653.20000000000005</v>
      </c>
      <c r="G142" s="268"/>
      <c r="H142" s="34"/>
      <c r="J142" s="205"/>
      <c r="K142" s="205"/>
    </row>
    <row r="143" spans="1:28" ht="30.75" customHeight="1">
      <c r="A143" s="311">
        <f t="shared" ref="A143" si="18">A142+1</f>
        <v>73</v>
      </c>
      <c r="B143" s="599" t="s">
        <v>1937</v>
      </c>
      <c r="C143" s="366" t="s">
        <v>1601</v>
      </c>
      <c r="D143" s="722" t="s">
        <v>2048</v>
      </c>
      <c r="E143" s="371" t="s">
        <v>108</v>
      </c>
      <c r="F143" s="364">
        <v>1020</v>
      </c>
      <c r="G143" s="386"/>
      <c r="H143" s="34"/>
      <c r="J143" s="205"/>
      <c r="K143" s="205"/>
    </row>
    <row r="144" spans="1:28">
      <c r="A144" s="60"/>
      <c r="B144" s="95"/>
      <c r="C144" s="225" t="s">
        <v>1606</v>
      </c>
      <c r="D144" s="721"/>
      <c r="E144" s="10"/>
      <c r="F144" s="10"/>
      <c r="G144" s="98"/>
      <c r="H144" s="34"/>
      <c r="J144" s="205"/>
      <c r="K144" s="205"/>
    </row>
    <row r="145" spans="1:28">
      <c r="A145" s="60"/>
      <c r="B145" s="95"/>
      <c r="C145" s="225" t="s">
        <v>224</v>
      </c>
      <c r="D145" s="721"/>
      <c r="E145" s="10"/>
      <c r="F145" s="10"/>
      <c r="G145" s="98"/>
      <c r="H145" s="34"/>
      <c r="J145" s="205"/>
      <c r="K145" s="205"/>
    </row>
    <row r="146" spans="1:28">
      <c r="A146" s="60"/>
      <c r="B146" s="263"/>
      <c r="C146" s="225" t="s">
        <v>1588</v>
      </c>
      <c r="D146" s="721"/>
      <c r="E146" s="10"/>
      <c r="F146" s="10"/>
      <c r="G146" s="98"/>
      <c r="H146" s="34"/>
      <c r="J146" s="205"/>
      <c r="K146" s="205"/>
      <c r="AB146" s="972" t="s">
        <v>2288</v>
      </c>
    </row>
    <row r="147" spans="1:28" ht="38.25">
      <c r="A147" s="104">
        <f>1+A143</f>
        <v>74</v>
      </c>
      <c r="B147" s="599" t="s">
        <v>1937</v>
      </c>
      <c r="C147" s="722" t="s">
        <v>2133</v>
      </c>
      <c r="D147" s="722"/>
      <c r="E147" s="10" t="s">
        <v>110</v>
      </c>
      <c r="F147" s="909">
        <v>263</v>
      </c>
      <c r="G147" s="386"/>
      <c r="H147" s="34"/>
    </row>
    <row r="148" spans="1:28" ht="38.25">
      <c r="A148" s="60">
        <f t="shared" ref="A148:A150" si="19">A147+1</f>
        <v>75</v>
      </c>
      <c r="B148" s="599" t="s">
        <v>1937</v>
      </c>
      <c r="C148" s="366" t="s">
        <v>231</v>
      </c>
      <c r="D148" s="722"/>
      <c r="E148" s="62" t="s">
        <v>226</v>
      </c>
      <c r="F148" s="903">
        <v>30.629000000000001</v>
      </c>
      <c r="G148" s="386"/>
      <c r="H148" s="34"/>
      <c r="J148" s="151" t="e">
        <f>SUM(#REF!)</f>
        <v>#REF!</v>
      </c>
      <c r="K148" s="151" t="e">
        <f>J148/F147</f>
        <v>#REF!</v>
      </c>
    </row>
    <row r="149" spans="1:28">
      <c r="A149" s="60">
        <f t="shared" si="19"/>
        <v>76</v>
      </c>
      <c r="B149" s="599" t="s">
        <v>1937</v>
      </c>
      <c r="C149" s="911" t="s">
        <v>2289</v>
      </c>
      <c r="D149" s="722" t="s">
        <v>2048</v>
      </c>
      <c r="E149" s="62" t="s">
        <v>92</v>
      </c>
      <c r="F149" s="910">
        <v>48</v>
      </c>
      <c r="G149" s="386"/>
      <c r="H149" s="34"/>
    </row>
    <row r="150" spans="1:28">
      <c r="A150" s="60">
        <f t="shared" si="19"/>
        <v>77</v>
      </c>
      <c r="B150" s="599" t="s">
        <v>1937</v>
      </c>
      <c r="C150" s="41" t="s">
        <v>1965</v>
      </c>
      <c r="D150" s="722"/>
      <c r="E150" s="62" t="s">
        <v>92</v>
      </c>
      <c r="F150" s="208">
        <v>11</v>
      </c>
      <c r="G150" s="386"/>
      <c r="H150" s="34"/>
    </row>
    <row r="151" spans="1:28" ht="15.75" thickBot="1">
      <c r="A151" s="61"/>
      <c r="B151" s="1"/>
      <c r="C151" s="73"/>
      <c r="D151" s="726"/>
      <c r="E151" s="74"/>
      <c r="F151" s="75"/>
      <c r="G151" s="63"/>
      <c r="H151" s="76"/>
    </row>
    <row r="152" spans="1:28" ht="15.75" thickTop="1">
      <c r="A152" s="77"/>
      <c r="B152" s="77"/>
      <c r="C152" s="78"/>
      <c r="D152" s="78"/>
      <c r="E152" s="79"/>
      <c r="F152" s="80"/>
      <c r="G152" s="81"/>
      <c r="H152" s="82"/>
    </row>
    <row r="153" spans="1:28">
      <c r="A153" s="1028" t="s">
        <v>1924</v>
      </c>
      <c r="B153" s="1029"/>
      <c r="C153" s="1029"/>
      <c r="D153" s="1035"/>
      <c r="E153" s="1029"/>
      <c r="F153" s="1029"/>
      <c r="G153" s="1029"/>
      <c r="H153" s="59">
        <f>SUM(H17:H152)</f>
        <v>0</v>
      </c>
    </row>
    <row r="154" spans="1:28" outlineLevel="1">
      <c r="A154" s="14"/>
      <c r="B154" s="14"/>
      <c r="C154" s="14"/>
      <c r="D154" s="14"/>
      <c r="E154" s="14"/>
      <c r="F154" s="929"/>
      <c r="G154" s="929"/>
      <c r="H154" s="14"/>
    </row>
    <row r="155" spans="1:28" outlineLevel="1">
      <c r="E155" s="14"/>
      <c r="F155" s="929"/>
      <c r="H155" s="86"/>
    </row>
    <row r="156" spans="1:28" outlineLevel="1">
      <c r="A156" s="44" t="str">
        <f>"Sastādīja: "&amp;KOPS1!$B$71</f>
        <v>Sastādīja: _________________ Olga  Jasāne /29.09.2017./</v>
      </c>
      <c r="E156" s="923"/>
      <c r="F156" s="87"/>
      <c r="G156" s="88"/>
    </row>
    <row r="157" spans="1:28" outlineLevel="1">
      <c r="B157" s="1021" t="s">
        <v>13</v>
      </c>
      <c r="C157" s="1021"/>
      <c r="D157" s="924"/>
      <c r="E157" s="14"/>
      <c r="F157" s="924"/>
      <c r="G157" s="924"/>
    </row>
    <row r="158" spans="1:28" outlineLevel="1">
      <c r="A158" s="14"/>
      <c r="B158" s="87"/>
      <c r="C158" s="922"/>
      <c r="D158" s="922"/>
      <c r="E158" s="14"/>
      <c r="F158" s="14"/>
      <c r="G158" s="44"/>
    </row>
    <row r="159" spans="1:28">
      <c r="A159" s="923" t="str">
        <f>"Pārbaudīja: "&amp;KOPS1!$F$71</f>
        <v>Pārbaudīja: _________________ Aleksejs Providenko /29.09.2017./</v>
      </c>
      <c r="B159" s="528"/>
      <c r="C159" s="88"/>
      <c r="D159" s="88"/>
      <c r="E159" s="88"/>
      <c r="F159" s="88"/>
      <c r="G159" s="44"/>
      <c r="H159" s="14"/>
    </row>
    <row r="160" spans="1:28">
      <c r="A160" s="14"/>
      <c r="B160" s="922" t="s">
        <v>13</v>
      </c>
      <c r="C160" s="924"/>
      <c r="D160" s="924"/>
      <c r="E160" s="924"/>
      <c r="F160" s="924"/>
      <c r="G160" s="44"/>
      <c r="H160" s="14"/>
    </row>
    <row r="161" spans="1:8">
      <c r="A161" s="14" t="str">
        <f>"Sertifikāta Nr.: "&amp;KOPS1!$F$73</f>
        <v>Sertifikāta Nr.: 5-00770</v>
      </c>
      <c r="B161" s="929"/>
      <c r="E161" s="14"/>
      <c r="F161" s="44"/>
      <c r="G161" s="44"/>
      <c r="H161" s="14"/>
    </row>
    <row r="162" spans="1:8">
      <c r="A162" s="14"/>
      <c r="B162" s="14"/>
      <c r="C162" s="14"/>
      <c r="D162" s="14"/>
      <c r="E162" s="14"/>
      <c r="F162" s="929"/>
      <c r="G162" s="929"/>
      <c r="H162" s="14"/>
    </row>
    <row r="163" spans="1:8">
      <c r="A163" s="14"/>
      <c r="B163" s="14"/>
      <c r="C163" s="14"/>
      <c r="D163" s="14"/>
      <c r="E163" s="14"/>
      <c r="F163" s="929"/>
      <c r="G163" s="929"/>
      <c r="H163" s="14"/>
    </row>
    <row r="164" spans="1:8">
      <c r="A164" s="14"/>
      <c r="B164" s="14"/>
      <c r="C164" s="14"/>
      <c r="D164" s="14"/>
      <c r="E164" s="14"/>
      <c r="F164" s="929"/>
      <c r="G164" s="929"/>
      <c r="H164" s="14"/>
    </row>
    <row r="165" spans="1:8">
      <c r="A165" s="14"/>
      <c r="B165" s="14"/>
      <c r="C165" s="14"/>
      <c r="D165" s="14"/>
      <c r="E165" s="14"/>
      <c r="F165" s="929"/>
      <c r="G165" s="929"/>
      <c r="H165" s="14"/>
    </row>
    <row r="166" spans="1:8">
      <c r="A166" s="14"/>
      <c r="B166" s="14"/>
      <c r="C166" s="14"/>
      <c r="D166" s="14"/>
      <c r="E166" s="14"/>
      <c r="F166" s="929"/>
      <c r="G166" s="929"/>
      <c r="H166" s="14"/>
    </row>
    <row r="167" spans="1:8">
      <c r="A167" s="14"/>
      <c r="B167" s="14"/>
      <c r="C167" s="14"/>
      <c r="D167" s="14"/>
      <c r="E167" s="14"/>
      <c r="F167" s="929"/>
      <c r="G167" s="929"/>
      <c r="H167" s="14"/>
    </row>
    <row r="168" spans="1:8">
      <c r="A168" s="14"/>
      <c r="B168" s="14"/>
      <c r="C168" s="14"/>
      <c r="D168" s="14"/>
      <c r="E168" s="14"/>
      <c r="F168" s="929"/>
      <c r="G168" s="929"/>
      <c r="H168" s="14"/>
    </row>
    <row r="169" spans="1:8">
      <c r="A169" s="14"/>
      <c r="B169" s="14"/>
      <c r="C169" s="14"/>
      <c r="D169" s="14"/>
      <c r="E169" s="14"/>
      <c r="F169" s="929"/>
      <c r="G169" s="929"/>
      <c r="H169" s="14"/>
    </row>
    <row r="170" spans="1:8">
      <c r="A170" s="14"/>
      <c r="B170" s="14"/>
      <c r="C170" s="14"/>
      <c r="D170" s="14"/>
      <c r="E170" s="14"/>
      <c r="F170" s="929"/>
      <c r="G170" s="929"/>
      <c r="H170" s="14"/>
    </row>
    <row r="171" spans="1:8">
      <c r="A171" s="14"/>
      <c r="B171" s="14"/>
      <c r="C171" s="14"/>
      <c r="D171" s="14"/>
      <c r="E171" s="14"/>
      <c r="F171" s="929"/>
      <c r="G171" s="929"/>
      <c r="H171" s="14"/>
    </row>
    <row r="172" spans="1:8">
      <c r="A172" s="14"/>
      <c r="B172" s="14"/>
      <c r="C172" s="14"/>
      <c r="D172" s="14"/>
      <c r="E172" s="14"/>
      <c r="F172" s="929"/>
      <c r="G172" s="929"/>
      <c r="H172" s="14"/>
    </row>
    <row r="173" spans="1:8">
      <c r="A173" s="14"/>
      <c r="B173" s="14"/>
      <c r="C173" s="14"/>
      <c r="D173" s="14"/>
      <c r="E173" s="14"/>
      <c r="F173" s="929"/>
      <c r="G173" s="929"/>
      <c r="H173" s="14"/>
    </row>
    <row r="174" spans="1:8">
      <c r="A174" s="14"/>
      <c r="B174" s="14"/>
      <c r="C174" s="14"/>
      <c r="D174" s="14"/>
      <c r="E174" s="14"/>
      <c r="F174" s="929"/>
      <c r="G174" s="929"/>
      <c r="H174" s="14"/>
    </row>
    <row r="175" spans="1:8">
      <c r="A175" s="14"/>
      <c r="B175" s="14"/>
      <c r="C175" s="14"/>
      <c r="D175" s="14"/>
      <c r="E175" s="14"/>
      <c r="F175" s="929"/>
      <c r="G175" s="929"/>
      <c r="H175" s="14"/>
    </row>
    <row r="176" spans="1:8">
      <c r="A176" s="14"/>
      <c r="B176" s="14"/>
      <c r="C176" s="14"/>
      <c r="D176" s="14"/>
      <c r="E176" s="14"/>
      <c r="F176" s="929"/>
      <c r="G176" s="929"/>
      <c r="H176" s="14"/>
    </row>
    <row r="177" spans="1:8">
      <c r="A177" s="14"/>
      <c r="B177" s="14"/>
      <c r="C177" s="14"/>
      <c r="D177" s="14"/>
      <c r="E177" s="14"/>
      <c r="F177" s="929"/>
      <c r="G177" s="929"/>
      <c r="H177" s="14"/>
    </row>
    <row r="178" spans="1:8">
      <c r="A178" s="14"/>
      <c r="B178" s="14"/>
      <c r="C178" s="14"/>
      <c r="D178" s="14"/>
      <c r="E178" s="14"/>
      <c r="F178" s="929"/>
      <c r="G178" s="929"/>
      <c r="H178" s="14"/>
    </row>
    <row r="179" spans="1:8">
      <c r="A179" s="14"/>
      <c r="B179" s="14"/>
      <c r="C179" s="14"/>
      <c r="D179" s="14"/>
      <c r="E179" s="14"/>
      <c r="F179" s="929"/>
      <c r="G179" s="929"/>
      <c r="H179" s="14"/>
    </row>
    <row r="180" spans="1:8">
      <c r="A180" s="14"/>
      <c r="B180" s="14"/>
      <c r="C180" s="14"/>
      <c r="D180" s="14"/>
      <c r="E180" s="14"/>
      <c r="F180" s="929"/>
      <c r="G180" s="929"/>
      <c r="H180" s="14"/>
    </row>
    <row r="181" spans="1:8">
      <c r="A181" s="14"/>
      <c r="B181" s="14"/>
      <c r="C181" s="14"/>
      <c r="D181" s="14"/>
      <c r="E181" s="14"/>
      <c r="F181" s="929"/>
      <c r="G181" s="929"/>
      <c r="H181" s="14"/>
    </row>
    <row r="182" spans="1:8">
      <c r="A182" s="14"/>
      <c r="B182" s="14"/>
      <c r="C182" s="14"/>
      <c r="D182" s="14"/>
      <c r="E182" s="14"/>
      <c r="F182" s="929"/>
      <c r="G182" s="929"/>
      <c r="H182" s="14"/>
    </row>
    <row r="183" spans="1:8">
      <c r="A183" s="14"/>
      <c r="B183" s="14"/>
      <c r="C183" s="14"/>
      <c r="D183" s="14"/>
      <c r="E183" s="14"/>
      <c r="F183" s="929"/>
      <c r="G183" s="929"/>
      <c r="H183" s="14"/>
    </row>
    <row r="184" spans="1:8">
      <c r="A184" s="14"/>
      <c r="B184" s="14"/>
      <c r="C184" s="14"/>
      <c r="D184" s="14"/>
      <c r="E184" s="14"/>
      <c r="F184" s="929"/>
      <c r="G184" s="929"/>
      <c r="H184" s="14"/>
    </row>
    <row r="185" spans="1:8">
      <c r="A185" s="14"/>
      <c r="B185" s="14"/>
      <c r="C185" s="14"/>
      <c r="D185" s="14"/>
      <c r="E185" s="14"/>
      <c r="F185" s="929"/>
      <c r="G185" s="929"/>
      <c r="H185" s="14"/>
    </row>
    <row r="186" spans="1:8">
      <c r="A186" s="14"/>
      <c r="B186" s="14"/>
      <c r="C186" s="14"/>
      <c r="D186" s="14"/>
      <c r="E186" s="14"/>
      <c r="F186" s="929"/>
      <c r="G186" s="929"/>
      <c r="H186" s="14"/>
    </row>
    <row r="187" spans="1:8">
      <c r="A187" s="14"/>
      <c r="B187" s="14"/>
      <c r="C187" s="14"/>
      <c r="D187" s="14"/>
      <c r="E187" s="14"/>
      <c r="F187" s="929"/>
      <c r="G187" s="929"/>
      <c r="H187" s="14"/>
    </row>
    <row r="188" spans="1:8">
      <c r="A188" s="14"/>
      <c r="B188" s="14"/>
      <c r="C188" s="14"/>
      <c r="D188" s="14"/>
      <c r="E188" s="14"/>
      <c r="F188" s="929"/>
      <c r="G188" s="929"/>
      <c r="H188" s="14"/>
    </row>
    <row r="189" spans="1:8">
      <c r="A189" s="14"/>
      <c r="B189" s="14"/>
      <c r="C189" s="14"/>
      <c r="D189" s="14"/>
      <c r="E189" s="14"/>
      <c r="F189" s="929"/>
      <c r="G189" s="929"/>
      <c r="H189" s="14"/>
    </row>
    <row r="190" spans="1:8">
      <c r="A190" s="14"/>
      <c r="B190" s="14"/>
      <c r="C190" s="14"/>
      <c r="D190" s="14"/>
      <c r="E190" s="14"/>
      <c r="F190" s="929"/>
      <c r="G190" s="929"/>
      <c r="H190" s="14"/>
    </row>
    <row r="191" spans="1:8">
      <c r="A191" s="14"/>
      <c r="B191" s="14"/>
      <c r="C191" s="14"/>
      <c r="D191" s="14"/>
      <c r="E191" s="14"/>
      <c r="F191" s="929"/>
      <c r="G191" s="929"/>
      <c r="H191" s="14"/>
    </row>
    <row r="192" spans="1:8">
      <c r="A192" s="14"/>
      <c r="B192" s="14"/>
      <c r="C192" s="14"/>
      <c r="D192" s="14"/>
      <c r="E192" s="14"/>
      <c r="F192" s="929"/>
      <c r="G192" s="929"/>
      <c r="H192" s="14"/>
    </row>
    <row r="193" spans="1:8">
      <c r="A193" s="14"/>
      <c r="B193" s="14"/>
      <c r="C193" s="14"/>
      <c r="D193" s="14"/>
      <c r="E193" s="14"/>
      <c r="F193" s="929"/>
      <c r="G193" s="929"/>
      <c r="H193" s="14"/>
    </row>
    <row r="194" spans="1:8">
      <c r="A194" s="14"/>
      <c r="B194" s="14"/>
      <c r="C194" s="14"/>
      <c r="D194" s="14"/>
      <c r="E194" s="14"/>
      <c r="F194" s="929"/>
      <c r="G194" s="929"/>
      <c r="H194" s="14"/>
    </row>
    <row r="195" spans="1:8">
      <c r="A195" s="14"/>
      <c r="B195" s="14"/>
      <c r="C195" s="14"/>
      <c r="D195" s="14"/>
      <c r="E195" s="14"/>
      <c r="F195" s="929"/>
      <c r="G195" s="929"/>
      <c r="H195" s="14"/>
    </row>
    <row r="196" spans="1:8">
      <c r="A196" s="14"/>
      <c r="B196" s="14"/>
      <c r="C196" s="14"/>
      <c r="D196" s="14"/>
      <c r="E196" s="14"/>
      <c r="F196" s="929"/>
      <c r="G196" s="929"/>
      <c r="H196" s="14"/>
    </row>
    <row r="197" spans="1:8">
      <c r="A197" s="14"/>
      <c r="B197" s="14"/>
      <c r="C197" s="14"/>
      <c r="D197" s="14"/>
      <c r="E197" s="14"/>
      <c r="F197" s="929"/>
      <c r="G197" s="929"/>
      <c r="H197" s="14"/>
    </row>
    <row r="198" spans="1:8">
      <c r="A198" s="14"/>
      <c r="B198" s="14"/>
      <c r="C198" s="14"/>
      <c r="D198" s="14"/>
      <c r="E198" s="14"/>
      <c r="F198" s="929"/>
      <c r="G198" s="929"/>
      <c r="H198" s="14"/>
    </row>
    <row r="199" spans="1:8">
      <c r="A199" s="14"/>
      <c r="B199" s="14"/>
      <c r="C199" s="14"/>
      <c r="D199" s="14"/>
      <c r="E199" s="14"/>
      <c r="F199" s="929"/>
      <c r="G199" s="929"/>
      <c r="H199" s="14"/>
    </row>
    <row r="200" spans="1:8">
      <c r="A200" s="14"/>
      <c r="B200" s="14"/>
      <c r="C200" s="14"/>
      <c r="D200" s="14"/>
      <c r="E200" s="14"/>
      <c r="F200" s="929"/>
      <c r="G200" s="929"/>
      <c r="H200" s="14"/>
    </row>
    <row r="201" spans="1:8">
      <c r="A201" s="14"/>
      <c r="B201" s="14"/>
      <c r="C201" s="14"/>
      <c r="D201" s="14"/>
      <c r="E201" s="14"/>
      <c r="F201" s="929"/>
      <c r="G201" s="929"/>
      <c r="H201" s="14"/>
    </row>
    <row r="202" spans="1:8">
      <c r="A202" s="14"/>
      <c r="B202" s="14"/>
      <c r="C202" s="14"/>
      <c r="D202" s="14"/>
      <c r="E202" s="14"/>
      <c r="F202" s="929"/>
      <c r="G202" s="929"/>
      <c r="H202" s="14"/>
    </row>
    <row r="203" spans="1:8">
      <c r="A203" s="14"/>
      <c r="B203" s="14"/>
      <c r="C203" s="14"/>
      <c r="D203" s="14"/>
      <c r="E203" s="14"/>
      <c r="F203" s="929"/>
      <c r="G203" s="929"/>
      <c r="H203" s="14"/>
    </row>
    <row r="204" spans="1:8">
      <c r="A204" s="14"/>
      <c r="B204" s="14"/>
      <c r="C204" s="14"/>
      <c r="D204" s="14"/>
      <c r="E204" s="14"/>
      <c r="F204" s="929"/>
      <c r="G204" s="929"/>
      <c r="H204" s="14"/>
    </row>
    <row r="205" spans="1:8">
      <c r="A205" s="14"/>
      <c r="B205" s="14"/>
      <c r="C205" s="14"/>
      <c r="D205" s="14"/>
      <c r="E205" s="14"/>
      <c r="F205" s="929"/>
      <c r="G205" s="929"/>
      <c r="H205" s="14"/>
    </row>
    <row r="206" spans="1:8">
      <c r="A206" s="14"/>
      <c r="B206" s="14"/>
      <c r="C206" s="14"/>
      <c r="D206" s="14"/>
      <c r="E206" s="14"/>
      <c r="F206" s="929"/>
      <c r="G206" s="929"/>
      <c r="H206" s="14"/>
    </row>
    <row r="207" spans="1:8">
      <c r="A207" s="14"/>
      <c r="B207" s="14"/>
      <c r="C207" s="14"/>
      <c r="D207" s="14"/>
      <c r="E207" s="14"/>
      <c r="F207" s="929"/>
      <c r="G207" s="929"/>
      <c r="H207" s="14"/>
    </row>
    <row r="208" spans="1:8">
      <c r="A208" s="14"/>
      <c r="B208" s="14"/>
      <c r="C208" s="14"/>
      <c r="D208" s="14"/>
      <c r="E208" s="14"/>
      <c r="F208" s="929"/>
      <c r="G208" s="929"/>
      <c r="H208" s="14"/>
    </row>
    <row r="209" spans="1:8">
      <c r="A209" s="14"/>
      <c r="B209" s="14"/>
      <c r="C209" s="14"/>
      <c r="D209" s="14"/>
      <c r="E209" s="14"/>
      <c r="F209" s="929"/>
      <c r="G209" s="929"/>
      <c r="H209" s="14"/>
    </row>
    <row r="210" spans="1:8">
      <c r="A210" s="14"/>
      <c r="B210" s="14"/>
      <c r="C210" s="14"/>
      <c r="D210" s="14"/>
      <c r="E210" s="14"/>
      <c r="F210" s="929"/>
      <c r="G210" s="929"/>
      <c r="H210" s="14"/>
    </row>
    <row r="211" spans="1:8">
      <c r="A211" s="14"/>
      <c r="B211" s="14"/>
      <c r="C211" s="14"/>
      <c r="D211" s="14"/>
      <c r="E211" s="14"/>
      <c r="F211" s="929"/>
      <c r="G211" s="929"/>
      <c r="H211" s="14"/>
    </row>
    <row r="212" spans="1:8">
      <c r="A212" s="14"/>
      <c r="B212" s="14"/>
      <c r="C212" s="14"/>
      <c r="D212" s="14"/>
      <c r="E212" s="14"/>
      <c r="F212" s="929"/>
      <c r="G212" s="929"/>
      <c r="H212" s="14"/>
    </row>
    <row r="213" spans="1:8">
      <c r="A213" s="14"/>
      <c r="B213" s="14"/>
      <c r="C213" s="14"/>
      <c r="D213" s="14"/>
      <c r="E213" s="14"/>
      <c r="F213" s="929"/>
      <c r="G213" s="929"/>
      <c r="H213" s="14"/>
    </row>
    <row r="214" spans="1:8">
      <c r="A214" s="14"/>
      <c r="B214" s="14"/>
      <c r="C214" s="14"/>
      <c r="D214" s="14"/>
      <c r="E214" s="14"/>
      <c r="F214" s="929"/>
      <c r="G214" s="929"/>
      <c r="H214" s="14"/>
    </row>
    <row r="215" spans="1:8">
      <c r="A215" s="14"/>
      <c r="B215" s="14"/>
      <c r="C215" s="14"/>
      <c r="D215" s="14"/>
      <c r="E215" s="14"/>
      <c r="F215" s="929"/>
      <c r="G215" s="929"/>
      <c r="H215" s="14"/>
    </row>
    <row r="216" spans="1:8">
      <c r="A216" s="14"/>
      <c r="B216" s="14"/>
      <c r="C216" s="14"/>
      <c r="D216" s="14"/>
      <c r="E216" s="14"/>
      <c r="F216" s="929"/>
      <c r="G216" s="929"/>
      <c r="H216" s="14"/>
    </row>
    <row r="217" spans="1:8">
      <c r="A217" s="14"/>
      <c r="B217" s="14"/>
      <c r="C217" s="14"/>
      <c r="D217" s="14"/>
      <c r="E217" s="14"/>
      <c r="F217" s="929"/>
      <c r="G217" s="929"/>
      <c r="H217" s="14"/>
    </row>
    <row r="218" spans="1:8">
      <c r="A218" s="14"/>
      <c r="B218" s="14"/>
      <c r="C218" s="14"/>
      <c r="D218" s="14"/>
      <c r="E218" s="14"/>
      <c r="F218" s="929"/>
      <c r="G218" s="929"/>
      <c r="H218" s="14"/>
    </row>
    <row r="219" spans="1:8">
      <c r="A219" s="14"/>
      <c r="B219" s="14"/>
      <c r="C219" s="14"/>
      <c r="D219" s="14"/>
      <c r="E219" s="14"/>
      <c r="F219" s="929"/>
      <c r="G219" s="929"/>
      <c r="H219" s="14"/>
    </row>
    <row r="220" spans="1:8">
      <c r="A220" s="14"/>
      <c r="B220" s="14"/>
      <c r="C220" s="14"/>
      <c r="D220" s="14"/>
      <c r="E220" s="14"/>
      <c r="F220" s="929"/>
      <c r="G220" s="929"/>
      <c r="H220" s="14"/>
    </row>
    <row r="221" spans="1:8">
      <c r="A221" s="14"/>
      <c r="B221" s="14"/>
      <c r="C221" s="14"/>
      <c r="D221" s="14"/>
      <c r="E221" s="14"/>
      <c r="F221" s="929"/>
      <c r="G221" s="929"/>
      <c r="H221" s="14"/>
    </row>
    <row r="222" spans="1:8">
      <c r="A222" s="14"/>
      <c r="B222" s="14"/>
      <c r="C222" s="14"/>
      <c r="D222" s="14"/>
      <c r="E222" s="14"/>
      <c r="F222" s="929"/>
      <c r="G222" s="929"/>
      <c r="H222" s="14"/>
    </row>
    <row r="223" spans="1:8">
      <c r="A223" s="14"/>
      <c r="B223" s="14"/>
      <c r="C223" s="14"/>
      <c r="D223" s="14"/>
      <c r="E223" s="14"/>
      <c r="F223" s="929"/>
      <c r="G223" s="929"/>
      <c r="H223" s="14"/>
    </row>
    <row r="224" spans="1:8">
      <c r="A224" s="14"/>
      <c r="B224" s="14"/>
      <c r="C224" s="14"/>
      <c r="D224" s="14"/>
      <c r="E224" s="14"/>
      <c r="F224" s="929"/>
      <c r="G224" s="929"/>
      <c r="H224" s="14"/>
    </row>
    <row r="225" spans="1:8">
      <c r="A225" s="14"/>
      <c r="B225" s="14"/>
      <c r="C225" s="14"/>
      <c r="D225" s="14"/>
      <c r="E225" s="14"/>
      <c r="F225" s="929"/>
      <c r="G225" s="929"/>
      <c r="H225" s="14"/>
    </row>
    <row r="226" spans="1:8">
      <c r="A226" s="14"/>
      <c r="B226" s="14"/>
      <c r="C226" s="14"/>
      <c r="D226" s="14"/>
      <c r="E226" s="14"/>
      <c r="F226" s="929"/>
      <c r="G226" s="929"/>
      <c r="H226" s="14"/>
    </row>
    <row r="227" spans="1:8">
      <c r="A227" s="14"/>
      <c r="B227" s="14"/>
      <c r="C227" s="14"/>
      <c r="D227" s="14"/>
      <c r="E227" s="14"/>
      <c r="F227" s="929"/>
      <c r="G227" s="929"/>
      <c r="H227" s="14"/>
    </row>
    <row r="228" spans="1:8">
      <c r="A228" s="14"/>
      <c r="B228" s="14"/>
      <c r="C228" s="14"/>
      <c r="D228" s="14"/>
      <c r="E228" s="14"/>
      <c r="F228" s="929"/>
      <c r="G228" s="929"/>
      <c r="H228" s="14"/>
    </row>
    <row r="229" spans="1:8">
      <c r="A229" s="14"/>
      <c r="B229" s="14"/>
      <c r="C229" s="14"/>
      <c r="D229" s="14"/>
      <c r="E229" s="14"/>
      <c r="F229" s="929"/>
      <c r="G229" s="929"/>
      <c r="H229" s="14"/>
    </row>
    <row r="230" spans="1:8">
      <c r="A230" s="14"/>
      <c r="B230" s="14"/>
      <c r="C230" s="14"/>
      <c r="D230" s="14"/>
      <c r="E230" s="14"/>
      <c r="F230" s="929"/>
      <c r="G230" s="929"/>
      <c r="H230" s="14"/>
    </row>
    <row r="231" spans="1:8">
      <c r="A231" s="14"/>
      <c r="B231" s="14"/>
      <c r="C231" s="14"/>
      <c r="D231" s="14"/>
      <c r="E231" s="14"/>
      <c r="F231" s="929"/>
      <c r="G231" s="929"/>
      <c r="H231" s="14"/>
    </row>
    <row r="232" spans="1:8">
      <c r="A232" s="14"/>
      <c r="B232" s="14"/>
      <c r="C232" s="14"/>
      <c r="D232" s="14"/>
      <c r="E232" s="14"/>
      <c r="F232" s="929"/>
      <c r="G232" s="929"/>
      <c r="H232" s="14"/>
    </row>
    <row r="233" spans="1:8">
      <c r="A233" s="14"/>
      <c r="B233" s="14"/>
      <c r="C233" s="14"/>
      <c r="D233" s="14"/>
      <c r="E233" s="14"/>
      <c r="F233" s="929"/>
      <c r="G233" s="929"/>
      <c r="H233" s="14"/>
    </row>
    <row r="234" spans="1:8">
      <c r="A234" s="14"/>
      <c r="B234" s="14"/>
      <c r="C234" s="14"/>
      <c r="D234" s="14"/>
      <c r="E234" s="14"/>
      <c r="F234" s="929"/>
      <c r="G234" s="929"/>
      <c r="H234" s="14"/>
    </row>
    <row r="235" spans="1:8">
      <c r="A235" s="14"/>
      <c r="B235" s="14"/>
      <c r="C235" s="14"/>
      <c r="D235" s="14"/>
      <c r="E235" s="14"/>
      <c r="F235" s="929"/>
      <c r="G235" s="929"/>
      <c r="H235" s="14"/>
    </row>
    <row r="236" spans="1:8">
      <c r="A236" s="14"/>
      <c r="B236" s="14"/>
      <c r="C236" s="14"/>
      <c r="D236" s="14"/>
      <c r="E236" s="14"/>
      <c r="F236" s="929"/>
      <c r="G236" s="929"/>
      <c r="H236" s="14"/>
    </row>
    <row r="237" spans="1:8">
      <c r="A237" s="14"/>
      <c r="B237" s="14"/>
      <c r="C237" s="14"/>
      <c r="D237" s="14"/>
      <c r="E237" s="14"/>
      <c r="F237" s="929"/>
      <c r="G237" s="929"/>
      <c r="H237" s="14"/>
    </row>
    <row r="238" spans="1:8">
      <c r="A238" s="14"/>
      <c r="B238" s="14"/>
      <c r="C238" s="14"/>
      <c r="D238" s="14"/>
      <c r="E238" s="14"/>
      <c r="F238" s="929"/>
      <c r="G238" s="929"/>
      <c r="H238" s="14"/>
    </row>
    <row r="239" spans="1:8">
      <c r="A239" s="14"/>
      <c r="B239" s="14"/>
      <c r="C239" s="14"/>
      <c r="D239" s="14"/>
      <c r="E239" s="14"/>
      <c r="F239" s="929"/>
      <c r="G239" s="929"/>
      <c r="H239" s="14"/>
    </row>
    <row r="240" spans="1:8">
      <c r="A240" s="14"/>
      <c r="B240" s="14"/>
      <c r="C240" s="14"/>
      <c r="D240" s="14"/>
      <c r="E240" s="14"/>
      <c r="F240" s="929"/>
      <c r="G240" s="929"/>
      <c r="H240" s="14"/>
    </row>
    <row r="241" spans="1:8">
      <c r="A241" s="14"/>
      <c r="B241" s="14"/>
      <c r="C241" s="14"/>
      <c r="D241" s="14"/>
      <c r="E241" s="14"/>
      <c r="F241" s="929"/>
      <c r="G241" s="929"/>
      <c r="H241" s="14"/>
    </row>
    <row r="242" spans="1:8">
      <c r="A242" s="14"/>
      <c r="B242" s="14"/>
      <c r="C242" s="14"/>
      <c r="D242" s="14"/>
      <c r="E242" s="14"/>
      <c r="F242" s="929"/>
      <c r="G242" s="929"/>
      <c r="H242" s="14"/>
    </row>
    <row r="243" spans="1:8">
      <c r="A243" s="14"/>
      <c r="B243" s="14"/>
      <c r="C243" s="14"/>
      <c r="D243" s="14"/>
      <c r="E243" s="14"/>
      <c r="F243" s="929"/>
      <c r="G243" s="929"/>
      <c r="H243" s="14"/>
    </row>
    <row r="244" spans="1:8">
      <c r="A244" s="14"/>
      <c r="B244" s="14"/>
      <c r="C244" s="14"/>
      <c r="D244" s="14"/>
      <c r="E244" s="14"/>
      <c r="F244" s="929"/>
      <c r="G244" s="929"/>
      <c r="H244" s="14"/>
    </row>
    <row r="245" spans="1:8">
      <c r="A245" s="14"/>
      <c r="B245" s="14"/>
      <c r="C245" s="14"/>
      <c r="D245" s="14"/>
      <c r="E245" s="14"/>
      <c r="F245" s="929"/>
      <c r="G245" s="929"/>
      <c r="H245" s="14"/>
    </row>
    <row r="246" spans="1:8">
      <c r="A246" s="14"/>
      <c r="B246" s="14"/>
      <c r="C246" s="14"/>
      <c r="D246" s="14"/>
      <c r="E246" s="14"/>
      <c r="F246" s="929"/>
      <c r="G246" s="929"/>
      <c r="H246" s="14"/>
    </row>
    <row r="247" spans="1:8">
      <c r="A247" s="14"/>
      <c r="B247" s="14"/>
      <c r="C247" s="14"/>
      <c r="D247" s="14"/>
      <c r="E247" s="14"/>
      <c r="F247" s="929"/>
      <c r="G247" s="929"/>
      <c r="H247" s="14"/>
    </row>
    <row r="248" spans="1:8">
      <c r="A248" s="14"/>
      <c r="B248" s="14"/>
      <c r="C248" s="14"/>
      <c r="D248" s="14"/>
      <c r="E248" s="14"/>
      <c r="F248" s="929"/>
      <c r="G248" s="929"/>
      <c r="H248" s="14"/>
    </row>
    <row r="249" spans="1:8">
      <c r="A249" s="14"/>
      <c r="B249" s="14"/>
      <c r="C249" s="14"/>
      <c r="D249" s="14"/>
      <c r="E249" s="14"/>
      <c r="F249" s="929"/>
      <c r="G249" s="929"/>
      <c r="H249" s="14"/>
    </row>
    <row r="250" spans="1:8">
      <c r="A250" s="14"/>
      <c r="B250" s="14"/>
      <c r="C250" s="14"/>
      <c r="D250" s="14"/>
      <c r="E250" s="14"/>
      <c r="F250" s="929"/>
      <c r="G250" s="929"/>
      <c r="H250" s="14"/>
    </row>
    <row r="251" spans="1:8">
      <c r="A251" s="14"/>
      <c r="B251" s="14"/>
      <c r="C251" s="14"/>
      <c r="D251" s="14"/>
      <c r="E251" s="14"/>
      <c r="F251" s="929"/>
      <c r="G251" s="929"/>
      <c r="H251" s="14"/>
    </row>
    <row r="252" spans="1:8">
      <c r="A252" s="14"/>
      <c r="B252" s="14"/>
      <c r="C252" s="14"/>
      <c r="D252" s="14"/>
      <c r="E252" s="14"/>
      <c r="F252" s="929"/>
      <c r="G252" s="929"/>
      <c r="H252" s="14"/>
    </row>
    <row r="253" spans="1:8">
      <c r="A253" s="14"/>
      <c r="B253" s="14"/>
      <c r="C253" s="14"/>
      <c r="D253" s="14"/>
      <c r="E253" s="14"/>
      <c r="F253" s="929"/>
      <c r="G253" s="929"/>
      <c r="H253" s="14"/>
    </row>
    <row r="254" spans="1:8">
      <c r="A254" s="14"/>
      <c r="B254" s="14"/>
      <c r="C254" s="14"/>
      <c r="D254" s="14"/>
      <c r="E254" s="14"/>
      <c r="F254" s="929"/>
      <c r="G254" s="929"/>
      <c r="H254" s="14"/>
    </row>
    <row r="255" spans="1:8">
      <c r="A255" s="14"/>
      <c r="B255" s="14"/>
      <c r="C255" s="14"/>
      <c r="D255" s="14"/>
      <c r="E255" s="14"/>
      <c r="F255" s="929"/>
      <c r="G255" s="929"/>
      <c r="H255" s="14"/>
    </row>
    <row r="256" spans="1:8">
      <c r="A256" s="14"/>
      <c r="B256" s="14"/>
      <c r="C256" s="14"/>
      <c r="D256" s="14"/>
      <c r="E256" s="14"/>
      <c r="F256" s="929"/>
      <c r="G256" s="929"/>
      <c r="H256" s="14"/>
    </row>
    <row r="257" spans="1:8">
      <c r="A257" s="14"/>
      <c r="B257" s="14"/>
      <c r="C257" s="14"/>
      <c r="D257" s="14"/>
      <c r="E257" s="14"/>
      <c r="F257" s="929"/>
      <c r="G257" s="929"/>
      <c r="H257" s="14"/>
    </row>
    <row r="258" spans="1:8">
      <c r="A258" s="14"/>
      <c r="B258" s="14"/>
      <c r="C258" s="14"/>
      <c r="D258" s="14"/>
      <c r="E258" s="14"/>
      <c r="F258" s="929"/>
      <c r="G258" s="929"/>
      <c r="H258" s="14"/>
    </row>
    <row r="259" spans="1:8">
      <c r="A259" s="14"/>
      <c r="B259" s="14"/>
      <c r="C259" s="14"/>
      <c r="D259" s="14"/>
      <c r="E259" s="14"/>
      <c r="F259" s="929"/>
      <c r="G259" s="929"/>
      <c r="H259" s="14"/>
    </row>
    <row r="260" spans="1:8">
      <c r="A260" s="14"/>
      <c r="B260" s="14"/>
      <c r="C260" s="14"/>
      <c r="D260" s="14"/>
      <c r="E260" s="14"/>
      <c r="F260" s="929"/>
      <c r="G260" s="929"/>
      <c r="H260" s="14"/>
    </row>
    <row r="261" spans="1:8">
      <c r="A261" s="14"/>
      <c r="B261" s="14"/>
      <c r="C261" s="14"/>
      <c r="D261" s="14"/>
      <c r="E261" s="14"/>
      <c r="F261" s="929"/>
      <c r="G261" s="929"/>
      <c r="H261" s="14"/>
    </row>
    <row r="262" spans="1:8">
      <c r="A262" s="14"/>
      <c r="B262" s="14"/>
      <c r="C262" s="14"/>
      <c r="D262" s="14"/>
      <c r="E262" s="14"/>
      <c r="F262" s="929"/>
      <c r="G262" s="929"/>
      <c r="H262" s="14"/>
    </row>
    <row r="263" spans="1:8">
      <c r="A263" s="14"/>
      <c r="B263" s="14"/>
      <c r="C263" s="14"/>
      <c r="D263" s="14"/>
      <c r="E263" s="14"/>
      <c r="F263" s="929"/>
      <c r="G263" s="929"/>
      <c r="H263" s="14"/>
    </row>
    <row r="264" spans="1:8">
      <c r="A264" s="14"/>
      <c r="B264" s="14"/>
      <c r="C264" s="14"/>
      <c r="D264" s="14"/>
      <c r="E264" s="14"/>
      <c r="F264" s="929"/>
      <c r="G264" s="929"/>
      <c r="H264" s="14"/>
    </row>
    <row r="265" spans="1:8">
      <c r="A265" s="14"/>
      <c r="B265" s="14"/>
      <c r="C265" s="14"/>
      <c r="D265" s="14"/>
      <c r="E265" s="14"/>
      <c r="F265" s="929"/>
      <c r="G265" s="929"/>
      <c r="H265" s="14"/>
    </row>
    <row r="266" spans="1:8">
      <c r="A266" s="14"/>
      <c r="B266" s="14"/>
      <c r="C266" s="14"/>
      <c r="D266" s="14"/>
      <c r="E266" s="14"/>
      <c r="F266" s="929"/>
      <c r="G266" s="929"/>
      <c r="H266" s="14"/>
    </row>
    <row r="267" spans="1:8">
      <c r="A267" s="14"/>
      <c r="B267" s="14"/>
      <c r="C267" s="14"/>
      <c r="D267" s="14"/>
      <c r="E267" s="14"/>
      <c r="F267" s="929"/>
      <c r="G267" s="929"/>
      <c r="H267" s="14"/>
    </row>
    <row r="268" spans="1:8">
      <c r="A268" s="14"/>
      <c r="B268" s="14"/>
      <c r="C268" s="14"/>
      <c r="D268" s="14"/>
      <c r="E268" s="14"/>
      <c r="F268" s="929"/>
      <c r="G268" s="929"/>
      <c r="H268" s="14"/>
    </row>
    <row r="269" spans="1:8">
      <c r="A269" s="14"/>
      <c r="B269" s="14"/>
      <c r="C269" s="14"/>
      <c r="D269" s="14"/>
      <c r="E269" s="14"/>
      <c r="F269" s="929"/>
      <c r="G269" s="929"/>
      <c r="H269" s="14"/>
    </row>
    <row r="270" spans="1:8">
      <c r="A270" s="14"/>
      <c r="B270" s="14"/>
      <c r="C270" s="14"/>
      <c r="D270" s="14"/>
      <c r="E270" s="14"/>
      <c r="F270" s="929"/>
      <c r="G270" s="929"/>
      <c r="H270" s="14"/>
    </row>
    <row r="271" spans="1:8">
      <c r="A271" s="14"/>
      <c r="B271" s="14"/>
      <c r="C271" s="14"/>
      <c r="D271" s="14"/>
      <c r="E271" s="14"/>
      <c r="F271" s="929"/>
      <c r="G271" s="929"/>
      <c r="H271" s="14"/>
    </row>
    <row r="272" spans="1:8">
      <c r="A272" s="14"/>
      <c r="B272" s="14"/>
      <c r="C272" s="14"/>
      <c r="D272" s="14"/>
      <c r="E272" s="14"/>
      <c r="F272" s="929"/>
      <c r="G272" s="929"/>
      <c r="H272" s="14"/>
    </row>
    <row r="273" spans="1:8">
      <c r="A273" s="14"/>
      <c r="B273" s="14"/>
      <c r="C273" s="14"/>
      <c r="D273" s="14"/>
      <c r="E273" s="14"/>
      <c r="F273" s="929"/>
      <c r="G273" s="929"/>
      <c r="H273" s="14"/>
    </row>
    <row r="274" spans="1:8">
      <c r="A274" s="14"/>
      <c r="B274" s="14"/>
      <c r="C274" s="14"/>
      <c r="D274" s="14"/>
      <c r="E274" s="14"/>
      <c r="F274" s="929"/>
      <c r="G274" s="929"/>
      <c r="H274" s="14"/>
    </row>
    <row r="275" spans="1:8">
      <c r="A275" s="14"/>
      <c r="B275" s="14"/>
      <c r="C275" s="14"/>
      <c r="D275" s="14"/>
      <c r="E275" s="14"/>
      <c r="F275" s="929"/>
      <c r="G275" s="929"/>
      <c r="H275" s="14"/>
    </row>
    <row r="276" spans="1:8">
      <c r="A276" s="14"/>
      <c r="B276" s="14"/>
      <c r="C276" s="14"/>
      <c r="D276" s="14"/>
      <c r="E276" s="14"/>
      <c r="F276" s="929"/>
      <c r="G276" s="929"/>
      <c r="H276" s="14"/>
    </row>
    <row r="277" spans="1:8">
      <c r="A277" s="14"/>
      <c r="B277" s="14"/>
      <c r="C277" s="14"/>
      <c r="D277" s="14"/>
      <c r="E277" s="14"/>
      <c r="F277" s="929"/>
      <c r="G277" s="929"/>
      <c r="H277" s="14"/>
    </row>
    <row r="278" spans="1:8">
      <c r="A278" s="14"/>
      <c r="B278" s="14"/>
      <c r="C278" s="14"/>
      <c r="D278" s="14"/>
      <c r="E278" s="14"/>
      <c r="F278" s="929"/>
      <c r="G278" s="929"/>
      <c r="H278" s="14"/>
    </row>
    <row r="279" spans="1:8">
      <c r="A279" s="14"/>
      <c r="B279" s="14"/>
      <c r="C279" s="14"/>
      <c r="D279" s="14"/>
      <c r="E279" s="14"/>
      <c r="F279" s="929"/>
      <c r="G279" s="929"/>
      <c r="H279" s="14"/>
    </row>
    <row r="280" spans="1:8">
      <c r="A280" s="14"/>
      <c r="B280" s="14"/>
      <c r="C280" s="14"/>
      <c r="D280" s="14"/>
      <c r="E280" s="14"/>
      <c r="F280" s="929"/>
      <c r="G280" s="929"/>
      <c r="H280" s="14"/>
    </row>
    <row r="281" spans="1:8">
      <c r="A281" s="14"/>
      <c r="B281" s="14"/>
      <c r="C281" s="14"/>
      <c r="D281" s="14"/>
      <c r="E281" s="14"/>
      <c r="F281" s="929"/>
      <c r="G281" s="929"/>
      <c r="H281" s="14"/>
    </row>
    <row r="282" spans="1:8">
      <c r="A282" s="14"/>
      <c r="B282" s="14"/>
      <c r="C282" s="14"/>
      <c r="D282" s="14"/>
      <c r="E282" s="14"/>
      <c r="F282" s="929"/>
      <c r="G282" s="929"/>
      <c r="H282" s="14"/>
    </row>
    <row r="283" spans="1:8">
      <c r="A283" s="14"/>
      <c r="B283" s="14"/>
      <c r="C283" s="14"/>
      <c r="D283" s="14"/>
      <c r="E283" s="14"/>
      <c r="F283" s="929"/>
      <c r="G283" s="929"/>
      <c r="H283" s="14"/>
    </row>
    <row r="284" spans="1:8">
      <c r="A284" s="14"/>
      <c r="B284" s="14"/>
      <c r="C284" s="14"/>
      <c r="D284" s="14"/>
      <c r="E284" s="14"/>
      <c r="F284" s="929"/>
      <c r="G284" s="929"/>
      <c r="H284" s="14"/>
    </row>
    <row r="285" spans="1:8">
      <c r="A285" s="14"/>
      <c r="B285" s="14"/>
      <c r="C285" s="14"/>
      <c r="D285" s="14"/>
      <c r="E285" s="14"/>
      <c r="F285" s="929"/>
      <c r="G285" s="929"/>
      <c r="H285" s="14"/>
    </row>
    <row r="286" spans="1:8">
      <c r="A286" s="14"/>
      <c r="B286" s="14"/>
      <c r="C286" s="14"/>
      <c r="D286" s="14"/>
      <c r="E286" s="14"/>
      <c r="F286" s="929"/>
      <c r="G286" s="929"/>
      <c r="H286" s="14"/>
    </row>
    <row r="287" spans="1:8">
      <c r="A287" s="14"/>
      <c r="B287" s="14"/>
      <c r="C287" s="14"/>
      <c r="D287" s="14"/>
      <c r="E287" s="14"/>
      <c r="F287" s="929"/>
      <c r="G287" s="929"/>
      <c r="H287" s="14"/>
    </row>
    <row r="288" spans="1:8">
      <c r="A288" s="14"/>
      <c r="B288" s="14"/>
      <c r="C288" s="14"/>
      <c r="D288" s="14"/>
      <c r="E288" s="14"/>
      <c r="F288" s="929"/>
      <c r="G288" s="929"/>
      <c r="H288" s="14"/>
    </row>
    <row r="289" spans="1:8">
      <c r="A289" s="14"/>
      <c r="B289" s="14"/>
      <c r="C289" s="14"/>
      <c r="D289" s="14"/>
      <c r="E289" s="14"/>
      <c r="F289" s="929"/>
      <c r="G289" s="929"/>
      <c r="H289" s="14"/>
    </row>
    <row r="290" spans="1:8">
      <c r="A290" s="14"/>
      <c r="B290" s="14"/>
      <c r="C290" s="14"/>
      <c r="D290" s="14"/>
      <c r="E290" s="14"/>
      <c r="F290" s="929"/>
      <c r="G290" s="929"/>
      <c r="H290" s="14"/>
    </row>
    <row r="291" spans="1:8">
      <c r="A291" s="14"/>
      <c r="B291" s="14"/>
      <c r="C291" s="14"/>
      <c r="D291" s="14"/>
      <c r="E291" s="14"/>
      <c r="F291" s="929"/>
      <c r="G291" s="929"/>
      <c r="H291" s="14"/>
    </row>
    <row r="292" spans="1:8">
      <c r="A292" s="14"/>
      <c r="B292" s="14"/>
      <c r="C292" s="14"/>
      <c r="D292" s="14"/>
      <c r="E292" s="14"/>
      <c r="F292" s="929"/>
      <c r="G292" s="929"/>
      <c r="H292" s="14"/>
    </row>
    <row r="293" spans="1:8">
      <c r="A293" s="14"/>
      <c r="B293" s="14"/>
      <c r="C293" s="14"/>
      <c r="D293" s="14"/>
      <c r="E293" s="14"/>
      <c r="F293" s="929"/>
      <c r="G293" s="929"/>
      <c r="H293" s="14"/>
    </row>
    <row r="294" spans="1:8">
      <c r="A294" s="14"/>
      <c r="B294" s="14"/>
      <c r="C294" s="14"/>
      <c r="D294" s="14"/>
      <c r="E294" s="14"/>
      <c r="F294" s="929"/>
      <c r="G294" s="929"/>
      <c r="H294" s="14"/>
    </row>
    <row r="295" spans="1:8">
      <c r="A295" s="14"/>
      <c r="B295" s="14"/>
      <c r="C295" s="14"/>
      <c r="D295" s="14"/>
      <c r="E295" s="14"/>
      <c r="F295" s="929"/>
      <c r="G295" s="929"/>
      <c r="H295" s="14"/>
    </row>
    <row r="296" spans="1:8">
      <c r="A296" s="14"/>
      <c r="B296" s="14"/>
      <c r="C296" s="14"/>
      <c r="D296" s="14"/>
      <c r="E296" s="14"/>
      <c r="F296" s="929"/>
      <c r="G296" s="929"/>
      <c r="H296" s="14"/>
    </row>
    <row r="297" spans="1:8">
      <c r="A297" s="14"/>
      <c r="B297" s="14"/>
      <c r="C297" s="14"/>
      <c r="D297" s="14"/>
      <c r="E297" s="14"/>
      <c r="F297" s="929"/>
      <c r="G297" s="929"/>
      <c r="H297" s="14"/>
    </row>
    <row r="298" spans="1:8">
      <c r="A298" s="14"/>
      <c r="B298" s="14"/>
      <c r="C298" s="14"/>
      <c r="D298" s="14"/>
      <c r="E298" s="14"/>
      <c r="F298" s="929"/>
      <c r="G298" s="929"/>
      <c r="H298" s="14"/>
    </row>
    <row r="299" spans="1:8">
      <c r="A299" s="14"/>
      <c r="B299" s="14"/>
      <c r="C299" s="14"/>
      <c r="D299" s="14"/>
      <c r="E299" s="14"/>
      <c r="F299" s="929"/>
      <c r="G299" s="929"/>
      <c r="H299" s="14"/>
    </row>
    <row r="300" spans="1:8">
      <c r="A300" s="14"/>
      <c r="B300" s="14"/>
      <c r="C300" s="14"/>
      <c r="D300" s="14"/>
      <c r="E300" s="14"/>
      <c r="F300" s="929"/>
      <c r="G300" s="929"/>
      <c r="H300" s="14"/>
    </row>
    <row r="301" spans="1:8">
      <c r="A301" s="14"/>
      <c r="B301" s="14"/>
      <c r="C301" s="14"/>
      <c r="D301" s="14"/>
      <c r="E301" s="14"/>
      <c r="F301" s="929"/>
      <c r="G301" s="929"/>
      <c r="H301" s="14"/>
    </row>
    <row r="302" spans="1:8">
      <c r="A302" s="14"/>
      <c r="B302" s="14"/>
      <c r="C302" s="14"/>
      <c r="D302" s="14"/>
      <c r="E302" s="14"/>
      <c r="F302" s="929"/>
      <c r="G302" s="929"/>
      <c r="H302" s="14"/>
    </row>
    <row r="303" spans="1:8">
      <c r="A303" s="14"/>
      <c r="B303" s="14"/>
      <c r="C303" s="14"/>
      <c r="D303" s="14"/>
      <c r="E303" s="14"/>
      <c r="F303" s="929"/>
      <c r="G303" s="929"/>
      <c r="H303" s="14"/>
    </row>
    <row r="304" spans="1:8">
      <c r="A304" s="14"/>
      <c r="B304" s="14"/>
      <c r="C304" s="14"/>
      <c r="D304" s="14"/>
      <c r="E304" s="14"/>
      <c r="F304" s="929"/>
      <c r="G304" s="929"/>
      <c r="H304" s="14"/>
    </row>
    <row r="305" spans="1:8">
      <c r="A305" s="14"/>
      <c r="B305" s="14"/>
      <c r="C305" s="14"/>
      <c r="D305" s="14"/>
      <c r="E305" s="14"/>
      <c r="F305" s="929"/>
      <c r="G305" s="929"/>
      <c r="H305" s="14"/>
    </row>
    <row r="306" spans="1:8">
      <c r="A306" s="14"/>
      <c r="B306" s="14"/>
      <c r="C306" s="14"/>
      <c r="D306" s="14"/>
      <c r="E306" s="14"/>
      <c r="F306" s="929"/>
      <c r="G306" s="929"/>
      <c r="H306" s="14"/>
    </row>
    <row r="307" spans="1:8">
      <c r="A307" s="14"/>
      <c r="B307" s="14"/>
      <c r="C307" s="14"/>
      <c r="D307" s="14"/>
      <c r="E307" s="14"/>
      <c r="F307" s="929"/>
      <c r="G307" s="929"/>
      <c r="H307" s="14"/>
    </row>
    <row r="308" spans="1:8">
      <c r="A308" s="14"/>
      <c r="B308" s="14"/>
      <c r="C308" s="14"/>
      <c r="D308" s="14"/>
      <c r="E308" s="14"/>
      <c r="F308" s="929"/>
      <c r="G308" s="929"/>
      <c r="H308" s="14"/>
    </row>
    <row r="309" spans="1:8">
      <c r="A309" s="14"/>
      <c r="B309" s="14"/>
      <c r="C309" s="14"/>
      <c r="D309" s="14"/>
      <c r="E309" s="14"/>
      <c r="F309" s="929"/>
      <c r="G309" s="929"/>
      <c r="H309" s="14"/>
    </row>
    <row r="310" spans="1:8">
      <c r="A310" s="14"/>
      <c r="B310" s="14"/>
      <c r="C310" s="14"/>
      <c r="D310" s="14"/>
      <c r="E310" s="14"/>
      <c r="F310" s="929"/>
      <c r="G310" s="929"/>
      <c r="H310" s="14"/>
    </row>
    <row r="311" spans="1:8">
      <c r="A311" s="14"/>
      <c r="B311" s="14"/>
      <c r="C311" s="14"/>
      <c r="D311" s="14"/>
      <c r="E311" s="14"/>
      <c r="F311" s="929"/>
      <c r="G311" s="929"/>
      <c r="H311" s="14"/>
    </row>
    <row r="312" spans="1:8">
      <c r="A312" s="14"/>
      <c r="B312" s="14"/>
      <c r="C312" s="14"/>
      <c r="D312" s="14"/>
      <c r="E312" s="14"/>
      <c r="F312" s="929"/>
      <c r="G312" s="929"/>
      <c r="H312" s="14"/>
    </row>
    <row r="313" spans="1:8">
      <c r="A313" s="14"/>
      <c r="B313" s="14"/>
      <c r="C313" s="14"/>
      <c r="D313" s="14"/>
      <c r="E313" s="14"/>
      <c r="F313" s="929"/>
      <c r="G313" s="929"/>
      <c r="H313" s="14"/>
    </row>
    <row r="314" spans="1:8">
      <c r="A314" s="14"/>
      <c r="B314" s="14"/>
      <c r="C314" s="14"/>
      <c r="D314" s="14"/>
      <c r="E314" s="14"/>
      <c r="F314" s="929"/>
      <c r="G314" s="929"/>
      <c r="H314" s="14"/>
    </row>
    <row r="315" spans="1:8">
      <c r="A315" s="14"/>
      <c r="B315" s="14"/>
      <c r="C315" s="14"/>
      <c r="D315" s="14"/>
      <c r="E315" s="14"/>
      <c r="F315" s="929"/>
      <c r="G315" s="929"/>
      <c r="H315" s="14"/>
    </row>
    <row r="316" spans="1:8">
      <c r="A316" s="14"/>
      <c r="B316" s="14"/>
      <c r="C316" s="14"/>
      <c r="D316" s="14"/>
      <c r="E316" s="14"/>
      <c r="F316" s="929"/>
      <c r="G316" s="929"/>
      <c r="H316" s="14"/>
    </row>
    <row r="317" spans="1:8">
      <c r="A317" s="14"/>
      <c r="B317" s="14"/>
      <c r="C317" s="14"/>
      <c r="D317" s="14"/>
      <c r="E317" s="14"/>
      <c r="F317" s="929"/>
      <c r="G317" s="929"/>
      <c r="H317" s="14"/>
    </row>
    <row r="318" spans="1:8">
      <c r="A318" s="14"/>
      <c r="B318" s="14"/>
      <c r="C318" s="14"/>
      <c r="D318" s="14"/>
      <c r="E318" s="14"/>
      <c r="F318" s="929"/>
      <c r="G318" s="929"/>
      <c r="H318" s="14"/>
    </row>
    <row r="319" spans="1:8">
      <c r="A319" s="14"/>
      <c r="B319" s="14"/>
      <c r="C319" s="14"/>
      <c r="D319" s="14"/>
      <c r="E319" s="14"/>
      <c r="F319" s="929"/>
      <c r="G319" s="929"/>
      <c r="H319" s="14"/>
    </row>
    <row r="320" spans="1:8">
      <c r="A320" s="14"/>
      <c r="B320" s="14"/>
      <c r="C320" s="14"/>
      <c r="D320" s="14"/>
      <c r="E320" s="14"/>
      <c r="F320" s="929"/>
      <c r="G320" s="929"/>
      <c r="H320" s="14"/>
    </row>
    <row r="321" spans="1:8">
      <c r="A321" s="14"/>
      <c r="B321" s="14"/>
      <c r="C321" s="14"/>
      <c r="D321" s="14"/>
      <c r="E321" s="14"/>
      <c r="F321" s="929"/>
      <c r="G321" s="929"/>
      <c r="H321" s="14"/>
    </row>
    <row r="322" spans="1:8">
      <c r="A322" s="14"/>
      <c r="B322" s="14"/>
      <c r="C322" s="14"/>
      <c r="D322" s="14"/>
      <c r="E322" s="14"/>
      <c r="F322" s="929"/>
      <c r="G322" s="929"/>
      <c r="H322" s="14"/>
    </row>
    <row r="323" spans="1:8">
      <c r="A323" s="14"/>
      <c r="B323" s="14"/>
      <c r="C323" s="14"/>
      <c r="D323" s="14"/>
      <c r="E323" s="14"/>
      <c r="F323" s="929"/>
      <c r="G323" s="929"/>
      <c r="H323" s="14"/>
    </row>
    <row r="324" spans="1:8">
      <c r="A324" s="14"/>
      <c r="B324" s="14"/>
      <c r="C324" s="14"/>
      <c r="D324" s="14"/>
      <c r="E324" s="14"/>
      <c r="F324" s="929"/>
      <c r="G324" s="929"/>
      <c r="H324" s="14"/>
    </row>
    <row r="325" spans="1:8">
      <c r="A325" s="14"/>
      <c r="B325" s="14"/>
      <c r="C325" s="14"/>
      <c r="D325" s="14"/>
      <c r="E325" s="14"/>
      <c r="F325" s="929"/>
      <c r="G325" s="929"/>
      <c r="H325" s="14"/>
    </row>
    <row r="326" spans="1:8">
      <c r="A326" s="14"/>
      <c r="B326" s="14"/>
      <c r="C326" s="14"/>
      <c r="D326" s="14"/>
      <c r="E326" s="14"/>
      <c r="F326" s="929"/>
      <c r="G326" s="929"/>
      <c r="H326" s="14"/>
    </row>
    <row r="327" spans="1:8">
      <c r="A327" s="14"/>
      <c r="B327" s="14"/>
      <c r="C327" s="14"/>
      <c r="D327" s="14"/>
      <c r="E327" s="14"/>
      <c r="F327" s="929"/>
      <c r="G327" s="929"/>
      <c r="H327" s="14"/>
    </row>
    <row r="328" spans="1:8">
      <c r="A328" s="14"/>
      <c r="B328" s="14"/>
      <c r="C328" s="14"/>
      <c r="D328" s="14"/>
      <c r="E328" s="14"/>
      <c r="F328" s="929"/>
      <c r="G328" s="929"/>
      <c r="H328" s="14"/>
    </row>
    <row r="329" spans="1:8">
      <c r="A329" s="14"/>
      <c r="B329" s="14"/>
      <c r="C329" s="14"/>
      <c r="D329" s="14"/>
      <c r="E329" s="14"/>
      <c r="F329" s="929"/>
      <c r="G329" s="929"/>
      <c r="H329" s="14"/>
    </row>
    <row r="330" spans="1:8">
      <c r="A330" s="14"/>
      <c r="B330" s="14"/>
      <c r="C330" s="14"/>
      <c r="D330" s="14"/>
      <c r="E330" s="14"/>
      <c r="F330" s="929"/>
      <c r="G330" s="929"/>
      <c r="H330" s="14"/>
    </row>
    <row r="331" spans="1:8">
      <c r="A331" s="14"/>
      <c r="B331" s="14"/>
      <c r="C331" s="14"/>
      <c r="D331" s="14"/>
      <c r="E331" s="14"/>
      <c r="F331" s="929"/>
      <c r="G331" s="929"/>
      <c r="H331" s="14"/>
    </row>
    <row r="332" spans="1:8">
      <c r="A332" s="14"/>
      <c r="B332" s="14"/>
      <c r="C332" s="14"/>
      <c r="D332" s="14"/>
      <c r="E332" s="14"/>
      <c r="F332" s="929"/>
      <c r="G332" s="929"/>
      <c r="H332" s="14"/>
    </row>
    <row r="333" spans="1:8">
      <c r="A333" s="14"/>
      <c r="B333" s="14"/>
      <c r="C333" s="14"/>
      <c r="D333" s="14"/>
      <c r="E333" s="14"/>
      <c r="F333" s="929"/>
      <c r="G333" s="929"/>
      <c r="H333" s="14"/>
    </row>
    <row r="334" spans="1:8">
      <c r="A334" s="14"/>
      <c r="B334" s="14"/>
      <c r="C334" s="14"/>
      <c r="D334" s="14"/>
      <c r="E334" s="14"/>
      <c r="F334" s="929"/>
      <c r="G334" s="929"/>
      <c r="H334" s="14"/>
    </row>
    <row r="335" spans="1:8">
      <c r="A335" s="14"/>
      <c r="B335" s="14"/>
      <c r="C335" s="14"/>
      <c r="D335" s="14"/>
      <c r="E335" s="14"/>
      <c r="F335" s="929"/>
      <c r="G335" s="929"/>
      <c r="H335" s="14"/>
    </row>
    <row r="336" spans="1:8">
      <c r="A336" s="14"/>
      <c r="B336" s="14"/>
      <c r="C336" s="14"/>
      <c r="D336" s="14"/>
      <c r="E336" s="14"/>
      <c r="F336" s="929"/>
      <c r="G336" s="929"/>
      <c r="H336" s="14"/>
    </row>
    <row r="337" spans="1:8">
      <c r="A337" s="14"/>
      <c r="B337" s="14"/>
      <c r="C337" s="14"/>
      <c r="D337" s="14"/>
      <c r="E337" s="14"/>
      <c r="F337" s="929"/>
      <c r="G337" s="929"/>
      <c r="H337" s="14"/>
    </row>
    <row r="338" spans="1:8">
      <c r="A338" s="14"/>
      <c r="B338" s="14"/>
      <c r="C338" s="14"/>
      <c r="D338" s="14"/>
      <c r="E338" s="14"/>
      <c r="F338" s="929"/>
      <c r="G338" s="929"/>
      <c r="H338" s="14"/>
    </row>
    <row r="339" spans="1:8">
      <c r="A339" s="14"/>
      <c r="B339" s="14"/>
      <c r="C339" s="14"/>
      <c r="D339" s="14"/>
      <c r="E339" s="14"/>
      <c r="F339" s="929"/>
      <c r="G339" s="929"/>
      <c r="H339" s="14"/>
    </row>
    <row r="340" spans="1:8">
      <c r="A340" s="14"/>
      <c r="B340" s="14"/>
      <c r="C340" s="14"/>
      <c r="D340" s="14"/>
      <c r="E340" s="14"/>
      <c r="F340" s="929"/>
      <c r="G340" s="929"/>
      <c r="H340" s="14"/>
    </row>
    <row r="341" spans="1:8">
      <c r="A341" s="14"/>
      <c r="B341" s="14"/>
      <c r="C341" s="14"/>
      <c r="D341" s="14"/>
      <c r="E341" s="14"/>
      <c r="F341" s="929"/>
      <c r="G341" s="929"/>
      <c r="H341" s="14"/>
    </row>
    <row r="342" spans="1:8">
      <c r="A342" s="14"/>
      <c r="B342" s="14"/>
      <c r="C342" s="14"/>
      <c r="D342" s="14"/>
      <c r="E342" s="14"/>
      <c r="F342" s="929"/>
      <c r="G342" s="929"/>
      <c r="H342" s="14"/>
    </row>
    <row r="343" spans="1:8">
      <c r="A343" s="14"/>
      <c r="B343" s="14"/>
      <c r="C343" s="14"/>
      <c r="D343" s="14"/>
      <c r="E343" s="14"/>
      <c r="F343" s="929"/>
      <c r="G343" s="929"/>
      <c r="H343" s="14"/>
    </row>
    <row r="344" spans="1:8">
      <c r="A344" s="14"/>
      <c r="B344" s="14"/>
      <c r="C344" s="14"/>
      <c r="D344" s="14"/>
      <c r="E344" s="14"/>
      <c r="F344" s="929"/>
      <c r="G344" s="929"/>
      <c r="H344" s="14"/>
    </row>
    <row r="345" spans="1:8">
      <c r="A345" s="14"/>
      <c r="B345" s="14"/>
      <c r="C345" s="14"/>
      <c r="D345" s="14"/>
      <c r="E345" s="14"/>
      <c r="F345" s="929"/>
      <c r="G345" s="929"/>
      <c r="H345" s="14"/>
    </row>
    <row r="346" spans="1:8">
      <c r="A346" s="14"/>
      <c r="B346" s="14"/>
      <c r="C346" s="14"/>
      <c r="D346" s="14"/>
      <c r="E346" s="14"/>
      <c r="F346" s="929"/>
      <c r="G346" s="929"/>
      <c r="H346" s="14"/>
    </row>
    <row r="347" spans="1:8">
      <c r="A347" s="14"/>
      <c r="B347" s="14"/>
      <c r="C347" s="14"/>
      <c r="D347" s="14"/>
      <c r="E347" s="14"/>
      <c r="F347" s="929"/>
      <c r="G347" s="929"/>
      <c r="H347" s="14"/>
    </row>
  </sheetData>
  <mergeCells count="18">
    <mergeCell ref="D14:D15"/>
    <mergeCell ref="C7:H7"/>
    <mergeCell ref="C8:H8"/>
    <mergeCell ref="G14:G15"/>
    <mergeCell ref="H14:H15"/>
    <mergeCell ref="B157:C157"/>
    <mergeCell ref="A1:H1"/>
    <mergeCell ref="A3:H3"/>
    <mergeCell ref="A4:H4"/>
    <mergeCell ref="A153:G153"/>
    <mergeCell ref="A12:E12"/>
    <mergeCell ref="A14:A15"/>
    <mergeCell ref="B14:B15"/>
    <mergeCell ref="C14:C15"/>
    <mergeCell ref="E14:E15"/>
    <mergeCell ref="F14:F15"/>
    <mergeCell ref="C5:H5"/>
    <mergeCell ref="C6:H6"/>
  </mergeCells>
  <printOptions horizontalCentered="1"/>
  <pageMargins left="1.1811023622047245" right="0.59055118110236227" top="0.78740157480314965" bottom="0.78740157480314965" header="0.31496062992125984" footer="0.39370078740157483"/>
  <pageSetup paperSize="9" scale="53" fitToHeight="0" orientation="portrait" blackAndWhite="1" r:id="rId1"/>
  <headerFooter>
    <oddFooter>&amp;R&amp;"Times New Roman,Regular"&amp;10&amp;P. lpp. no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H289"/>
  <sheetViews>
    <sheetView showZeros="0" topLeftCell="A16" zoomScaleNormal="100" workbookViewId="0">
      <selection activeCell="D73" sqref="D73"/>
    </sheetView>
  </sheetViews>
  <sheetFormatPr defaultColWidth="9.140625" defaultRowHeight="15" outlineLevelRow="1"/>
  <cols>
    <col min="1" max="2" width="8.7109375" style="44" customWidth="1"/>
    <col min="3" max="3" width="46.5703125" style="44" customWidth="1"/>
    <col min="4" max="4" width="24.5703125" style="44" customWidth="1"/>
    <col min="5" max="6" width="9.7109375" style="44" customWidth="1"/>
    <col min="7" max="7" width="18.7109375" style="44" customWidth="1"/>
    <col min="8" max="8" width="19.5703125" style="44" customWidth="1"/>
    <col min="9" max="16384" width="9.140625" style="44"/>
  </cols>
  <sheetData>
    <row r="1" spans="1:8" ht="20.25">
      <c r="A1" s="985" t="str">
        <f>"Lokālā tāme Nr. "&amp;KOPS1!B23</f>
        <v>Lokālā tāme Nr. 1-4</v>
      </c>
      <c r="B1" s="985"/>
      <c r="C1" s="985"/>
      <c r="D1" s="985"/>
      <c r="E1" s="985"/>
      <c r="F1" s="985"/>
      <c r="G1" s="985"/>
      <c r="H1" s="985"/>
    </row>
    <row r="3" spans="1:8" ht="20.25">
      <c r="A3" s="1026" t="str">
        <f>KOPS1!C23</f>
        <v>Kāpņu konstrukcijas, kāpņu laukumi</v>
      </c>
      <c r="B3" s="1026"/>
      <c r="C3" s="1026"/>
      <c r="D3" s="1027"/>
      <c r="E3" s="1026"/>
      <c r="F3" s="1026"/>
      <c r="G3" s="1026"/>
      <c r="H3" s="1026"/>
    </row>
    <row r="4" spans="1:8">
      <c r="A4" s="1017" t="s">
        <v>0</v>
      </c>
      <c r="B4" s="1017"/>
      <c r="C4" s="1017"/>
      <c r="D4" s="1017"/>
      <c r="E4" s="1017"/>
      <c r="F4" s="1017"/>
      <c r="G4" s="1017"/>
      <c r="H4" s="1017"/>
    </row>
    <row r="5" spans="1:8">
      <c r="A5" s="14" t="s">
        <v>1</v>
      </c>
      <c r="B5" s="14"/>
      <c r="C5" s="995" t="str">
        <f>KOPS1!C6</f>
        <v>Jauna skolas ēka Ādažos I.kārta</v>
      </c>
      <c r="D5" s="986"/>
      <c r="E5" s="995"/>
      <c r="F5" s="995"/>
      <c r="G5" s="995"/>
      <c r="H5" s="995"/>
    </row>
    <row r="6" spans="1:8">
      <c r="A6" s="14" t="s">
        <v>2</v>
      </c>
      <c r="B6" s="14"/>
      <c r="C6" s="995" t="str">
        <f>KOPS1!C7</f>
        <v>Jauna skolas ēka Ādažos</v>
      </c>
      <c r="D6" s="986"/>
      <c r="E6" s="995"/>
      <c r="F6" s="995"/>
      <c r="G6" s="995"/>
      <c r="H6" s="995"/>
    </row>
    <row r="7" spans="1:8">
      <c r="A7" s="14" t="s">
        <v>3</v>
      </c>
      <c r="B7" s="14"/>
      <c r="C7" s="995" t="str">
        <f>KOPS1!C8</f>
        <v>Attekas iela 16, Ādaži, Ādažu novads</v>
      </c>
      <c r="D7" s="986"/>
      <c r="E7" s="995"/>
      <c r="F7" s="995"/>
      <c r="G7" s="995"/>
      <c r="H7" s="995"/>
    </row>
    <row r="8" spans="1:8">
      <c r="A8" s="14" t="s">
        <v>4</v>
      </c>
      <c r="B8" s="14"/>
      <c r="C8" s="995" t="str">
        <f>KOPS1!C9</f>
        <v>16-26</v>
      </c>
      <c r="D8" s="986"/>
      <c r="E8" s="995"/>
      <c r="F8" s="995"/>
      <c r="G8" s="995"/>
      <c r="H8" s="995"/>
    </row>
    <row r="9" spans="1:8">
      <c r="A9" s="14"/>
      <c r="B9" s="14"/>
      <c r="C9" s="14"/>
      <c r="D9" s="14"/>
      <c r="E9" s="14"/>
      <c r="F9" s="14"/>
      <c r="G9" s="14"/>
    </row>
    <row r="10" spans="1:8">
      <c r="A10" s="14" t="s">
        <v>240</v>
      </c>
      <c r="B10" s="14"/>
      <c r="C10" s="14"/>
      <c r="D10" s="14"/>
      <c r="E10" s="14"/>
      <c r="F10" s="14"/>
      <c r="G10" s="14"/>
    </row>
    <row r="11" spans="1:8">
      <c r="A11" s="14" t="s">
        <v>2039</v>
      </c>
      <c r="B11" s="14"/>
      <c r="C11" s="14"/>
      <c r="D11" s="14"/>
      <c r="E11" s="14"/>
      <c r="F11" s="14"/>
      <c r="G11" s="14"/>
      <c r="H11" s="14"/>
    </row>
    <row r="12" spans="1:8">
      <c r="A12" s="1019" t="str">
        <f>KOPS1!F14</f>
        <v>Tāme sastādīta 2017.gada 29. septembrī</v>
      </c>
      <c r="B12" s="1019"/>
      <c r="C12" s="1019"/>
      <c r="D12" s="1019"/>
      <c r="E12" s="1019"/>
      <c r="F12" s="14"/>
      <c r="G12" s="14"/>
    </row>
    <row r="14" spans="1:8" ht="15" customHeight="1">
      <c r="A14" s="1007" t="s">
        <v>5</v>
      </c>
      <c r="B14" s="1007" t="s">
        <v>6</v>
      </c>
      <c r="C14" s="1031" t="s">
        <v>1931</v>
      </c>
      <c r="D14" s="1032" t="s">
        <v>1628</v>
      </c>
      <c r="E14" s="1031" t="s">
        <v>7</v>
      </c>
      <c r="F14" s="1031" t="s">
        <v>8</v>
      </c>
      <c r="G14" s="1024" t="s">
        <v>2040</v>
      </c>
      <c r="H14" s="1024" t="s">
        <v>2041</v>
      </c>
    </row>
    <row r="15" spans="1:8">
      <c r="A15" s="1007"/>
      <c r="B15" s="1007"/>
      <c r="C15" s="1031"/>
      <c r="D15" s="1025"/>
      <c r="E15" s="1031"/>
      <c r="F15" s="1031"/>
      <c r="G15" s="1025"/>
      <c r="H15" s="1025"/>
    </row>
    <row r="16" spans="1:8" ht="15.75" thickBot="1">
      <c r="A16" s="66">
        <v>1</v>
      </c>
      <c r="B16" s="66">
        <v>2</v>
      </c>
      <c r="C16" s="67" t="s">
        <v>80</v>
      </c>
      <c r="D16" s="67"/>
      <c r="E16" s="66" t="s">
        <v>81</v>
      </c>
      <c r="F16" s="68">
        <v>5</v>
      </c>
      <c r="G16" s="68">
        <v>6</v>
      </c>
      <c r="H16" s="68">
        <v>7</v>
      </c>
    </row>
    <row r="17" spans="1:8" ht="15.75" thickTop="1">
      <c r="A17" s="506"/>
      <c r="B17" s="506"/>
      <c r="C17" s="454" t="s">
        <v>1576</v>
      </c>
      <c r="D17" s="714"/>
      <c r="E17" s="506"/>
      <c r="F17" s="520"/>
      <c r="G17" s="520"/>
      <c r="H17" s="520"/>
    </row>
    <row r="18" spans="1:8">
      <c r="A18" s="412"/>
      <c r="B18" s="413"/>
      <c r="C18" s="511" t="s">
        <v>1902</v>
      </c>
      <c r="D18" s="712"/>
      <c r="E18" s="512"/>
      <c r="F18" s="512"/>
      <c r="G18" s="512"/>
      <c r="H18" s="411"/>
    </row>
    <row r="19" spans="1:8" s="14" customFormat="1" ht="12.75">
      <c r="A19" s="412"/>
      <c r="B19" s="517"/>
      <c r="C19" s="456" t="s">
        <v>1988</v>
      </c>
      <c r="D19" s="711"/>
      <c r="E19" s="518"/>
      <c r="F19" s="498"/>
      <c r="G19" s="500"/>
      <c r="H19" s="501"/>
    </row>
    <row r="20" spans="1:8" s="14" customFormat="1" ht="12.75">
      <c r="A20" s="412">
        <v>1</v>
      </c>
      <c r="B20" s="599" t="s">
        <v>1936</v>
      </c>
      <c r="C20" s="366" t="s">
        <v>1962</v>
      </c>
      <c r="D20" s="722"/>
      <c r="E20" s="508" t="s">
        <v>104</v>
      </c>
      <c r="F20" s="519">
        <v>29.1</v>
      </c>
      <c r="G20" s="501"/>
      <c r="H20" s="501"/>
    </row>
    <row r="21" spans="1:8">
      <c r="A21" s="412">
        <f t="shared" ref="A21:A25" si="0">A20+1</f>
        <v>2</v>
      </c>
      <c r="B21" s="599" t="s">
        <v>1937</v>
      </c>
      <c r="C21" s="440" t="s">
        <v>1900</v>
      </c>
      <c r="D21" s="722"/>
      <c r="E21" s="498" t="s">
        <v>110</v>
      </c>
      <c r="F21" s="435">
        <v>4.37</v>
      </c>
      <c r="G21" s="411"/>
      <c r="H21" s="501"/>
    </row>
    <row r="22" spans="1:8" s="14" customFormat="1" ht="25.5">
      <c r="A22" s="412">
        <f t="shared" si="0"/>
        <v>3</v>
      </c>
      <c r="B22" s="599" t="s">
        <v>1937</v>
      </c>
      <c r="C22" s="482" t="s">
        <v>1989</v>
      </c>
      <c r="D22" s="722"/>
      <c r="E22" s="498" t="s">
        <v>110</v>
      </c>
      <c r="F22" s="498">
        <v>5</v>
      </c>
      <c r="G22" s="501"/>
      <c r="H22" s="501"/>
    </row>
    <row r="23" spans="1:8" ht="38.25">
      <c r="A23" s="60">
        <f t="shared" si="0"/>
        <v>4</v>
      </c>
      <c r="B23" s="599" t="s">
        <v>1937</v>
      </c>
      <c r="C23" s="41" t="s">
        <v>231</v>
      </c>
      <c r="D23" s="722"/>
      <c r="E23" s="62" t="s">
        <v>226</v>
      </c>
      <c r="F23" s="264">
        <v>0.69899999999999995</v>
      </c>
      <c r="G23" s="386"/>
      <c r="H23" s="501"/>
    </row>
    <row r="24" spans="1:8">
      <c r="A24" s="412">
        <f t="shared" si="0"/>
        <v>5</v>
      </c>
      <c r="B24" s="599" t="s">
        <v>1937</v>
      </c>
      <c r="C24" s="482" t="s">
        <v>1901</v>
      </c>
      <c r="D24" s="722"/>
      <c r="E24" s="498" t="s">
        <v>92</v>
      </c>
      <c r="F24" s="499">
        <v>4</v>
      </c>
      <c r="G24" s="501"/>
      <c r="H24" s="501"/>
    </row>
    <row r="25" spans="1:8">
      <c r="A25" s="412">
        <f t="shared" si="0"/>
        <v>6</v>
      </c>
      <c r="B25" s="599" t="s">
        <v>1937</v>
      </c>
      <c r="C25" s="482" t="s">
        <v>2049</v>
      </c>
      <c r="D25" s="722" t="s">
        <v>2048</v>
      </c>
      <c r="E25" s="498" t="s">
        <v>92</v>
      </c>
      <c r="F25" s="499">
        <v>4</v>
      </c>
      <c r="G25" s="501"/>
      <c r="H25" s="501"/>
    </row>
    <row r="26" spans="1:8">
      <c r="A26" s="412"/>
      <c r="B26" s="413"/>
      <c r="C26" s="511" t="s">
        <v>1786</v>
      </c>
      <c r="D26" s="712"/>
      <c r="E26" s="512"/>
      <c r="F26" s="512"/>
      <c r="G26" s="546"/>
      <c r="H26" s="501"/>
    </row>
    <row r="27" spans="1:8" ht="38.25">
      <c r="A27" s="412">
        <f>1+A25</f>
        <v>7</v>
      </c>
      <c r="B27" s="599" t="s">
        <v>1940</v>
      </c>
      <c r="C27" s="482" t="s">
        <v>1903</v>
      </c>
      <c r="D27" s="722"/>
      <c r="E27" s="471" t="s">
        <v>226</v>
      </c>
      <c r="F27" s="513">
        <v>1.8946000000000001</v>
      </c>
      <c r="G27" s="547"/>
      <c r="H27" s="501"/>
    </row>
    <row r="28" spans="1:8" ht="25.5">
      <c r="A28" s="412">
        <f t="shared" ref="A28:A31" si="1">A27+1</f>
        <v>8</v>
      </c>
      <c r="B28" s="599" t="s">
        <v>1940</v>
      </c>
      <c r="C28" s="509" t="s">
        <v>228</v>
      </c>
      <c r="D28" s="722"/>
      <c r="E28" s="471" t="s">
        <v>108</v>
      </c>
      <c r="F28" s="510">
        <v>49.3</v>
      </c>
      <c r="G28" s="411"/>
      <c r="H28" s="501"/>
    </row>
    <row r="29" spans="1:8">
      <c r="A29" s="242">
        <f t="shared" si="1"/>
        <v>9</v>
      </c>
      <c r="B29" s="599" t="s">
        <v>1941</v>
      </c>
      <c r="C29" s="514" t="s">
        <v>1787</v>
      </c>
      <c r="D29" s="722"/>
      <c r="E29" s="515" t="s">
        <v>108</v>
      </c>
      <c r="F29" s="516">
        <v>10</v>
      </c>
      <c r="G29" s="548"/>
      <c r="H29" s="501"/>
    </row>
    <row r="30" spans="1:8">
      <c r="A30" s="412">
        <f t="shared" si="1"/>
        <v>10</v>
      </c>
      <c r="B30" s="599" t="s">
        <v>1937</v>
      </c>
      <c r="C30" s="504" t="s">
        <v>1788</v>
      </c>
      <c r="D30" s="722"/>
      <c r="E30" s="455" t="s">
        <v>92</v>
      </c>
      <c r="F30" s="455">
        <v>21</v>
      </c>
      <c r="G30" s="550"/>
      <c r="H30" s="501"/>
    </row>
    <row r="31" spans="1:8">
      <c r="A31" s="412">
        <f t="shared" si="1"/>
        <v>11</v>
      </c>
      <c r="B31" s="599" t="s">
        <v>1937</v>
      </c>
      <c r="C31" s="504" t="s">
        <v>1904</v>
      </c>
      <c r="D31" s="722" t="s">
        <v>2048</v>
      </c>
      <c r="E31" s="455" t="s">
        <v>92</v>
      </c>
      <c r="F31" s="455">
        <v>4</v>
      </c>
      <c r="G31" s="550"/>
      <c r="H31" s="501"/>
    </row>
    <row r="32" spans="1:8">
      <c r="A32" s="412"/>
      <c r="B32" s="413"/>
      <c r="C32" s="454" t="s">
        <v>1606</v>
      </c>
      <c r="D32" s="714"/>
      <c r="E32" s="455"/>
      <c r="F32" s="503"/>
      <c r="G32" s="550"/>
      <c r="H32" s="501"/>
    </row>
    <row r="33" spans="1:8">
      <c r="A33" s="412"/>
      <c r="B33" s="413"/>
      <c r="C33" s="586" t="s">
        <v>1896</v>
      </c>
      <c r="D33" s="715"/>
      <c r="E33" s="455"/>
      <c r="F33" s="503"/>
      <c r="G33" s="550"/>
      <c r="H33" s="501"/>
    </row>
    <row r="34" spans="1:8" ht="25.5">
      <c r="A34" s="104">
        <f>1+A31</f>
        <v>12</v>
      </c>
      <c r="B34" s="599" t="s">
        <v>1937</v>
      </c>
      <c r="C34" s="41" t="s">
        <v>1898</v>
      </c>
      <c r="D34" s="722"/>
      <c r="E34" s="10" t="s">
        <v>110</v>
      </c>
      <c r="F34" s="368">
        <v>4.2</v>
      </c>
      <c r="G34" s="386"/>
      <c r="H34" s="501"/>
    </row>
    <row r="35" spans="1:8" ht="38.25">
      <c r="A35" s="60">
        <f t="shared" ref="A35" si="2">A34+1</f>
        <v>13</v>
      </c>
      <c r="B35" s="599" t="s">
        <v>1937</v>
      </c>
      <c r="C35" s="41" t="s">
        <v>231</v>
      </c>
      <c r="D35" s="722"/>
      <c r="E35" s="62" t="s">
        <v>226</v>
      </c>
      <c r="F35" s="264">
        <f>0.41*1.1</f>
        <v>0.45100000000000001</v>
      </c>
      <c r="G35" s="386"/>
      <c r="H35" s="501"/>
    </row>
    <row r="36" spans="1:8">
      <c r="A36" s="412"/>
      <c r="B36" s="413"/>
      <c r="C36" s="454" t="s">
        <v>2033</v>
      </c>
      <c r="D36" s="714"/>
      <c r="E36" s="455"/>
      <c r="F36" s="503"/>
      <c r="G36" s="550"/>
      <c r="H36" s="501"/>
    </row>
    <row r="37" spans="1:8">
      <c r="A37" s="412"/>
      <c r="B37" s="413"/>
      <c r="C37" s="586" t="s">
        <v>1897</v>
      </c>
      <c r="D37" s="715"/>
      <c r="E37" s="455"/>
      <c r="F37" s="503"/>
      <c r="G37" s="550"/>
      <c r="H37" s="501"/>
    </row>
    <row r="38" spans="1:8" ht="25.5">
      <c r="A38" s="104">
        <f>1+A35</f>
        <v>14</v>
      </c>
      <c r="B38" s="599" t="s">
        <v>1937</v>
      </c>
      <c r="C38" s="41" t="s">
        <v>1898</v>
      </c>
      <c r="D38" s="722"/>
      <c r="E38" s="10" t="s">
        <v>110</v>
      </c>
      <c r="F38" s="368">
        <v>3.7</v>
      </c>
      <c r="G38" s="386"/>
      <c r="H38" s="501"/>
    </row>
    <row r="39" spans="1:8" ht="38.25">
      <c r="A39" s="60">
        <f t="shared" ref="A39" si="3">A38+1</f>
        <v>15</v>
      </c>
      <c r="B39" s="599" t="s">
        <v>1937</v>
      </c>
      <c r="C39" s="41" t="s">
        <v>231</v>
      </c>
      <c r="D39" s="722"/>
      <c r="E39" s="62" t="s">
        <v>226</v>
      </c>
      <c r="F39" s="264">
        <v>0.40699999999999997</v>
      </c>
      <c r="G39" s="386"/>
      <c r="H39" s="501"/>
    </row>
    <row r="40" spans="1:8">
      <c r="A40" s="412"/>
      <c r="B40" s="413"/>
      <c r="C40" s="586" t="s">
        <v>1905</v>
      </c>
      <c r="D40" s="715"/>
      <c r="E40" s="455"/>
      <c r="F40" s="503"/>
      <c r="G40" s="550"/>
      <c r="H40" s="501"/>
    </row>
    <row r="41" spans="1:8" ht="25.5">
      <c r="A41" s="104">
        <f>1+A39</f>
        <v>16</v>
      </c>
      <c r="B41" s="599" t="s">
        <v>1937</v>
      </c>
      <c r="C41" s="41" t="s">
        <v>1898</v>
      </c>
      <c r="D41" s="722"/>
      <c r="E41" s="10" t="s">
        <v>110</v>
      </c>
      <c r="F41" s="368">
        <v>7</v>
      </c>
      <c r="G41" s="386"/>
      <c r="H41" s="501"/>
    </row>
    <row r="42" spans="1:8" ht="38.25">
      <c r="A42" s="60">
        <f t="shared" ref="A42" si="4">A41+1</f>
        <v>17</v>
      </c>
      <c r="B42" s="599" t="s">
        <v>1937</v>
      </c>
      <c r="C42" s="41" t="s">
        <v>231</v>
      </c>
      <c r="D42" s="722"/>
      <c r="E42" s="62" t="s">
        <v>226</v>
      </c>
      <c r="F42" s="264">
        <v>0.83599999999999997</v>
      </c>
      <c r="G42" s="386"/>
      <c r="H42" s="501"/>
    </row>
    <row r="43" spans="1:8">
      <c r="A43" s="412"/>
      <c r="B43" s="413"/>
      <c r="C43" s="586" t="s">
        <v>1906</v>
      </c>
      <c r="D43" s="715"/>
      <c r="E43" s="455"/>
      <c r="F43" s="503"/>
      <c r="G43" s="550"/>
      <c r="H43" s="501"/>
    </row>
    <row r="44" spans="1:8" ht="25.5">
      <c r="A44" s="104">
        <f>1+A42</f>
        <v>18</v>
      </c>
      <c r="B44" s="599" t="s">
        <v>1937</v>
      </c>
      <c r="C44" s="41" t="s">
        <v>1898</v>
      </c>
      <c r="D44" s="722"/>
      <c r="E44" s="10" t="s">
        <v>110</v>
      </c>
      <c r="F44" s="368">
        <v>8</v>
      </c>
      <c r="G44" s="386"/>
      <c r="H44" s="501"/>
    </row>
    <row r="45" spans="1:8" ht="38.25">
      <c r="A45" s="60">
        <f t="shared" ref="A45" si="5">A44+1</f>
        <v>19</v>
      </c>
      <c r="B45" s="599" t="s">
        <v>1937</v>
      </c>
      <c r="C45" s="41" t="s">
        <v>231</v>
      </c>
      <c r="D45" s="722"/>
      <c r="E45" s="62" t="s">
        <v>226</v>
      </c>
      <c r="F45" s="264">
        <v>0.90200000000000002</v>
      </c>
      <c r="G45" s="386"/>
      <c r="H45" s="501"/>
    </row>
    <row r="46" spans="1:8">
      <c r="A46" s="412"/>
      <c r="B46" s="413"/>
      <c r="C46" s="586" t="s">
        <v>1907</v>
      </c>
      <c r="D46" s="715"/>
      <c r="E46" s="455"/>
      <c r="F46" s="503"/>
      <c r="G46" s="550"/>
      <c r="H46" s="501"/>
    </row>
    <row r="47" spans="1:8" ht="25.5">
      <c r="A47" s="104">
        <f>1+A45</f>
        <v>20</v>
      </c>
      <c r="B47" s="599" t="s">
        <v>1937</v>
      </c>
      <c r="C47" s="41" t="s">
        <v>1898</v>
      </c>
      <c r="D47" s="722"/>
      <c r="E47" s="10" t="s">
        <v>110</v>
      </c>
      <c r="F47" s="368">
        <v>14.2</v>
      </c>
      <c r="G47" s="386"/>
      <c r="H47" s="501"/>
    </row>
    <row r="48" spans="1:8" ht="38.25">
      <c r="A48" s="60">
        <f t="shared" ref="A48" si="6">A47+1</f>
        <v>21</v>
      </c>
      <c r="B48" s="599" t="s">
        <v>1937</v>
      </c>
      <c r="C48" s="41" t="s">
        <v>231</v>
      </c>
      <c r="D48" s="722"/>
      <c r="E48" s="62" t="s">
        <v>226</v>
      </c>
      <c r="F48" s="264">
        <v>2.222</v>
      </c>
      <c r="G48" s="386"/>
      <c r="H48" s="501"/>
    </row>
    <row r="49" spans="1:8">
      <c r="A49" s="412"/>
      <c r="B49" s="413"/>
      <c r="C49" s="586" t="s">
        <v>1990</v>
      </c>
      <c r="D49" s="715"/>
      <c r="E49" s="455"/>
      <c r="F49" s="503"/>
      <c r="G49" s="550"/>
      <c r="H49" s="501"/>
    </row>
    <row r="50" spans="1:8" ht="25.5">
      <c r="A50" s="104">
        <f>1+A48</f>
        <v>22</v>
      </c>
      <c r="B50" s="599" t="s">
        <v>1937</v>
      </c>
      <c r="C50" s="41" t="s">
        <v>1898</v>
      </c>
      <c r="D50" s="722"/>
      <c r="E50" s="10" t="s">
        <v>110</v>
      </c>
      <c r="F50" s="368">
        <v>16.8</v>
      </c>
      <c r="G50" s="386"/>
      <c r="H50" s="501"/>
    </row>
    <row r="51" spans="1:8" ht="38.25">
      <c r="A51" s="60">
        <f t="shared" ref="A51" si="7">A50+1</f>
        <v>23</v>
      </c>
      <c r="B51" s="599" t="s">
        <v>1937</v>
      </c>
      <c r="C51" s="41" t="s">
        <v>231</v>
      </c>
      <c r="D51" s="722"/>
      <c r="E51" s="62" t="s">
        <v>226</v>
      </c>
      <c r="F51" s="264">
        <v>1.474</v>
      </c>
      <c r="G51" s="386"/>
      <c r="H51" s="501"/>
    </row>
    <row r="52" spans="1:8">
      <c r="A52" s="412"/>
      <c r="B52" s="413"/>
      <c r="C52" s="505" t="s">
        <v>1870</v>
      </c>
      <c r="D52" s="716"/>
      <c r="E52" s="455"/>
      <c r="F52" s="503"/>
      <c r="G52" s="550"/>
      <c r="H52" s="501"/>
    </row>
    <row r="53" spans="1:8">
      <c r="A53" s="60">
        <f>1+A51</f>
        <v>24</v>
      </c>
      <c r="B53" s="599" t="s">
        <v>1940</v>
      </c>
      <c r="C53" s="69" t="s">
        <v>425</v>
      </c>
      <c r="D53" s="722"/>
      <c r="E53" s="70" t="s">
        <v>95</v>
      </c>
      <c r="F53" s="502">
        <v>190</v>
      </c>
      <c r="G53" s="552"/>
      <c r="H53" s="501"/>
    </row>
    <row r="54" spans="1:8" ht="15.75">
      <c r="A54" s="35">
        <f t="shared" ref="A54:A62" si="8">A53+1</f>
        <v>25</v>
      </c>
      <c r="B54" s="599" t="s">
        <v>1942</v>
      </c>
      <c r="C54" s="91" t="s">
        <v>423</v>
      </c>
      <c r="D54" s="722" t="s">
        <v>2048</v>
      </c>
      <c r="E54" s="92" t="s">
        <v>111</v>
      </c>
      <c r="F54" s="273">
        <v>38</v>
      </c>
      <c r="G54" s="553"/>
      <c r="H54" s="501"/>
    </row>
    <row r="55" spans="1:8" ht="15.75">
      <c r="A55" s="60">
        <f t="shared" si="8"/>
        <v>26</v>
      </c>
      <c r="B55" s="599" t="s">
        <v>1942</v>
      </c>
      <c r="C55" s="428" t="s">
        <v>424</v>
      </c>
      <c r="D55" s="722" t="s">
        <v>2048</v>
      </c>
      <c r="E55" s="429" t="s">
        <v>111</v>
      </c>
      <c r="F55" s="273">
        <v>78</v>
      </c>
      <c r="G55" s="554"/>
      <c r="H55" s="501"/>
    </row>
    <row r="56" spans="1:8">
      <c r="A56" s="61">
        <f t="shared" si="8"/>
        <v>27</v>
      </c>
      <c r="B56" s="599" t="s">
        <v>1940</v>
      </c>
      <c r="C56" s="24" t="s">
        <v>1631</v>
      </c>
      <c r="D56" s="722"/>
      <c r="E56" s="276" t="s">
        <v>95</v>
      </c>
      <c r="F56" s="273">
        <v>88</v>
      </c>
      <c r="G56" s="555"/>
      <c r="H56" s="501"/>
    </row>
    <row r="57" spans="1:8">
      <c r="A57" s="61">
        <f t="shared" si="8"/>
        <v>28</v>
      </c>
      <c r="B57" s="599" t="s">
        <v>1940</v>
      </c>
      <c r="C57" s="24" t="s">
        <v>1632</v>
      </c>
      <c r="D57" s="722"/>
      <c r="E57" s="276" t="s">
        <v>95</v>
      </c>
      <c r="F57" s="273">
        <v>44</v>
      </c>
      <c r="G57" s="555"/>
      <c r="H57" s="501"/>
    </row>
    <row r="58" spans="1:8">
      <c r="A58" s="61">
        <f t="shared" si="8"/>
        <v>29</v>
      </c>
      <c r="B58" s="599" t="s">
        <v>1940</v>
      </c>
      <c r="C58" s="24" t="s">
        <v>1633</v>
      </c>
      <c r="D58" s="722"/>
      <c r="E58" s="276" t="s">
        <v>95</v>
      </c>
      <c r="F58" s="273">
        <v>44</v>
      </c>
      <c r="G58" s="555"/>
      <c r="H58" s="501"/>
    </row>
    <row r="59" spans="1:8">
      <c r="A59" s="61">
        <f t="shared" si="8"/>
        <v>30</v>
      </c>
      <c r="B59" s="599" t="s">
        <v>1940</v>
      </c>
      <c r="C59" s="24" t="s">
        <v>1634</v>
      </c>
      <c r="D59" s="722"/>
      <c r="E59" s="276" t="s">
        <v>95</v>
      </c>
      <c r="F59" s="273">
        <v>44</v>
      </c>
      <c r="G59" s="555"/>
      <c r="H59" s="501"/>
    </row>
    <row r="60" spans="1:8">
      <c r="A60" s="61">
        <f t="shared" si="8"/>
        <v>31</v>
      </c>
      <c r="B60" s="599" t="s">
        <v>1940</v>
      </c>
      <c r="C60" s="24" t="s">
        <v>1635</v>
      </c>
      <c r="D60" s="722"/>
      <c r="E60" s="276" t="s">
        <v>92</v>
      </c>
      <c r="F60" s="604">
        <v>2</v>
      </c>
      <c r="G60" s="555"/>
      <c r="H60" s="501"/>
    </row>
    <row r="61" spans="1:8">
      <c r="A61" s="61">
        <f t="shared" si="8"/>
        <v>32</v>
      </c>
      <c r="B61" s="599" t="s">
        <v>1940</v>
      </c>
      <c r="C61" s="24" t="s">
        <v>1636</v>
      </c>
      <c r="D61" s="722"/>
      <c r="E61" s="276" t="s">
        <v>92</v>
      </c>
      <c r="F61" s="604">
        <v>75</v>
      </c>
      <c r="G61" s="555"/>
      <c r="H61" s="501"/>
    </row>
    <row r="62" spans="1:8">
      <c r="A62" s="61">
        <f t="shared" si="8"/>
        <v>33</v>
      </c>
      <c r="B62" s="599" t="s">
        <v>1940</v>
      </c>
      <c r="C62" s="480" t="s">
        <v>1637</v>
      </c>
      <c r="D62" s="722"/>
      <c r="E62" s="481" t="s">
        <v>92</v>
      </c>
      <c r="F62" s="605">
        <v>6</v>
      </c>
      <c r="G62" s="556"/>
      <c r="H62" s="501"/>
    </row>
    <row r="63" spans="1:8">
      <c r="A63" s="479"/>
      <c r="B63" s="413"/>
      <c r="C63" s="427" t="s">
        <v>1871</v>
      </c>
      <c r="D63" s="716"/>
      <c r="E63" s="439"/>
      <c r="F63" s="483"/>
      <c r="G63" s="551"/>
      <c r="H63" s="501"/>
    </row>
    <row r="64" spans="1:8">
      <c r="A64" s="35">
        <f>1+A62</f>
        <v>34</v>
      </c>
      <c r="B64" s="599" t="s">
        <v>1940</v>
      </c>
      <c r="C64" s="91" t="s">
        <v>425</v>
      </c>
      <c r="D64" s="722"/>
      <c r="E64" s="92" t="s">
        <v>95</v>
      </c>
      <c r="F64" s="273">
        <v>190</v>
      </c>
      <c r="G64" s="553"/>
      <c r="H64" s="501"/>
    </row>
    <row r="65" spans="1:8" ht="15.75">
      <c r="A65" s="35">
        <f t="shared" ref="A65:A73" si="9">A64+1</f>
        <v>35</v>
      </c>
      <c r="B65" s="599" t="s">
        <v>1942</v>
      </c>
      <c r="C65" s="91" t="s">
        <v>423</v>
      </c>
      <c r="D65" s="722" t="s">
        <v>2048</v>
      </c>
      <c r="E65" s="92" t="s">
        <v>111</v>
      </c>
      <c r="F65" s="273">
        <v>38</v>
      </c>
      <c r="G65" s="553"/>
      <c r="H65" s="501"/>
    </row>
    <row r="66" spans="1:8" ht="15.75">
      <c r="A66" s="60">
        <f t="shared" si="9"/>
        <v>36</v>
      </c>
      <c r="B66" s="599" t="s">
        <v>1942</v>
      </c>
      <c r="C66" s="428" t="s">
        <v>424</v>
      </c>
      <c r="D66" s="722" t="s">
        <v>2048</v>
      </c>
      <c r="E66" s="429" t="s">
        <v>111</v>
      </c>
      <c r="F66" s="273">
        <v>78</v>
      </c>
      <c r="G66" s="554"/>
      <c r="H66" s="501"/>
    </row>
    <row r="67" spans="1:8">
      <c r="A67" s="61">
        <f t="shared" si="9"/>
        <v>37</v>
      </c>
      <c r="B67" s="599" t="s">
        <v>1940</v>
      </c>
      <c r="C67" s="24" t="s">
        <v>1631</v>
      </c>
      <c r="D67" s="722"/>
      <c r="E67" s="276" t="s">
        <v>95</v>
      </c>
      <c r="F67" s="273">
        <v>88</v>
      </c>
      <c r="G67" s="555"/>
      <c r="H67" s="501"/>
    </row>
    <row r="68" spans="1:8">
      <c r="A68" s="61">
        <f t="shared" si="9"/>
        <v>38</v>
      </c>
      <c r="B68" s="599" t="s">
        <v>1940</v>
      </c>
      <c r="C68" s="24" t="s">
        <v>1632</v>
      </c>
      <c r="D68" s="722"/>
      <c r="E68" s="276" t="s">
        <v>95</v>
      </c>
      <c r="F68" s="273">
        <v>44</v>
      </c>
      <c r="G68" s="555"/>
      <c r="H68" s="501"/>
    </row>
    <row r="69" spans="1:8">
      <c r="A69" s="61">
        <f t="shared" si="9"/>
        <v>39</v>
      </c>
      <c r="B69" s="599" t="s">
        <v>1940</v>
      </c>
      <c r="C69" s="24" t="s">
        <v>1633</v>
      </c>
      <c r="D69" s="722"/>
      <c r="E69" s="276" t="s">
        <v>95</v>
      </c>
      <c r="F69" s="273">
        <v>44</v>
      </c>
      <c r="G69" s="555"/>
      <c r="H69" s="501"/>
    </row>
    <row r="70" spans="1:8">
      <c r="A70" s="61">
        <f t="shared" si="9"/>
        <v>40</v>
      </c>
      <c r="B70" s="599" t="s">
        <v>1940</v>
      </c>
      <c r="C70" s="24" t="s">
        <v>1634</v>
      </c>
      <c r="D70" s="722"/>
      <c r="E70" s="276" t="s">
        <v>95</v>
      </c>
      <c r="F70" s="273">
        <v>44</v>
      </c>
      <c r="G70" s="555"/>
      <c r="H70" s="501"/>
    </row>
    <row r="71" spans="1:8">
      <c r="A71" s="61">
        <f t="shared" si="9"/>
        <v>41</v>
      </c>
      <c r="B71" s="599" t="s">
        <v>1940</v>
      </c>
      <c r="C71" s="24" t="s">
        <v>1635</v>
      </c>
      <c r="D71" s="722"/>
      <c r="E71" s="276" t="s">
        <v>92</v>
      </c>
      <c r="F71" s="604">
        <v>2</v>
      </c>
      <c r="G71" s="555"/>
      <c r="H71" s="501"/>
    </row>
    <row r="72" spans="1:8">
      <c r="A72" s="61">
        <f t="shared" si="9"/>
        <v>42</v>
      </c>
      <c r="B72" s="599" t="s">
        <v>1940</v>
      </c>
      <c r="C72" s="24" t="s">
        <v>1636</v>
      </c>
      <c r="D72" s="722"/>
      <c r="E72" s="276" t="s">
        <v>92</v>
      </c>
      <c r="F72" s="604">
        <v>75</v>
      </c>
      <c r="G72" s="555"/>
      <c r="H72" s="501"/>
    </row>
    <row r="73" spans="1:8">
      <c r="A73" s="61">
        <f t="shared" si="9"/>
        <v>43</v>
      </c>
      <c r="B73" s="599" t="s">
        <v>1940</v>
      </c>
      <c r="C73" s="480" t="s">
        <v>1637</v>
      </c>
      <c r="D73" s="722"/>
      <c r="E73" s="481" t="s">
        <v>92</v>
      </c>
      <c r="F73" s="605">
        <v>6</v>
      </c>
      <c r="G73" s="556"/>
      <c r="H73" s="501"/>
    </row>
    <row r="74" spans="1:8">
      <c r="A74" s="479"/>
      <c r="B74" s="599"/>
      <c r="C74" s="495" t="s">
        <v>1888</v>
      </c>
      <c r="D74" s="717"/>
      <c r="E74" s="439"/>
      <c r="F74" s="506"/>
      <c r="G74" s="551"/>
      <c r="H74" s="501"/>
    </row>
    <row r="75" spans="1:8">
      <c r="A75" s="35">
        <f>1+A73</f>
        <v>44</v>
      </c>
      <c r="B75" s="599" t="s">
        <v>1940</v>
      </c>
      <c r="C75" s="585" t="s">
        <v>1889</v>
      </c>
      <c r="D75" s="722"/>
      <c r="E75" s="276" t="s">
        <v>94</v>
      </c>
      <c r="F75" s="604">
        <v>1</v>
      </c>
      <c r="G75" s="555"/>
      <c r="H75" s="501"/>
    </row>
    <row r="76" spans="1:8" ht="26.25">
      <c r="A76" s="35">
        <f>1+A75</f>
        <v>45</v>
      </c>
      <c r="B76" s="599" t="s">
        <v>1940</v>
      </c>
      <c r="C76" s="494" t="s">
        <v>1890</v>
      </c>
      <c r="D76" s="722"/>
      <c r="E76" s="276" t="s">
        <v>94</v>
      </c>
      <c r="F76" s="604">
        <v>1</v>
      </c>
      <c r="G76" s="555"/>
      <c r="H76" s="501"/>
    </row>
    <row r="77" spans="1:8" ht="26.25">
      <c r="A77" s="61">
        <f t="shared" ref="A77:A79" si="10">A76+1</f>
        <v>46</v>
      </c>
      <c r="B77" s="599" t="s">
        <v>1940</v>
      </c>
      <c r="C77" s="494" t="s">
        <v>1891</v>
      </c>
      <c r="D77" s="722"/>
      <c r="E77" s="276" t="s">
        <v>94</v>
      </c>
      <c r="F77" s="604">
        <v>1</v>
      </c>
      <c r="G77" s="555"/>
      <c r="H77" s="501"/>
    </row>
    <row r="78" spans="1:8" ht="26.25">
      <c r="A78" s="61">
        <f t="shared" si="10"/>
        <v>47</v>
      </c>
      <c r="B78" s="599" t="s">
        <v>1940</v>
      </c>
      <c r="C78" s="494" t="s">
        <v>1892</v>
      </c>
      <c r="D78" s="722"/>
      <c r="E78" s="276" t="s">
        <v>94</v>
      </c>
      <c r="F78" s="604">
        <v>1</v>
      </c>
      <c r="G78" s="555"/>
      <c r="H78" s="501"/>
    </row>
    <row r="79" spans="1:8" ht="26.25">
      <c r="A79" s="61">
        <f t="shared" si="10"/>
        <v>48</v>
      </c>
      <c r="B79" s="599" t="s">
        <v>1940</v>
      </c>
      <c r="C79" s="494" t="s">
        <v>1893</v>
      </c>
      <c r="D79" s="722"/>
      <c r="E79" s="276" t="s">
        <v>94</v>
      </c>
      <c r="F79" s="604">
        <v>1</v>
      </c>
      <c r="G79" s="555"/>
      <c r="H79" s="501"/>
    </row>
    <row r="80" spans="1:8" ht="15.75" thickBot="1">
      <c r="A80" s="35"/>
      <c r="B80" s="1"/>
      <c r="C80" s="91"/>
      <c r="D80" s="704"/>
      <c r="E80" s="92"/>
      <c r="F80" s="93"/>
      <c r="G80" s="34"/>
      <c r="H80" s="34"/>
    </row>
    <row r="81" spans="1:8" ht="15.75" thickTop="1">
      <c r="A81" s="77"/>
      <c r="B81" s="77"/>
      <c r="C81" s="78"/>
      <c r="D81" s="78"/>
      <c r="E81" s="79"/>
      <c r="F81" s="80"/>
      <c r="G81" s="82"/>
      <c r="H81" s="82"/>
    </row>
    <row r="82" spans="1:8">
      <c r="A82" s="1028" t="s">
        <v>1924</v>
      </c>
      <c r="B82" s="1029"/>
      <c r="C82" s="1029"/>
      <c r="D82" s="1030"/>
      <c r="E82" s="1029"/>
      <c r="F82" s="1029"/>
      <c r="G82" s="1029"/>
      <c r="H82" s="59">
        <f>SUM(H18:H81)</f>
        <v>0</v>
      </c>
    </row>
    <row r="83" spans="1:8" outlineLevel="1">
      <c r="A83" s="14"/>
      <c r="B83" s="14"/>
      <c r="C83" s="14"/>
      <c r="D83" s="14"/>
      <c r="E83" s="14"/>
      <c r="F83" s="14"/>
      <c r="G83" s="14"/>
      <c r="H83" s="14"/>
    </row>
    <row r="84" spans="1:8" outlineLevel="1">
      <c r="E84" s="14"/>
      <c r="F84" s="14"/>
      <c r="H84" s="86"/>
    </row>
    <row r="85" spans="1:8" outlineLevel="1">
      <c r="A85" s="44" t="str">
        <f>"Sastādīja: "&amp;KOPS1!$B$71</f>
        <v>Sastādīja: _________________ Olga  Jasāne /29.09.2017./</v>
      </c>
      <c r="E85" s="638"/>
      <c r="F85" s="87"/>
      <c r="G85" s="88"/>
    </row>
    <row r="86" spans="1:8" outlineLevel="1">
      <c r="B86" s="1021" t="s">
        <v>13</v>
      </c>
      <c r="C86" s="1021"/>
      <c r="D86" s="663"/>
      <c r="E86" s="14"/>
      <c r="F86" s="640"/>
      <c r="G86" s="640"/>
    </row>
    <row r="87" spans="1:8" outlineLevel="1">
      <c r="A87" s="14"/>
      <c r="B87" s="87"/>
      <c r="C87" s="637"/>
      <c r="D87" s="661"/>
      <c r="E87" s="14"/>
      <c r="F87" s="14"/>
    </row>
    <row r="88" spans="1:8">
      <c r="A88" s="638" t="str">
        <f>"Pārbaudīja: "&amp;KOPS1!$F$71</f>
        <v>Pārbaudīja: _________________ Aleksejs Providenko /29.09.2017./</v>
      </c>
      <c r="B88" s="528"/>
      <c r="C88" s="88"/>
      <c r="D88" s="88"/>
      <c r="E88" s="88"/>
      <c r="F88" s="88"/>
      <c r="H88" s="14"/>
    </row>
    <row r="89" spans="1:8">
      <c r="A89" s="14"/>
      <c r="B89" s="637" t="s">
        <v>13</v>
      </c>
      <c r="C89" s="640"/>
      <c r="D89" s="663"/>
      <c r="E89" s="640"/>
      <c r="F89" s="640"/>
      <c r="H89" s="14"/>
    </row>
    <row r="90" spans="1:8">
      <c r="A90" s="14" t="str">
        <f>"Sertifikāta Nr.: "&amp;KOPS1!$F$73</f>
        <v>Sertifikāta Nr.: 5-00770</v>
      </c>
      <c r="B90" s="37"/>
      <c r="E90" s="14"/>
      <c r="H90" s="14"/>
    </row>
    <row r="91" spans="1:8">
      <c r="A91" s="14"/>
      <c r="B91" s="14"/>
      <c r="C91" s="14"/>
      <c r="D91" s="14"/>
      <c r="E91" s="14"/>
      <c r="F91" s="14"/>
      <c r="G91" s="14"/>
      <c r="H91" s="14"/>
    </row>
    <row r="92" spans="1:8">
      <c r="A92" s="14"/>
      <c r="B92" s="14"/>
      <c r="C92" s="14"/>
      <c r="D92" s="14"/>
      <c r="E92" s="14"/>
      <c r="F92" s="14"/>
      <c r="G92" s="14"/>
      <c r="H92" s="14"/>
    </row>
    <row r="93" spans="1:8">
      <c r="A93" s="14"/>
      <c r="B93" s="14"/>
      <c r="C93" s="14"/>
      <c r="D93" s="14"/>
      <c r="E93" s="14"/>
      <c r="F93" s="14"/>
      <c r="G93" s="14"/>
      <c r="H93" s="14"/>
    </row>
    <row r="94" spans="1:8">
      <c r="A94" s="14"/>
      <c r="B94" s="14"/>
      <c r="C94" s="14"/>
      <c r="D94" s="14"/>
      <c r="E94" s="14"/>
      <c r="F94" s="14"/>
      <c r="G94" s="14"/>
      <c r="H94" s="14"/>
    </row>
    <row r="95" spans="1:8">
      <c r="A95" s="14"/>
      <c r="B95" s="14"/>
      <c r="C95" s="14"/>
      <c r="D95" s="14"/>
      <c r="E95" s="14"/>
      <c r="F95" s="14"/>
      <c r="G95" s="14"/>
      <c r="H95" s="14"/>
    </row>
    <row r="96" spans="1:8">
      <c r="A96" s="14"/>
      <c r="B96" s="14"/>
      <c r="C96" s="14"/>
      <c r="D96" s="14"/>
      <c r="E96" s="14"/>
      <c r="F96" s="14"/>
      <c r="G96" s="14"/>
      <c r="H96" s="14"/>
    </row>
    <row r="97" spans="1:8">
      <c r="A97" s="14"/>
      <c r="B97" s="14"/>
      <c r="C97" s="14"/>
      <c r="D97" s="14"/>
      <c r="E97" s="14"/>
      <c r="F97" s="14"/>
      <c r="G97" s="14"/>
      <c r="H97" s="14"/>
    </row>
    <row r="98" spans="1:8">
      <c r="A98" s="14"/>
      <c r="B98" s="14"/>
      <c r="C98" s="14"/>
      <c r="D98" s="14"/>
      <c r="E98" s="14"/>
      <c r="F98" s="14"/>
      <c r="G98" s="14"/>
      <c r="H98" s="14"/>
    </row>
    <row r="99" spans="1:8">
      <c r="A99" s="14"/>
      <c r="B99" s="14"/>
      <c r="C99" s="14"/>
      <c r="D99" s="14"/>
      <c r="E99" s="14"/>
      <c r="F99" s="14"/>
      <c r="G99" s="14"/>
      <c r="H99" s="14"/>
    </row>
    <row r="100" spans="1:8">
      <c r="A100" s="14"/>
      <c r="B100" s="14"/>
      <c r="C100" s="14"/>
      <c r="D100" s="14"/>
      <c r="E100" s="14"/>
      <c r="F100" s="14"/>
      <c r="G100" s="14"/>
      <c r="H100" s="14"/>
    </row>
    <row r="101" spans="1:8">
      <c r="A101" s="14"/>
      <c r="B101" s="14"/>
      <c r="C101" s="14"/>
      <c r="D101" s="14"/>
      <c r="E101" s="14"/>
      <c r="F101" s="14"/>
      <c r="G101" s="14"/>
      <c r="H101" s="14"/>
    </row>
    <row r="102" spans="1:8">
      <c r="A102" s="14"/>
      <c r="B102" s="14"/>
      <c r="C102" s="14"/>
      <c r="D102" s="14"/>
      <c r="E102" s="14"/>
      <c r="F102" s="14"/>
      <c r="G102" s="14"/>
      <c r="H102" s="14"/>
    </row>
    <row r="103" spans="1:8">
      <c r="A103" s="14"/>
      <c r="B103" s="14"/>
      <c r="C103" s="14"/>
      <c r="D103" s="14"/>
      <c r="E103" s="14"/>
      <c r="F103" s="14"/>
      <c r="G103" s="14"/>
      <c r="H103" s="14"/>
    </row>
    <row r="104" spans="1:8">
      <c r="A104" s="14"/>
      <c r="B104" s="14"/>
      <c r="C104" s="14"/>
      <c r="D104" s="14"/>
      <c r="E104" s="14"/>
      <c r="F104" s="14"/>
      <c r="G104" s="14"/>
      <c r="H104" s="14"/>
    </row>
    <row r="105" spans="1:8">
      <c r="A105" s="14"/>
      <c r="B105" s="14"/>
      <c r="C105" s="14"/>
      <c r="D105" s="14"/>
      <c r="E105" s="14"/>
      <c r="F105" s="14"/>
      <c r="G105" s="14"/>
      <c r="H105" s="14"/>
    </row>
    <row r="106" spans="1:8">
      <c r="A106" s="14"/>
      <c r="B106" s="14"/>
      <c r="C106" s="14"/>
      <c r="D106" s="14"/>
      <c r="E106" s="14"/>
      <c r="F106" s="14"/>
      <c r="G106" s="14"/>
      <c r="H106" s="14"/>
    </row>
    <row r="107" spans="1:8">
      <c r="A107" s="14"/>
      <c r="B107" s="14"/>
      <c r="C107" s="14"/>
      <c r="D107" s="14"/>
      <c r="E107" s="14"/>
      <c r="F107" s="14"/>
      <c r="G107" s="14"/>
      <c r="H107" s="14"/>
    </row>
    <row r="108" spans="1:8">
      <c r="A108" s="14"/>
      <c r="B108" s="14"/>
      <c r="C108" s="14"/>
      <c r="D108" s="14"/>
      <c r="E108" s="14"/>
      <c r="F108" s="14"/>
      <c r="G108" s="14"/>
      <c r="H108" s="14"/>
    </row>
    <row r="109" spans="1:8">
      <c r="A109" s="14"/>
      <c r="B109" s="14"/>
      <c r="C109" s="14"/>
      <c r="D109" s="14"/>
      <c r="E109" s="14"/>
      <c r="F109" s="14"/>
      <c r="G109" s="14"/>
      <c r="H109" s="14"/>
    </row>
    <row r="110" spans="1:8">
      <c r="A110" s="14"/>
      <c r="B110" s="14"/>
      <c r="C110" s="14"/>
      <c r="D110" s="14"/>
      <c r="E110" s="14"/>
      <c r="F110" s="14"/>
      <c r="G110" s="14"/>
      <c r="H110" s="14"/>
    </row>
    <row r="111" spans="1:8">
      <c r="A111" s="14"/>
      <c r="B111" s="14"/>
      <c r="C111" s="14"/>
      <c r="D111" s="14"/>
      <c r="E111" s="14"/>
      <c r="F111" s="14"/>
      <c r="G111" s="14"/>
      <c r="H111" s="14"/>
    </row>
    <row r="112" spans="1:8">
      <c r="A112" s="14"/>
      <c r="B112" s="14"/>
      <c r="C112" s="14"/>
      <c r="D112" s="14"/>
      <c r="E112" s="14"/>
      <c r="F112" s="14"/>
      <c r="G112" s="14"/>
      <c r="H112" s="14"/>
    </row>
    <row r="113" spans="1:8">
      <c r="A113" s="14"/>
      <c r="B113" s="14"/>
      <c r="C113" s="14"/>
      <c r="D113" s="14"/>
      <c r="E113" s="14"/>
      <c r="F113" s="14"/>
      <c r="G113" s="14"/>
      <c r="H113" s="14"/>
    </row>
    <row r="114" spans="1:8">
      <c r="A114" s="14"/>
      <c r="B114" s="14"/>
      <c r="C114" s="14"/>
      <c r="D114" s="14"/>
      <c r="E114" s="14"/>
      <c r="F114" s="14"/>
      <c r="G114" s="14"/>
      <c r="H114" s="14"/>
    </row>
    <row r="115" spans="1:8">
      <c r="A115" s="14"/>
      <c r="B115" s="14"/>
      <c r="C115" s="14"/>
      <c r="D115" s="14"/>
      <c r="E115" s="14"/>
      <c r="F115" s="14"/>
      <c r="G115" s="14"/>
      <c r="H115" s="14"/>
    </row>
    <row r="116" spans="1:8">
      <c r="A116" s="14"/>
      <c r="B116" s="14"/>
      <c r="C116" s="14"/>
      <c r="D116" s="14"/>
      <c r="E116" s="14"/>
      <c r="F116" s="14"/>
      <c r="G116" s="14"/>
      <c r="H116" s="14"/>
    </row>
    <row r="117" spans="1:8">
      <c r="A117" s="14"/>
      <c r="B117" s="14"/>
      <c r="C117" s="14"/>
      <c r="D117" s="14"/>
      <c r="E117" s="14"/>
      <c r="F117" s="14"/>
      <c r="G117" s="14"/>
      <c r="H117" s="14"/>
    </row>
    <row r="118" spans="1:8">
      <c r="A118" s="14"/>
      <c r="B118" s="14"/>
      <c r="C118" s="14"/>
      <c r="D118" s="14"/>
      <c r="E118" s="14"/>
      <c r="F118" s="14"/>
      <c r="G118" s="14"/>
      <c r="H118" s="14"/>
    </row>
    <row r="119" spans="1:8">
      <c r="A119" s="14"/>
      <c r="B119" s="14"/>
      <c r="C119" s="14"/>
      <c r="D119" s="14"/>
      <c r="E119" s="14"/>
      <c r="F119" s="14"/>
      <c r="G119" s="14"/>
      <c r="H119" s="14"/>
    </row>
    <row r="120" spans="1:8">
      <c r="A120" s="14"/>
      <c r="B120" s="14"/>
      <c r="C120" s="14"/>
      <c r="D120" s="14"/>
      <c r="E120" s="14"/>
      <c r="F120" s="14"/>
      <c r="G120" s="14"/>
      <c r="H120" s="14"/>
    </row>
    <row r="121" spans="1:8">
      <c r="A121" s="14"/>
      <c r="B121" s="14"/>
      <c r="C121" s="14"/>
      <c r="D121" s="14"/>
      <c r="E121" s="14"/>
      <c r="F121" s="14"/>
      <c r="G121" s="14"/>
      <c r="H121" s="14"/>
    </row>
    <row r="122" spans="1:8">
      <c r="A122" s="14"/>
      <c r="B122" s="14"/>
      <c r="C122" s="14"/>
      <c r="D122" s="14"/>
      <c r="E122" s="14"/>
      <c r="F122" s="14"/>
      <c r="G122" s="14"/>
      <c r="H122" s="14"/>
    </row>
    <row r="123" spans="1:8">
      <c r="A123" s="14"/>
      <c r="B123" s="14"/>
      <c r="C123" s="14"/>
      <c r="D123" s="14"/>
      <c r="E123" s="14"/>
      <c r="F123" s="14"/>
      <c r="G123" s="14"/>
      <c r="H123" s="14"/>
    </row>
    <row r="124" spans="1:8">
      <c r="A124" s="14"/>
      <c r="B124" s="14"/>
      <c r="C124" s="14"/>
      <c r="D124" s="14"/>
      <c r="E124" s="14"/>
      <c r="F124" s="14"/>
      <c r="G124" s="14"/>
      <c r="H124" s="14"/>
    </row>
    <row r="125" spans="1:8">
      <c r="A125" s="14"/>
      <c r="B125" s="14"/>
      <c r="C125" s="14"/>
      <c r="D125" s="14"/>
      <c r="E125" s="14"/>
      <c r="F125" s="14"/>
      <c r="G125" s="14"/>
      <c r="H125" s="14"/>
    </row>
    <row r="126" spans="1:8">
      <c r="A126" s="14"/>
      <c r="B126" s="14"/>
      <c r="C126" s="14"/>
      <c r="D126" s="14"/>
      <c r="E126" s="14"/>
      <c r="F126" s="14"/>
      <c r="G126" s="14"/>
      <c r="H126" s="14"/>
    </row>
    <row r="127" spans="1:8">
      <c r="A127" s="14"/>
      <c r="B127" s="14"/>
      <c r="C127" s="14"/>
      <c r="D127" s="14"/>
      <c r="E127" s="14"/>
      <c r="F127" s="14"/>
      <c r="G127" s="14"/>
      <c r="H127" s="14"/>
    </row>
    <row r="128" spans="1:8">
      <c r="A128" s="14"/>
      <c r="B128" s="14"/>
      <c r="C128" s="14"/>
      <c r="D128" s="14"/>
      <c r="E128" s="14"/>
      <c r="F128" s="14"/>
      <c r="G128" s="14"/>
      <c r="H128" s="14"/>
    </row>
    <row r="129" spans="1:8">
      <c r="A129" s="14"/>
      <c r="B129" s="14"/>
      <c r="C129" s="14"/>
      <c r="D129" s="14"/>
      <c r="E129" s="14"/>
      <c r="F129" s="14"/>
      <c r="G129" s="14"/>
      <c r="H129" s="14"/>
    </row>
    <row r="130" spans="1:8">
      <c r="A130" s="14"/>
      <c r="B130" s="14"/>
      <c r="C130" s="14"/>
      <c r="D130" s="14"/>
      <c r="E130" s="14"/>
      <c r="F130" s="14"/>
      <c r="G130" s="14"/>
      <c r="H130" s="14"/>
    </row>
    <row r="131" spans="1:8">
      <c r="A131" s="14"/>
      <c r="B131" s="14"/>
      <c r="C131" s="14"/>
      <c r="D131" s="14"/>
      <c r="E131" s="14"/>
      <c r="F131" s="14"/>
      <c r="G131" s="14"/>
      <c r="H131" s="14"/>
    </row>
    <row r="132" spans="1:8">
      <c r="A132" s="14"/>
      <c r="B132" s="14"/>
      <c r="C132" s="14"/>
      <c r="D132" s="14"/>
      <c r="E132" s="14"/>
      <c r="F132" s="14"/>
      <c r="G132" s="14"/>
      <c r="H132" s="14"/>
    </row>
    <row r="133" spans="1:8">
      <c r="A133" s="14"/>
      <c r="B133" s="14"/>
      <c r="C133" s="14"/>
      <c r="D133" s="14"/>
      <c r="E133" s="14"/>
      <c r="F133" s="14"/>
      <c r="G133" s="14"/>
      <c r="H133" s="14"/>
    </row>
    <row r="134" spans="1:8">
      <c r="A134" s="14"/>
      <c r="B134" s="14"/>
      <c r="C134" s="14"/>
      <c r="D134" s="14"/>
      <c r="E134" s="14"/>
      <c r="F134" s="14"/>
      <c r="G134" s="14"/>
      <c r="H134" s="14"/>
    </row>
    <row r="135" spans="1:8">
      <c r="A135" s="14"/>
      <c r="B135" s="14"/>
      <c r="C135" s="14"/>
      <c r="D135" s="14"/>
      <c r="E135" s="14"/>
      <c r="F135" s="14"/>
      <c r="G135" s="14"/>
      <c r="H135" s="14"/>
    </row>
    <row r="136" spans="1:8">
      <c r="A136" s="14"/>
      <c r="B136" s="14"/>
      <c r="C136" s="14"/>
      <c r="D136" s="14"/>
      <c r="E136" s="14"/>
      <c r="F136" s="14"/>
      <c r="G136" s="14"/>
      <c r="H136" s="14"/>
    </row>
    <row r="137" spans="1:8">
      <c r="A137" s="14"/>
      <c r="B137" s="14"/>
      <c r="C137" s="14"/>
      <c r="D137" s="14"/>
      <c r="E137" s="14"/>
      <c r="F137" s="14"/>
      <c r="G137" s="14"/>
      <c r="H137" s="14"/>
    </row>
    <row r="138" spans="1:8">
      <c r="A138" s="14"/>
      <c r="B138" s="14"/>
      <c r="C138" s="14"/>
      <c r="D138" s="14"/>
      <c r="E138" s="14"/>
      <c r="F138" s="14"/>
      <c r="G138" s="14"/>
      <c r="H138" s="14"/>
    </row>
    <row r="139" spans="1:8">
      <c r="A139" s="14"/>
      <c r="B139" s="14"/>
      <c r="C139" s="14"/>
      <c r="D139" s="14"/>
      <c r="E139" s="14"/>
      <c r="F139" s="14"/>
      <c r="G139" s="14"/>
      <c r="H139" s="14"/>
    </row>
    <row r="140" spans="1:8">
      <c r="A140" s="14"/>
      <c r="B140" s="14"/>
      <c r="C140" s="14"/>
      <c r="D140" s="14"/>
      <c r="E140" s="14"/>
      <c r="F140" s="14"/>
      <c r="G140" s="14"/>
      <c r="H140" s="14"/>
    </row>
    <row r="141" spans="1:8">
      <c r="A141" s="14"/>
      <c r="B141" s="14"/>
      <c r="C141" s="14"/>
      <c r="D141" s="14"/>
      <c r="E141" s="14"/>
      <c r="F141" s="14"/>
      <c r="G141" s="14"/>
      <c r="H141" s="14"/>
    </row>
    <row r="142" spans="1:8">
      <c r="A142" s="14"/>
      <c r="B142" s="14"/>
      <c r="C142" s="14"/>
      <c r="D142" s="14"/>
      <c r="E142" s="14"/>
      <c r="F142" s="14"/>
      <c r="G142" s="14"/>
      <c r="H142" s="14"/>
    </row>
    <row r="143" spans="1:8">
      <c r="A143" s="14"/>
      <c r="B143" s="14"/>
      <c r="C143" s="14"/>
      <c r="D143" s="14"/>
      <c r="E143" s="14"/>
      <c r="F143" s="14"/>
      <c r="G143" s="14"/>
      <c r="H143" s="14"/>
    </row>
    <row r="144" spans="1:8">
      <c r="A144" s="14"/>
      <c r="B144" s="14"/>
      <c r="C144" s="14"/>
      <c r="D144" s="14"/>
      <c r="E144" s="14"/>
      <c r="F144" s="14"/>
      <c r="G144" s="14"/>
      <c r="H144" s="14"/>
    </row>
    <row r="145" spans="1:8">
      <c r="A145" s="14"/>
      <c r="B145" s="14"/>
      <c r="C145" s="14"/>
      <c r="D145" s="14"/>
      <c r="E145" s="14"/>
      <c r="F145" s="14"/>
      <c r="G145" s="14"/>
      <c r="H145" s="14"/>
    </row>
    <row r="146" spans="1:8">
      <c r="A146" s="14"/>
      <c r="B146" s="14"/>
      <c r="C146" s="14"/>
      <c r="D146" s="14"/>
      <c r="E146" s="14"/>
      <c r="F146" s="14"/>
      <c r="G146" s="14"/>
      <c r="H146" s="14"/>
    </row>
    <row r="147" spans="1:8">
      <c r="A147" s="14"/>
      <c r="B147" s="14"/>
      <c r="C147" s="14"/>
      <c r="D147" s="14"/>
      <c r="E147" s="14"/>
      <c r="F147" s="14"/>
      <c r="G147" s="14"/>
      <c r="H147" s="14"/>
    </row>
    <row r="148" spans="1:8">
      <c r="A148" s="14"/>
      <c r="B148" s="14"/>
      <c r="C148" s="14"/>
      <c r="D148" s="14"/>
      <c r="E148" s="14"/>
      <c r="F148" s="14"/>
      <c r="G148" s="14"/>
      <c r="H148" s="14"/>
    </row>
    <row r="149" spans="1:8">
      <c r="A149" s="14"/>
      <c r="B149" s="14"/>
      <c r="C149" s="14"/>
      <c r="D149" s="14"/>
      <c r="E149" s="14"/>
      <c r="F149" s="14"/>
      <c r="G149" s="14"/>
      <c r="H149" s="14"/>
    </row>
    <row r="150" spans="1:8">
      <c r="A150" s="14"/>
      <c r="B150" s="14"/>
      <c r="C150" s="14"/>
      <c r="D150" s="14"/>
      <c r="E150" s="14"/>
      <c r="F150" s="14"/>
      <c r="G150" s="14"/>
      <c r="H150" s="14"/>
    </row>
    <row r="151" spans="1:8">
      <c r="A151" s="14"/>
      <c r="B151" s="14"/>
      <c r="C151" s="14"/>
      <c r="D151" s="14"/>
      <c r="E151" s="14"/>
      <c r="F151" s="14"/>
      <c r="G151" s="14"/>
      <c r="H151" s="14"/>
    </row>
    <row r="152" spans="1:8">
      <c r="A152" s="14"/>
      <c r="B152" s="14"/>
      <c r="C152" s="14"/>
      <c r="D152" s="14"/>
      <c r="E152" s="14"/>
      <c r="F152" s="14"/>
      <c r="G152" s="14"/>
      <c r="H152" s="14"/>
    </row>
    <row r="153" spans="1:8">
      <c r="A153" s="14"/>
      <c r="B153" s="14"/>
      <c r="C153" s="14"/>
      <c r="D153" s="14"/>
      <c r="E153" s="14"/>
      <c r="F153" s="14"/>
      <c r="G153" s="14"/>
      <c r="H153" s="14"/>
    </row>
    <row r="154" spans="1:8">
      <c r="A154" s="14"/>
      <c r="B154" s="14"/>
      <c r="C154" s="14"/>
      <c r="D154" s="14"/>
      <c r="E154" s="14"/>
      <c r="F154" s="14"/>
      <c r="G154" s="14"/>
      <c r="H154" s="14"/>
    </row>
    <row r="155" spans="1:8">
      <c r="A155" s="14"/>
      <c r="B155" s="14"/>
      <c r="C155" s="14"/>
      <c r="D155" s="14"/>
      <c r="E155" s="14"/>
      <c r="F155" s="14"/>
      <c r="G155" s="14"/>
      <c r="H155" s="14"/>
    </row>
    <row r="156" spans="1:8">
      <c r="A156" s="14"/>
      <c r="B156" s="14"/>
      <c r="C156" s="14"/>
      <c r="D156" s="14"/>
      <c r="E156" s="14"/>
      <c r="F156" s="14"/>
      <c r="G156" s="14"/>
      <c r="H156" s="14"/>
    </row>
    <row r="157" spans="1:8">
      <c r="A157" s="14"/>
      <c r="B157" s="14"/>
      <c r="C157" s="14"/>
      <c r="D157" s="14"/>
      <c r="E157" s="14"/>
      <c r="F157" s="14"/>
      <c r="G157" s="14"/>
      <c r="H157" s="14"/>
    </row>
    <row r="158" spans="1:8">
      <c r="A158" s="14"/>
      <c r="B158" s="14"/>
      <c r="C158" s="14"/>
      <c r="D158" s="14"/>
      <c r="E158" s="14"/>
      <c r="F158" s="14"/>
      <c r="G158" s="14"/>
      <c r="H158" s="14"/>
    </row>
    <row r="159" spans="1:8">
      <c r="A159" s="14"/>
      <c r="B159" s="14"/>
      <c r="C159" s="14"/>
      <c r="D159" s="14"/>
      <c r="E159" s="14"/>
      <c r="F159" s="14"/>
      <c r="G159" s="14"/>
      <c r="H159" s="14"/>
    </row>
    <row r="160" spans="1:8">
      <c r="A160" s="14"/>
      <c r="B160" s="14"/>
      <c r="C160" s="14"/>
      <c r="D160" s="14"/>
      <c r="E160" s="14"/>
      <c r="F160" s="14"/>
      <c r="G160" s="14"/>
      <c r="H160" s="14"/>
    </row>
    <row r="161" spans="1:8">
      <c r="A161" s="14"/>
      <c r="B161" s="14"/>
      <c r="C161" s="14"/>
      <c r="D161" s="14"/>
      <c r="E161" s="14"/>
      <c r="F161" s="14"/>
      <c r="G161" s="14"/>
      <c r="H161" s="14"/>
    </row>
    <row r="162" spans="1:8">
      <c r="A162" s="14"/>
      <c r="B162" s="14"/>
      <c r="C162" s="14"/>
      <c r="D162" s="14"/>
      <c r="E162" s="14"/>
      <c r="F162" s="14"/>
      <c r="G162" s="14"/>
      <c r="H162" s="14"/>
    </row>
    <row r="163" spans="1:8">
      <c r="A163" s="14"/>
      <c r="B163" s="14"/>
      <c r="C163" s="14"/>
      <c r="D163" s="14"/>
      <c r="E163" s="14"/>
      <c r="F163" s="14"/>
      <c r="G163" s="14"/>
      <c r="H163" s="14"/>
    </row>
    <row r="164" spans="1:8">
      <c r="A164" s="14"/>
      <c r="B164" s="14"/>
      <c r="C164" s="14"/>
      <c r="D164" s="14"/>
      <c r="E164" s="14"/>
      <c r="F164" s="14"/>
      <c r="G164" s="14"/>
      <c r="H164" s="14"/>
    </row>
    <row r="165" spans="1:8">
      <c r="A165" s="14"/>
      <c r="B165" s="14"/>
      <c r="C165" s="14"/>
      <c r="D165" s="14"/>
      <c r="E165" s="14"/>
      <c r="F165" s="14"/>
      <c r="G165" s="14"/>
      <c r="H165" s="14"/>
    </row>
    <row r="166" spans="1:8">
      <c r="A166" s="14"/>
      <c r="B166" s="14"/>
      <c r="C166" s="14"/>
      <c r="D166" s="14"/>
      <c r="E166" s="14"/>
      <c r="F166" s="14"/>
      <c r="G166" s="14"/>
      <c r="H166" s="14"/>
    </row>
    <row r="167" spans="1:8">
      <c r="A167" s="14"/>
      <c r="B167" s="14"/>
      <c r="C167" s="14"/>
      <c r="D167" s="14"/>
      <c r="E167" s="14"/>
      <c r="F167" s="14"/>
      <c r="G167" s="14"/>
      <c r="H167" s="14"/>
    </row>
    <row r="168" spans="1:8">
      <c r="A168" s="14"/>
      <c r="B168" s="14"/>
      <c r="C168" s="14"/>
      <c r="D168" s="14"/>
      <c r="E168" s="14"/>
      <c r="F168" s="14"/>
      <c r="G168" s="14"/>
      <c r="H168" s="14"/>
    </row>
    <row r="169" spans="1:8">
      <c r="A169" s="14"/>
      <c r="B169" s="14"/>
      <c r="C169" s="14"/>
      <c r="D169" s="14"/>
      <c r="E169" s="14"/>
      <c r="F169" s="14"/>
      <c r="G169" s="14"/>
      <c r="H169" s="14"/>
    </row>
    <row r="170" spans="1:8">
      <c r="A170" s="14"/>
      <c r="B170" s="14"/>
      <c r="C170" s="14"/>
      <c r="D170" s="14"/>
      <c r="E170" s="14"/>
      <c r="F170" s="14"/>
      <c r="G170" s="14"/>
      <c r="H170" s="14"/>
    </row>
    <row r="171" spans="1:8">
      <c r="A171" s="14"/>
      <c r="B171" s="14"/>
      <c r="C171" s="14"/>
      <c r="D171" s="14"/>
      <c r="E171" s="14"/>
      <c r="F171" s="14"/>
      <c r="G171" s="14"/>
      <c r="H171" s="14"/>
    </row>
    <row r="172" spans="1:8">
      <c r="A172" s="14"/>
      <c r="B172" s="14"/>
      <c r="C172" s="14"/>
      <c r="D172" s="14"/>
      <c r="E172" s="14"/>
      <c r="F172" s="14"/>
      <c r="G172" s="14"/>
      <c r="H172" s="14"/>
    </row>
    <row r="173" spans="1:8">
      <c r="A173" s="14"/>
      <c r="B173" s="14"/>
      <c r="C173" s="14"/>
      <c r="D173" s="14"/>
      <c r="E173" s="14"/>
      <c r="F173" s="14"/>
      <c r="G173" s="14"/>
      <c r="H173" s="14"/>
    </row>
    <row r="174" spans="1:8">
      <c r="A174" s="14"/>
      <c r="B174" s="14"/>
      <c r="C174" s="14"/>
      <c r="D174" s="14"/>
      <c r="E174" s="14"/>
      <c r="F174" s="14"/>
      <c r="G174" s="14"/>
      <c r="H174" s="14"/>
    </row>
    <row r="175" spans="1:8">
      <c r="A175" s="14"/>
      <c r="B175" s="14"/>
      <c r="C175" s="14"/>
      <c r="D175" s="14"/>
      <c r="E175" s="14"/>
      <c r="F175" s="14"/>
      <c r="G175" s="14"/>
      <c r="H175" s="14"/>
    </row>
    <row r="176" spans="1:8">
      <c r="A176" s="14"/>
      <c r="B176" s="14"/>
      <c r="C176" s="14"/>
      <c r="D176" s="14"/>
      <c r="E176" s="14"/>
      <c r="F176" s="14"/>
      <c r="G176" s="14"/>
      <c r="H176" s="14"/>
    </row>
    <row r="177" spans="1:8">
      <c r="A177" s="14"/>
      <c r="B177" s="14"/>
      <c r="C177" s="14"/>
      <c r="D177" s="14"/>
      <c r="E177" s="14"/>
      <c r="F177" s="14"/>
      <c r="G177" s="14"/>
      <c r="H177" s="14"/>
    </row>
    <row r="178" spans="1:8">
      <c r="A178" s="14"/>
      <c r="B178" s="14"/>
      <c r="C178" s="14"/>
      <c r="D178" s="14"/>
      <c r="E178" s="14"/>
      <c r="F178" s="14"/>
      <c r="G178" s="14"/>
      <c r="H178" s="14"/>
    </row>
    <row r="179" spans="1:8">
      <c r="A179" s="14"/>
      <c r="B179" s="14"/>
      <c r="C179" s="14"/>
      <c r="D179" s="14"/>
      <c r="E179" s="14"/>
      <c r="F179" s="14"/>
      <c r="G179" s="14"/>
      <c r="H179" s="14"/>
    </row>
    <row r="180" spans="1:8">
      <c r="A180" s="14"/>
      <c r="B180" s="14"/>
      <c r="C180" s="14"/>
      <c r="D180" s="14"/>
      <c r="E180" s="14"/>
      <c r="F180" s="14"/>
      <c r="G180" s="14"/>
      <c r="H180" s="14"/>
    </row>
    <row r="181" spans="1:8">
      <c r="A181" s="14"/>
      <c r="B181" s="14"/>
      <c r="C181" s="14"/>
      <c r="D181" s="14"/>
      <c r="E181" s="14"/>
      <c r="F181" s="14"/>
      <c r="G181" s="14"/>
      <c r="H181" s="14"/>
    </row>
    <row r="182" spans="1:8">
      <c r="A182" s="14"/>
      <c r="B182" s="14"/>
      <c r="C182" s="14"/>
      <c r="D182" s="14"/>
      <c r="E182" s="14"/>
      <c r="F182" s="14"/>
      <c r="G182" s="14"/>
      <c r="H182" s="14"/>
    </row>
    <row r="183" spans="1:8">
      <c r="A183" s="14"/>
      <c r="B183" s="14"/>
      <c r="C183" s="14"/>
      <c r="D183" s="14"/>
      <c r="E183" s="14"/>
      <c r="F183" s="14"/>
      <c r="G183" s="14"/>
      <c r="H183" s="14"/>
    </row>
    <row r="184" spans="1:8">
      <c r="A184" s="14"/>
      <c r="B184" s="14"/>
      <c r="C184" s="14"/>
      <c r="D184" s="14"/>
      <c r="E184" s="14"/>
      <c r="F184" s="14"/>
      <c r="G184" s="14"/>
      <c r="H184" s="14"/>
    </row>
    <row r="185" spans="1:8">
      <c r="A185" s="14"/>
      <c r="B185" s="14"/>
      <c r="C185" s="14"/>
      <c r="D185" s="14"/>
      <c r="E185" s="14"/>
      <c r="F185" s="14"/>
      <c r="G185" s="14"/>
      <c r="H185" s="14"/>
    </row>
    <row r="186" spans="1:8">
      <c r="A186" s="14"/>
      <c r="B186" s="14"/>
      <c r="C186" s="14"/>
      <c r="D186" s="14"/>
      <c r="E186" s="14"/>
      <c r="F186" s="14"/>
      <c r="G186" s="14"/>
      <c r="H186" s="14"/>
    </row>
    <row r="187" spans="1:8">
      <c r="A187" s="14"/>
      <c r="B187" s="14"/>
      <c r="C187" s="14"/>
      <c r="D187" s="14"/>
      <c r="E187" s="14"/>
      <c r="F187" s="14"/>
      <c r="G187" s="14"/>
      <c r="H187" s="14"/>
    </row>
    <row r="188" spans="1:8">
      <c r="A188" s="14"/>
      <c r="B188" s="14"/>
      <c r="C188" s="14"/>
      <c r="D188" s="14"/>
      <c r="E188" s="14"/>
      <c r="F188" s="14"/>
      <c r="G188" s="14"/>
      <c r="H188" s="14"/>
    </row>
    <row r="189" spans="1:8">
      <c r="A189" s="14"/>
      <c r="B189" s="14"/>
      <c r="C189" s="14"/>
      <c r="D189" s="14"/>
      <c r="E189" s="14"/>
      <c r="F189" s="14"/>
      <c r="G189" s="14"/>
      <c r="H189" s="14"/>
    </row>
    <row r="190" spans="1:8">
      <c r="A190" s="14"/>
      <c r="B190" s="14"/>
      <c r="C190" s="14"/>
      <c r="D190" s="14"/>
      <c r="E190" s="14"/>
      <c r="F190" s="14"/>
      <c r="G190" s="14"/>
      <c r="H190" s="14"/>
    </row>
    <row r="191" spans="1:8">
      <c r="A191" s="14"/>
      <c r="B191" s="14"/>
      <c r="C191" s="14"/>
      <c r="D191" s="14"/>
      <c r="E191" s="14"/>
      <c r="F191" s="14"/>
      <c r="G191" s="14"/>
      <c r="H191" s="14"/>
    </row>
    <row r="192" spans="1:8">
      <c r="A192" s="14"/>
      <c r="B192" s="14"/>
      <c r="C192" s="14"/>
      <c r="D192" s="14"/>
      <c r="E192" s="14"/>
      <c r="F192" s="14"/>
      <c r="G192" s="14"/>
      <c r="H192" s="14"/>
    </row>
    <row r="193" spans="1:8">
      <c r="A193" s="14"/>
      <c r="B193" s="14"/>
      <c r="C193" s="14"/>
      <c r="D193" s="14"/>
      <c r="E193" s="14"/>
      <c r="F193" s="14"/>
      <c r="G193" s="14"/>
      <c r="H193" s="14"/>
    </row>
    <row r="194" spans="1:8">
      <c r="A194" s="14"/>
      <c r="B194" s="14"/>
      <c r="C194" s="14"/>
      <c r="D194" s="14"/>
      <c r="E194" s="14"/>
      <c r="F194" s="14"/>
      <c r="G194" s="14"/>
      <c r="H194" s="14"/>
    </row>
    <row r="195" spans="1:8">
      <c r="A195" s="14"/>
      <c r="B195" s="14"/>
      <c r="C195" s="14"/>
      <c r="D195" s="14"/>
      <c r="E195" s="14"/>
      <c r="F195" s="14"/>
      <c r="G195" s="14"/>
      <c r="H195" s="14"/>
    </row>
    <row r="196" spans="1:8">
      <c r="A196" s="14"/>
      <c r="B196" s="14"/>
      <c r="C196" s="14"/>
      <c r="D196" s="14"/>
      <c r="E196" s="14"/>
      <c r="F196" s="14"/>
      <c r="G196" s="14"/>
      <c r="H196" s="14"/>
    </row>
    <row r="197" spans="1:8">
      <c r="A197" s="14"/>
      <c r="B197" s="14"/>
      <c r="C197" s="14"/>
      <c r="D197" s="14"/>
      <c r="E197" s="14"/>
      <c r="F197" s="14"/>
      <c r="G197" s="14"/>
      <c r="H197" s="14"/>
    </row>
    <row r="198" spans="1:8">
      <c r="A198" s="14"/>
      <c r="B198" s="14"/>
      <c r="C198" s="14"/>
      <c r="D198" s="14"/>
      <c r="E198" s="14"/>
      <c r="F198" s="14"/>
      <c r="G198" s="14"/>
      <c r="H198" s="14"/>
    </row>
    <row r="199" spans="1:8">
      <c r="A199" s="14"/>
      <c r="B199" s="14"/>
      <c r="C199" s="14"/>
      <c r="D199" s="14"/>
      <c r="E199" s="14"/>
      <c r="F199" s="14"/>
      <c r="G199" s="14"/>
      <c r="H199" s="14"/>
    </row>
    <row r="200" spans="1:8">
      <c r="A200" s="14"/>
      <c r="B200" s="14"/>
      <c r="C200" s="14"/>
      <c r="D200" s="14"/>
      <c r="E200" s="14"/>
      <c r="F200" s="14"/>
      <c r="G200" s="14"/>
      <c r="H200" s="14"/>
    </row>
    <row r="201" spans="1:8">
      <c r="A201" s="14"/>
      <c r="B201" s="14"/>
      <c r="C201" s="14"/>
      <c r="D201" s="14"/>
      <c r="E201" s="14"/>
      <c r="F201" s="14"/>
      <c r="G201" s="14"/>
      <c r="H201" s="14"/>
    </row>
    <row r="202" spans="1:8">
      <c r="A202" s="14"/>
      <c r="B202" s="14"/>
      <c r="C202" s="14"/>
      <c r="D202" s="14"/>
      <c r="E202" s="14"/>
      <c r="F202" s="14"/>
      <c r="G202" s="14"/>
      <c r="H202" s="14"/>
    </row>
    <row r="203" spans="1:8">
      <c r="A203" s="14"/>
      <c r="B203" s="14"/>
      <c r="C203" s="14"/>
      <c r="D203" s="14"/>
      <c r="E203" s="14"/>
      <c r="F203" s="14"/>
      <c r="G203" s="14"/>
      <c r="H203" s="14"/>
    </row>
    <row r="204" spans="1:8">
      <c r="A204" s="14"/>
      <c r="B204" s="14"/>
      <c r="C204" s="14"/>
      <c r="D204" s="14"/>
      <c r="E204" s="14"/>
      <c r="F204" s="14"/>
      <c r="G204" s="14"/>
      <c r="H204" s="14"/>
    </row>
    <row r="205" spans="1:8">
      <c r="A205" s="14"/>
      <c r="B205" s="14"/>
      <c r="C205" s="14"/>
      <c r="D205" s="14"/>
      <c r="E205" s="14"/>
      <c r="F205" s="14"/>
      <c r="G205" s="14"/>
      <c r="H205" s="14"/>
    </row>
    <row r="206" spans="1:8">
      <c r="A206" s="14"/>
      <c r="B206" s="14"/>
      <c r="C206" s="14"/>
      <c r="D206" s="14"/>
      <c r="E206" s="14"/>
      <c r="F206" s="14"/>
      <c r="G206" s="14"/>
      <c r="H206" s="14"/>
    </row>
    <row r="207" spans="1:8">
      <c r="A207" s="14"/>
      <c r="B207" s="14"/>
      <c r="C207" s="14"/>
      <c r="D207" s="14"/>
      <c r="E207" s="14"/>
      <c r="F207" s="14"/>
      <c r="G207" s="14"/>
      <c r="H207" s="14"/>
    </row>
    <row r="208" spans="1:8">
      <c r="A208" s="14"/>
      <c r="B208" s="14"/>
      <c r="C208" s="14"/>
      <c r="D208" s="14"/>
      <c r="E208" s="14"/>
      <c r="F208" s="14"/>
      <c r="G208" s="14"/>
      <c r="H208" s="14"/>
    </row>
    <row r="209" spans="1:8">
      <c r="A209" s="14"/>
      <c r="B209" s="14"/>
      <c r="C209" s="14"/>
      <c r="D209" s="14"/>
      <c r="E209" s="14"/>
      <c r="F209" s="14"/>
      <c r="G209" s="14"/>
      <c r="H209" s="14"/>
    </row>
    <row r="210" spans="1:8">
      <c r="A210" s="14"/>
      <c r="B210" s="14"/>
      <c r="C210" s="14"/>
      <c r="D210" s="14"/>
      <c r="E210" s="14"/>
      <c r="F210" s="14"/>
      <c r="G210" s="14"/>
      <c r="H210" s="14"/>
    </row>
    <row r="211" spans="1:8">
      <c r="A211" s="14"/>
      <c r="B211" s="14"/>
      <c r="C211" s="14"/>
      <c r="D211" s="14"/>
      <c r="E211" s="14"/>
      <c r="F211" s="14"/>
      <c r="G211" s="14"/>
      <c r="H211" s="14"/>
    </row>
    <row r="212" spans="1:8">
      <c r="A212" s="14"/>
      <c r="B212" s="14"/>
      <c r="C212" s="14"/>
      <c r="D212" s="14"/>
      <c r="E212" s="14"/>
      <c r="F212" s="14"/>
      <c r="G212" s="14"/>
      <c r="H212" s="14"/>
    </row>
    <row r="213" spans="1:8">
      <c r="A213" s="14"/>
      <c r="B213" s="14"/>
      <c r="C213" s="14"/>
      <c r="D213" s="14"/>
      <c r="E213" s="14"/>
      <c r="F213" s="14"/>
      <c r="G213" s="14"/>
      <c r="H213" s="14"/>
    </row>
    <row r="214" spans="1:8">
      <c r="A214" s="14"/>
      <c r="B214" s="14"/>
      <c r="C214" s="14"/>
      <c r="D214" s="14"/>
      <c r="E214" s="14"/>
      <c r="F214" s="14"/>
      <c r="G214" s="14"/>
      <c r="H214" s="14"/>
    </row>
    <row r="215" spans="1:8">
      <c r="A215" s="14"/>
      <c r="B215" s="14"/>
      <c r="C215" s="14"/>
      <c r="D215" s="14"/>
      <c r="E215" s="14"/>
      <c r="F215" s="14"/>
      <c r="G215" s="14"/>
      <c r="H215" s="14"/>
    </row>
    <row r="216" spans="1:8">
      <c r="A216" s="14"/>
      <c r="B216" s="14"/>
      <c r="C216" s="14"/>
      <c r="D216" s="14"/>
      <c r="E216" s="14"/>
      <c r="F216" s="14"/>
      <c r="G216" s="14"/>
      <c r="H216" s="14"/>
    </row>
    <row r="217" spans="1:8">
      <c r="A217" s="14"/>
      <c r="B217" s="14"/>
      <c r="C217" s="14"/>
      <c r="D217" s="14"/>
      <c r="E217" s="14"/>
      <c r="F217" s="14"/>
      <c r="G217" s="14"/>
      <c r="H217" s="14"/>
    </row>
    <row r="218" spans="1:8">
      <c r="A218" s="14"/>
      <c r="B218" s="14"/>
      <c r="C218" s="14"/>
      <c r="D218" s="14"/>
      <c r="E218" s="14"/>
      <c r="F218" s="14"/>
      <c r="G218" s="14"/>
      <c r="H218" s="14"/>
    </row>
    <row r="219" spans="1:8">
      <c r="A219" s="14"/>
      <c r="B219" s="14"/>
      <c r="C219" s="14"/>
      <c r="D219" s="14"/>
      <c r="E219" s="14"/>
      <c r="F219" s="14"/>
      <c r="G219" s="14"/>
      <c r="H219" s="14"/>
    </row>
    <row r="220" spans="1:8">
      <c r="A220" s="14"/>
      <c r="B220" s="14"/>
      <c r="C220" s="14"/>
      <c r="D220" s="14"/>
      <c r="E220" s="14"/>
      <c r="F220" s="14"/>
      <c r="G220" s="14"/>
      <c r="H220" s="14"/>
    </row>
    <row r="221" spans="1:8">
      <c r="A221" s="14"/>
      <c r="B221" s="14"/>
      <c r="C221" s="14"/>
      <c r="D221" s="14"/>
      <c r="E221" s="14"/>
      <c r="F221" s="14"/>
      <c r="G221" s="14"/>
      <c r="H221" s="14"/>
    </row>
    <row r="222" spans="1:8">
      <c r="A222" s="14"/>
      <c r="B222" s="14"/>
      <c r="C222" s="14"/>
      <c r="D222" s="14"/>
      <c r="E222" s="14"/>
      <c r="F222" s="14"/>
      <c r="G222" s="14"/>
      <c r="H222" s="14"/>
    </row>
    <row r="223" spans="1:8">
      <c r="A223" s="14"/>
      <c r="B223" s="14"/>
      <c r="C223" s="14"/>
      <c r="D223" s="14"/>
      <c r="E223" s="14"/>
      <c r="F223" s="14"/>
      <c r="G223" s="14"/>
      <c r="H223" s="14"/>
    </row>
    <row r="224" spans="1:8">
      <c r="A224" s="14"/>
      <c r="B224" s="14"/>
      <c r="C224" s="14"/>
      <c r="D224" s="14"/>
      <c r="E224" s="14"/>
      <c r="F224" s="14"/>
      <c r="G224" s="14"/>
      <c r="H224" s="14"/>
    </row>
    <row r="225" spans="1:8">
      <c r="A225" s="14"/>
      <c r="B225" s="14"/>
      <c r="C225" s="14"/>
      <c r="D225" s="14"/>
      <c r="E225" s="14"/>
      <c r="F225" s="14"/>
      <c r="G225" s="14"/>
      <c r="H225" s="14"/>
    </row>
    <row r="226" spans="1:8">
      <c r="A226" s="14"/>
      <c r="B226" s="14"/>
      <c r="C226" s="14"/>
      <c r="D226" s="14"/>
      <c r="E226" s="14"/>
      <c r="F226" s="14"/>
      <c r="G226" s="14"/>
      <c r="H226" s="14"/>
    </row>
    <row r="227" spans="1:8">
      <c r="A227" s="14"/>
      <c r="B227" s="14"/>
      <c r="C227" s="14"/>
      <c r="D227" s="14"/>
      <c r="E227" s="14"/>
      <c r="F227" s="14"/>
      <c r="G227" s="14"/>
      <c r="H227" s="14"/>
    </row>
    <row r="228" spans="1:8">
      <c r="A228" s="14"/>
      <c r="B228" s="14"/>
      <c r="C228" s="14"/>
      <c r="D228" s="14"/>
      <c r="E228" s="14"/>
      <c r="F228" s="14"/>
      <c r="G228" s="14"/>
      <c r="H228" s="14"/>
    </row>
    <row r="229" spans="1:8">
      <c r="A229" s="14"/>
      <c r="B229" s="14"/>
      <c r="C229" s="14"/>
      <c r="D229" s="14"/>
      <c r="E229" s="14"/>
      <c r="F229" s="14"/>
      <c r="G229" s="14"/>
      <c r="H229" s="14"/>
    </row>
    <row r="230" spans="1:8">
      <c r="A230" s="14"/>
      <c r="B230" s="14"/>
      <c r="C230" s="14"/>
      <c r="D230" s="14"/>
      <c r="E230" s="14"/>
      <c r="F230" s="14"/>
      <c r="G230" s="14"/>
      <c r="H230" s="14"/>
    </row>
    <row r="231" spans="1:8">
      <c r="A231" s="14"/>
      <c r="B231" s="14"/>
      <c r="C231" s="14"/>
      <c r="D231" s="14"/>
      <c r="E231" s="14"/>
      <c r="F231" s="14"/>
      <c r="G231" s="14"/>
      <c r="H231" s="14"/>
    </row>
    <row r="232" spans="1:8">
      <c r="A232" s="14"/>
      <c r="B232" s="14"/>
      <c r="C232" s="14"/>
      <c r="D232" s="14"/>
      <c r="E232" s="14"/>
      <c r="F232" s="14"/>
      <c r="G232" s="14"/>
      <c r="H232" s="14"/>
    </row>
    <row r="233" spans="1:8">
      <c r="A233" s="14"/>
      <c r="B233" s="14"/>
      <c r="C233" s="14"/>
      <c r="D233" s="14"/>
      <c r="E233" s="14"/>
      <c r="F233" s="14"/>
      <c r="G233" s="14"/>
      <c r="H233" s="14"/>
    </row>
    <row r="234" spans="1:8">
      <c r="A234" s="14"/>
      <c r="B234" s="14"/>
      <c r="C234" s="14"/>
      <c r="D234" s="14"/>
      <c r="E234" s="14"/>
      <c r="F234" s="14"/>
      <c r="G234" s="14"/>
      <c r="H234" s="14"/>
    </row>
    <row r="235" spans="1:8">
      <c r="A235" s="14"/>
      <c r="B235" s="14"/>
      <c r="C235" s="14"/>
      <c r="D235" s="14"/>
      <c r="E235" s="14"/>
      <c r="F235" s="14"/>
      <c r="G235" s="14"/>
      <c r="H235" s="14"/>
    </row>
    <row r="236" spans="1:8">
      <c r="A236" s="14"/>
      <c r="B236" s="14"/>
      <c r="C236" s="14"/>
      <c r="D236" s="14"/>
      <c r="E236" s="14"/>
      <c r="F236" s="14"/>
      <c r="G236" s="14"/>
      <c r="H236" s="14"/>
    </row>
    <row r="237" spans="1:8">
      <c r="A237" s="14"/>
      <c r="B237" s="14"/>
      <c r="C237" s="14"/>
      <c r="D237" s="14"/>
      <c r="E237" s="14"/>
      <c r="F237" s="14"/>
      <c r="G237" s="14"/>
      <c r="H237" s="14"/>
    </row>
    <row r="238" spans="1:8">
      <c r="A238" s="14"/>
      <c r="B238" s="14"/>
      <c r="C238" s="14"/>
      <c r="D238" s="14"/>
      <c r="E238" s="14"/>
      <c r="F238" s="14"/>
      <c r="G238" s="14"/>
      <c r="H238" s="14"/>
    </row>
    <row r="239" spans="1:8">
      <c r="A239" s="14"/>
      <c r="B239" s="14"/>
      <c r="C239" s="14"/>
      <c r="D239" s="14"/>
      <c r="E239" s="14"/>
      <c r="F239" s="14"/>
      <c r="G239" s="14"/>
      <c r="H239" s="14"/>
    </row>
    <row r="240" spans="1:8">
      <c r="A240" s="14"/>
      <c r="B240" s="14"/>
      <c r="C240" s="14"/>
      <c r="D240" s="14"/>
      <c r="E240" s="14"/>
      <c r="F240" s="14"/>
      <c r="G240" s="14"/>
      <c r="H240" s="14"/>
    </row>
    <row r="241" spans="1:8">
      <c r="A241" s="14"/>
      <c r="B241" s="14"/>
      <c r="C241" s="14"/>
      <c r="D241" s="14"/>
      <c r="E241" s="14"/>
      <c r="F241" s="14"/>
      <c r="G241" s="14"/>
      <c r="H241" s="14"/>
    </row>
    <row r="242" spans="1:8">
      <c r="A242" s="14"/>
      <c r="B242" s="14"/>
      <c r="C242" s="14"/>
      <c r="D242" s="14"/>
      <c r="E242" s="14"/>
      <c r="F242" s="14"/>
      <c r="G242" s="14"/>
      <c r="H242" s="14"/>
    </row>
    <row r="243" spans="1:8">
      <c r="A243" s="14"/>
      <c r="B243" s="14"/>
      <c r="C243" s="14"/>
      <c r="D243" s="14"/>
      <c r="E243" s="14"/>
      <c r="F243" s="14"/>
      <c r="G243" s="14"/>
      <c r="H243" s="14"/>
    </row>
    <row r="244" spans="1:8">
      <c r="A244" s="14"/>
      <c r="B244" s="14"/>
      <c r="C244" s="14"/>
      <c r="D244" s="14"/>
      <c r="E244" s="14"/>
      <c r="F244" s="14"/>
      <c r="G244" s="14"/>
      <c r="H244" s="14"/>
    </row>
    <row r="245" spans="1:8">
      <c r="A245" s="14"/>
      <c r="B245" s="14"/>
      <c r="C245" s="14"/>
      <c r="D245" s="14"/>
      <c r="E245" s="14"/>
      <c r="F245" s="14"/>
      <c r="G245" s="14"/>
      <c r="H245" s="14"/>
    </row>
    <row r="246" spans="1:8">
      <c r="A246" s="14"/>
      <c r="B246" s="14"/>
      <c r="C246" s="14"/>
      <c r="D246" s="14"/>
      <c r="E246" s="14"/>
      <c r="F246" s="14"/>
      <c r="G246" s="14"/>
      <c r="H246" s="14"/>
    </row>
    <row r="247" spans="1:8">
      <c r="A247" s="14"/>
      <c r="B247" s="14"/>
      <c r="C247" s="14"/>
      <c r="D247" s="14"/>
      <c r="E247" s="14"/>
      <c r="F247" s="14"/>
      <c r="G247" s="14"/>
      <c r="H247" s="14"/>
    </row>
    <row r="248" spans="1:8">
      <c r="A248" s="14"/>
      <c r="B248" s="14"/>
      <c r="C248" s="14"/>
      <c r="D248" s="14"/>
      <c r="E248" s="14"/>
      <c r="F248" s="14"/>
      <c r="G248" s="14"/>
      <c r="H248" s="14"/>
    </row>
    <row r="249" spans="1:8">
      <c r="A249" s="14"/>
      <c r="B249" s="14"/>
      <c r="C249" s="14"/>
      <c r="D249" s="14"/>
      <c r="E249" s="14"/>
      <c r="F249" s="14"/>
      <c r="G249" s="14"/>
      <c r="H249" s="14"/>
    </row>
    <row r="250" spans="1:8">
      <c r="A250" s="14"/>
      <c r="B250" s="14"/>
      <c r="C250" s="14"/>
      <c r="D250" s="14"/>
      <c r="E250" s="14"/>
      <c r="F250" s="14"/>
      <c r="G250" s="14"/>
      <c r="H250" s="14"/>
    </row>
    <row r="251" spans="1:8">
      <c r="A251" s="14"/>
      <c r="B251" s="14"/>
      <c r="C251" s="14"/>
      <c r="D251" s="14"/>
      <c r="E251" s="14"/>
      <c r="F251" s="14"/>
      <c r="G251" s="14"/>
      <c r="H251" s="14"/>
    </row>
    <row r="252" spans="1:8">
      <c r="A252" s="14"/>
      <c r="B252" s="14"/>
      <c r="C252" s="14"/>
      <c r="D252" s="14"/>
      <c r="E252" s="14"/>
      <c r="F252" s="14"/>
      <c r="G252" s="14"/>
      <c r="H252" s="14"/>
    </row>
    <row r="253" spans="1:8">
      <c r="A253" s="14"/>
      <c r="B253" s="14"/>
      <c r="C253" s="14"/>
      <c r="D253" s="14"/>
      <c r="E253" s="14"/>
      <c r="F253" s="14"/>
      <c r="G253" s="14"/>
      <c r="H253" s="14"/>
    </row>
    <row r="254" spans="1:8">
      <c r="A254" s="14"/>
      <c r="B254" s="14"/>
      <c r="C254" s="14"/>
      <c r="D254" s="14"/>
      <c r="E254" s="14"/>
      <c r="F254" s="14"/>
      <c r="G254" s="14"/>
      <c r="H254" s="14"/>
    </row>
    <row r="255" spans="1:8">
      <c r="A255" s="14"/>
      <c r="B255" s="14"/>
      <c r="C255" s="14"/>
      <c r="D255" s="14"/>
      <c r="E255" s="14"/>
      <c r="F255" s="14"/>
      <c r="G255" s="14"/>
      <c r="H255" s="14"/>
    </row>
    <row r="256" spans="1:8">
      <c r="A256" s="14"/>
      <c r="B256" s="14"/>
      <c r="C256" s="14"/>
      <c r="D256" s="14"/>
      <c r="E256" s="14"/>
      <c r="F256" s="14"/>
      <c r="G256" s="14"/>
      <c r="H256" s="14"/>
    </row>
    <row r="257" spans="1:8">
      <c r="A257" s="14"/>
      <c r="B257" s="14"/>
      <c r="C257" s="14"/>
      <c r="D257" s="14"/>
      <c r="E257" s="14"/>
      <c r="F257" s="14"/>
      <c r="G257" s="14"/>
      <c r="H257" s="14"/>
    </row>
    <row r="258" spans="1:8">
      <c r="A258" s="14"/>
      <c r="B258" s="14"/>
      <c r="C258" s="14"/>
      <c r="D258" s="14"/>
      <c r="E258" s="14"/>
      <c r="F258" s="14"/>
      <c r="G258" s="14"/>
      <c r="H258" s="14"/>
    </row>
    <row r="259" spans="1:8">
      <c r="A259" s="14"/>
      <c r="B259" s="14"/>
      <c r="C259" s="14"/>
      <c r="D259" s="14"/>
      <c r="E259" s="14"/>
      <c r="F259" s="14"/>
      <c r="G259" s="14"/>
      <c r="H259" s="14"/>
    </row>
    <row r="260" spans="1:8">
      <c r="A260" s="14"/>
      <c r="B260" s="14"/>
      <c r="C260" s="14"/>
      <c r="D260" s="14"/>
      <c r="E260" s="14"/>
      <c r="F260" s="14"/>
      <c r="G260" s="14"/>
      <c r="H260" s="14"/>
    </row>
    <row r="261" spans="1:8">
      <c r="A261" s="14"/>
      <c r="B261" s="14"/>
      <c r="C261" s="14"/>
      <c r="D261" s="14"/>
      <c r="E261" s="14"/>
      <c r="F261" s="14"/>
      <c r="G261" s="14"/>
      <c r="H261" s="14"/>
    </row>
    <row r="262" spans="1:8">
      <c r="A262" s="14"/>
      <c r="B262" s="14"/>
      <c r="C262" s="14"/>
      <c r="D262" s="14"/>
      <c r="E262" s="14"/>
      <c r="F262" s="14"/>
      <c r="G262" s="14"/>
      <c r="H262" s="14"/>
    </row>
    <row r="263" spans="1:8">
      <c r="A263" s="14"/>
      <c r="B263" s="14"/>
      <c r="C263" s="14"/>
      <c r="D263" s="14"/>
      <c r="E263" s="14"/>
      <c r="F263" s="14"/>
      <c r="G263" s="14"/>
      <c r="H263" s="14"/>
    </row>
    <row r="264" spans="1:8">
      <c r="A264" s="14"/>
      <c r="B264" s="14"/>
      <c r="C264" s="14"/>
      <c r="D264" s="14"/>
      <c r="E264" s="14"/>
      <c r="F264" s="14"/>
      <c r="G264" s="14"/>
      <c r="H264" s="14"/>
    </row>
    <row r="265" spans="1:8">
      <c r="A265" s="14"/>
      <c r="B265" s="14"/>
      <c r="C265" s="14"/>
      <c r="D265" s="14"/>
      <c r="E265" s="14"/>
      <c r="F265" s="14"/>
      <c r="G265" s="14"/>
      <c r="H265" s="14"/>
    </row>
    <row r="266" spans="1:8">
      <c r="A266" s="14"/>
      <c r="B266" s="14"/>
      <c r="C266" s="14"/>
      <c r="D266" s="14"/>
      <c r="E266" s="14"/>
      <c r="F266" s="14"/>
      <c r="G266" s="14"/>
      <c r="H266" s="14"/>
    </row>
    <row r="267" spans="1:8">
      <c r="A267" s="14"/>
      <c r="B267" s="14"/>
      <c r="C267" s="14"/>
      <c r="D267" s="14"/>
      <c r="E267" s="14"/>
      <c r="F267" s="14"/>
      <c r="G267" s="14"/>
      <c r="H267" s="14"/>
    </row>
    <row r="268" spans="1:8">
      <c r="A268" s="14"/>
      <c r="B268" s="14"/>
      <c r="C268" s="14"/>
      <c r="D268" s="14"/>
      <c r="E268" s="14"/>
      <c r="F268" s="14"/>
      <c r="G268" s="14"/>
      <c r="H268" s="14"/>
    </row>
    <row r="269" spans="1:8">
      <c r="A269" s="14"/>
      <c r="B269" s="14"/>
      <c r="C269" s="14"/>
      <c r="D269" s="14"/>
      <c r="E269" s="14"/>
      <c r="F269" s="14"/>
      <c r="G269" s="14"/>
      <c r="H269" s="14"/>
    </row>
    <row r="270" spans="1:8">
      <c r="A270" s="14"/>
      <c r="B270" s="14"/>
      <c r="C270" s="14"/>
      <c r="D270" s="14"/>
      <c r="E270" s="14"/>
      <c r="F270" s="14"/>
      <c r="G270" s="14"/>
      <c r="H270" s="14"/>
    </row>
    <row r="271" spans="1:8">
      <c r="A271" s="14"/>
      <c r="B271" s="14"/>
      <c r="C271" s="14"/>
      <c r="D271" s="14"/>
      <c r="E271" s="14"/>
      <c r="F271" s="14"/>
      <c r="G271" s="14"/>
      <c r="H271" s="14"/>
    </row>
    <row r="272" spans="1:8">
      <c r="A272" s="14"/>
      <c r="B272" s="14"/>
      <c r="C272" s="14"/>
      <c r="D272" s="14"/>
      <c r="E272" s="14"/>
      <c r="F272" s="14"/>
      <c r="G272" s="14"/>
      <c r="H272" s="14"/>
    </row>
    <row r="273" spans="1:8">
      <c r="A273" s="14"/>
      <c r="B273" s="14"/>
      <c r="C273" s="14"/>
      <c r="D273" s="14"/>
      <c r="E273" s="14"/>
      <c r="F273" s="14"/>
      <c r="G273" s="14"/>
      <c r="H273" s="14"/>
    </row>
    <row r="274" spans="1:8">
      <c r="A274" s="14"/>
      <c r="B274" s="14"/>
      <c r="C274" s="14"/>
      <c r="D274" s="14"/>
      <c r="E274" s="14"/>
      <c r="F274" s="14"/>
      <c r="G274" s="14"/>
      <c r="H274" s="14"/>
    </row>
    <row r="275" spans="1:8">
      <c r="A275" s="14"/>
      <c r="B275" s="14"/>
      <c r="C275" s="14"/>
      <c r="D275" s="14"/>
      <c r="E275" s="14"/>
      <c r="F275" s="14"/>
      <c r="G275" s="14"/>
      <c r="H275" s="14"/>
    </row>
    <row r="276" spans="1:8">
      <c r="A276" s="14"/>
      <c r="B276" s="14"/>
      <c r="C276" s="14"/>
      <c r="D276" s="14"/>
      <c r="E276" s="14"/>
      <c r="F276" s="14"/>
      <c r="G276" s="14"/>
      <c r="H276" s="14"/>
    </row>
    <row r="277" spans="1:8">
      <c r="A277" s="14"/>
      <c r="B277" s="14"/>
      <c r="C277" s="14"/>
      <c r="D277" s="14"/>
      <c r="E277" s="14"/>
      <c r="F277" s="14"/>
      <c r="G277" s="14"/>
      <c r="H277" s="14"/>
    </row>
    <row r="278" spans="1:8">
      <c r="A278" s="14"/>
      <c r="B278" s="14"/>
      <c r="C278" s="14"/>
      <c r="D278" s="14"/>
      <c r="E278" s="14"/>
      <c r="F278" s="14"/>
      <c r="G278" s="14"/>
      <c r="H278" s="14"/>
    </row>
    <row r="279" spans="1:8">
      <c r="A279" s="14"/>
      <c r="B279" s="14"/>
      <c r="C279" s="14"/>
      <c r="D279" s="14"/>
      <c r="E279" s="14"/>
      <c r="F279" s="14"/>
      <c r="G279" s="14"/>
      <c r="H279" s="14"/>
    </row>
    <row r="280" spans="1:8">
      <c r="A280" s="14"/>
      <c r="B280" s="14"/>
      <c r="C280" s="14"/>
      <c r="D280" s="14"/>
      <c r="E280" s="14"/>
      <c r="F280" s="14"/>
      <c r="G280" s="14"/>
      <c r="H280" s="14"/>
    </row>
    <row r="281" spans="1:8">
      <c r="A281" s="14"/>
      <c r="B281" s="14"/>
      <c r="C281" s="14"/>
      <c r="D281" s="14"/>
      <c r="E281" s="14"/>
      <c r="F281" s="14"/>
      <c r="G281" s="14"/>
      <c r="H281" s="14"/>
    </row>
    <row r="282" spans="1:8">
      <c r="A282" s="14"/>
      <c r="B282" s="14"/>
      <c r="C282" s="14"/>
      <c r="D282" s="14"/>
      <c r="E282" s="14"/>
      <c r="F282" s="14"/>
      <c r="G282" s="14"/>
      <c r="H282" s="14"/>
    </row>
    <row r="283" spans="1:8">
      <c r="A283" s="14"/>
      <c r="B283" s="14"/>
      <c r="C283" s="14"/>
      <c r="D283" s="14"/>
      <c r="E283" s="14"/>
      <c r="F283" s="14"/>
      <c r="G283" s="14"/>
      <c r="H283" s="14"/>
    </row>
    <row r="284" spans="1:8">
      <c r="A284" s="14"/>
      <c r="B284" s="14"/>
      <c r="C284" s="14"/>
      <c r="D284" s="14"/>
      <c r="E284" s="14"/>
      <c r="F284" s="14"/>
      <c r="G284" s="14"/>
      <c r="H284" s="14"/>
    </row>
    <row r="285" spans="1:8">
      <c r="A285" s="14"/>
      <c r="B285" s="14"/>
      <c r="C285" s="14"/>
      <c r="D285" s="14"/>
      <c r="E285" s="14"/>
      <c r="F285" s="14"/>
      <c r="G285" s="14"/>
      <c r="H285" s="14"/>
    </row>
    <row r="286" spans="1:8">
      <c r="A286" s="14"/>
      <c r="B286" s="14"/>
      <c r="C286" s="14"/>
      <c r="D286" s="14"/>
      <c r="E286" s="14"/>
      <c r="F286" s="14"/>
      <c r="G286" s="14"/>
      <c r="H286" s="14"/>
    </row>
    <row r="287" spans="1:8">
      <c r="A287" s="14"/>
      <c r="B287" s="14"/>
      <c r="C287" s="14"/>
      <c r="D287" s="14"/>
      <c r="E287" s="14"/>
      <c r="F287" s="14"/>
      <c r="G287" s="14"/>
      <c r="H287" s="14"/>
    </row>
    <row r="288" spans="1:8">
      <c r="A288" s="14"/>
      <c r="B288" s="14"/>
      <c r="C288" s="14"/>
      <c r="D288" s="14"/>
      <c r="E288" s="14"/>
      <c r="F288" s="14"/>
      <c r="G288" s="14"/>
      <c r="H288" s="14"/>
    </row>
    <row r="289" spans="1:8">
      <c r="A289" s="14"/>
      <c r="B289" s="14"/>
      <c r="C289" s="14"/>
      <c r="D289" s="14"/>
      <c r="E289" s="14"/>
      <c r="F289" s="14"/>
      <c r="G289" s="14"/>
      <c r="H289" s="14"/>
    </row>
  </sheetData>
  <mergeCells count="18">
    <mergeCell ref="D14:D15"/>
    <mergeCell ref="C7:H7"/>
    <mergeCell ref="C8:H8"/>
    <mergeCell ref="G14:G15"/>
    <mergeCell ref="H14:H15"/>
    <mergeCell ref="B86:C86"/>
    <mergeCell ref="A1:H1"/>
    <mergeCell ref="A3:H3"/>
    <mergeCell ref="A4:H4"/>
    <mergeCell ref="A82:G82"/>
    <mergeCell ref="A12:E12"/>
    <mergeCell ref="A14:A15"/>
    <mergeCell ref="B14:B15"/>
    <mergeCell ref="C14:C15"/>
    <mergeCell ref="E14:E15"/>
    <mergeCell ref="F14:F15"/>
    <mergeCell ref="C5:H5"/>
    <mergeCell ref="C6:H6"/>
  </mergeCells>
  <printOptions horizontalCentered="1"/>
  <pageMargins left="1.1811023622047245" right="0.59055118110236227" top="0.78740157480314965" bottom="0.78740157480314965" header="0.31496062992125984" footer="0.39370078740157483"/>
  <pageSetup paperSize="9" scale="56" fitToHeight="0" orientation="portrait" blackAndWhite="1" r:id="rId1"/>
  <headerFooter>
    <oddFooter>&amp;R&amp;"Times New Roman,Regular"&amp;10&amp;P. lpp. no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36</vt:i4>
      </vt:variant>
      <vt:variant>
        <vt:lpstr>Named Ranges</vt:lpstr>
      </vt:variant>
      <vt:variant>
        <vt:i4>70</vt:i4>
      </vt:variant>
    </vt:vector>
  </HeadingPairs>
  <TitlesOfParts>
    <vt:vector size="106" baseType="lpstr">
      <vt:lpstr>KOPT (PASŪTĪTĀJA) kopā </vt:lpstr>
      <vt:lpstr>KOPT kopā </vt:lpstr>
      <vt:lpstr>KOPT (PASŪTĪTĀJA) 1</vt:lpstr>
      <vt:lpstr>KOPT 1</vt:lpstr>
      <vt:lpstr>KOPS1</vt:lpstr>
      <vt:lpstr>ZD</vt:lpstr>
      <vt:lpstr>PAM</vt:lpstr>
      <vt:lpstr>KARK</vt:lpstr>
      <vt:lpstr>KĀPN</vt:lpstr>
      <vt:lpstr>JUMT</vt:lpstr>
      <vt:lpstr>L</vt:lpstr>
      <vt:lpstr>D</vt:lpstr>
      <vt:lpstr>GR</vt:lpstr>
      <vt:lpstr>SIEN</vt:lpstr>
      <vt:lpstr>APDAR</vt:lpstr>
      <vt:lpstr>FAS</vt:lpstr>
      <vt:lpstr>FS</vt:lpstr>
      <vt:lpstr>Mēb_Iek</vt:lpstr>
      <vt:lpstr>EL</vt:lpstr>
      <vt:lpstr>AVK-A</vt:lpstr>
      <vt:lpstr>AVK-V</vt:lpstr>
      <vt:lpstr>AVK-K</vt:lpstr>
      <vt:lpstr>UK</vt:lpstr>
      <vt:lpstr>SM</vt:lpstr>
      <vt:lpstr>VAS</vt:lpstr>
      <vt:lpstr>UAS</vt:lpstr>
      <vt:lpstr>BIS</vt:lpstr>
      <vt:lpstr>ESS</vt:lpstr>
      <vt:lpstr>LIFT</vt:lpstr>
      <vt:lpstr>GAT</vt:lpstr>
      <vt:lpstr>TIKLU DEM</vt:lpstr>
      <vt:lpstr>ELT</vt:lpstr>
      <vt:lpstr>SAT</vt:lpstr>
      <vt:lpstr>EST</vt:lpstr>
      <vt:lpstr>ŪKT</vt:lpstr>
      <vt:lpstr>LAB</vt:lpstr>
      <vt:lpstr>APDAR!Print_Area</vt:lpstr>
      <vt:lpstr>'AVK-A'!Print_Area</vt:lpstr>
      <vt:lpstr>'AVK-K'!Print_Area</vt:lpstr>
      <vt:lpstr>'AVK-V'!Print_Area</vt:lpstr>
      <vt:lpstr>BIS!Print_Area</vt:lpstr>
      <vt:lpstr>D!Print_Area</vt:lpstr>
      <vt:lpstr>EL!Print_Area</vt:lpstr>
      <vt:lpstr>ELT!Print_Area</vt:lpstr>
      <vt:lpstr>ESS!Print_Area</vt:lpstr>
      <vt:lpstr>EST!Print_Area</vt:lpstr>
      <vt:lpstr>FAS!Print_Area</vt:lpstr>
      <vt:lpstr>FS!Print_Area</vt:lpstr>
      <vt:lpstr>GAT!Print_Area</vt:lpstr>
      <vt:lpstr>GR!Print_Area</vt:lpstr>
      <vt:lpstr>JUMT!Print_Area</vt:lpstr>
      <vt:lpstr>KARK!Print_Area</vt:lpstr>
      <vt:lpstr>KĀPN!Print_Area</vt:lpstr>
      <vt:lpstr>KOPS1!Print_Area</vt:lpstr>
      <vt:lpstr>'KOPT (PASŪTĪTĀJA) 1'!Print_Area</vt:lpstr>
      <vt:lpstr>'KOPT (PASŪTĪTĀJA) kopā '!Print_Area</vt:lpstr>
      <vt:lpstr>L!Print_Area</vt:lpstr>
      <vt:lpstr>LAB!Print_Area</vt:lpstr>
      <vt:lpstr>LIFT!Print_Area</vt:lpstr>
      <vt:lpstr>Mēb_Iek!Print_Area</vt:lpstr>
      <vt:lpstr>PAM!Print_Area</vt:lpstr>
      <vt:lpstr>SAT!Print_Area</vt:lpstr>
      <vt:lpstr>SIEN!Print_Area</vt:lpstr>
      <vt:lpstr>SM!Print_Area</vt:lpstr>
      <vt:lpstr>'TIKLU DEM'!Print_Area</vt:lpstr>
      <vt:lpstr>UAS!Print_Area</vt:lpstr>
      <vt:lpstr>UK!Print_Area</vt:lpstr>
      <vt:lpstr>ŪKT!Print_Area</vt:lpstr>
      <vt:lpstr>VAS!Print_Area</vt:lpstr>
      <vt:lpstr>ZD!Print_Area</vt:lpstr>
      <vt:lpstr>APDAR!Print_Titles</vt:lpstr>
      <vt:lpstr>'AVK-A'!Print_Titles</vt:lpstr>
      <vt:lpstr>'AVK-K'!Print_Titles</vt:lpstr>
      <vt:lpstr>'AVK-V'!Print_Titles</vt:lpstr>
      <vt:lpstr>BIS!Print_Titles</vt:lpstr>
      <vt:lpstr>D!Print_Titles</vt:lpstr>
      <vt:lpstr>EL!Print_Titles</vt:lpstr>
      <vt:lpstr>ELT!Print_Titles</vt:lpstr>
      <vt:lpstr>ESS!Print_Titles</vt:lpstr>
      <vt:lpstr>EST!Print_Titles</vt:lpstr>
      <vt:lpstr>FAS!Print_Titles</vt:lpstr>
      <vt:lpstr>FS!Print_Titles</vt:lpstr>
      <vt:lpstr>GAT!Print_Titles</vt:lpstr>
      <vt:lpstr>GR!Print_Titles</vt:lpstr>
      <vt:lpstr>JUMT!Print_Titles</vt:lpstr>
      <vt:lpstr>KARK!Print_Titles</vt:lpstr>
      <vt:lpstr>KĀPN!Print_Titles</vt:lpstr>
      <vt:lpstr>KOPS1!Print_Titles</vt:lpstr>
      <vt:lpstr>'KOPT (PASŪTĪTĀJA) 1'!Print_Titles</vt:lpstr>
      <vt:lpstr>'KOPT (PASŪTĪTĀJA) kopā '!Print_Titles</vt:lpstr>
      <vt:lpstr>'KOPT 1'!Print_Titles</vt:lpstr>
      <vt:lpstr>'KOPT kopā '!Print_Titles</vt:lpstr>
      <vt:lpstr>L!Print_Titles</vt:lpstr>
      <vt:lpstr>LAB!Print_Titles</vt:lpstr>
      <vt:lpstr>LIFT!Print_Titles</vt:lpstr>
      <vt:lpstr>Mēb_Iek!Print_Titles</vt:lpstr>
      <vt:lpstr>PAM!Print_Titles</vt:lpstr>
      <vt:lpstr>SAT!Print_Titles</vt:lpstr>
      <vt:lpstr>SIEN!Print_Titles</vt:lpstr>
      <vt:lpstr>SM!Print_Titles</vt:lpstr>
      <vt:lpstr>'TIKLU DEM'!Print_Titles</vt:lpstr>
      <vt:lpstr>UAS!Print_Titles</vt:lpstr>
      <vt:lpstr>UK!Print_Titles</vt:lpstr>
      <vt:lpstr>ŪKT!Print_Titles</vt:lpstr>
      <vt:lpstr>VAS!Print_Titles</vt:lpstr>
      <vt:lpstr>ZD!Print_Titles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2017-12-06T10:02:35Z</dcterms:modified>
</cp:coreProperties>
</file>