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lina.Liepina\Desktop\"/>
    </mc:Choice>
  </mc:AlternateContent>
  <bookViews>
    <workbookView xWindow="0" yWindow="0" windowWidth="20490" windowHeight="7305"/>
  </bookViews>
  <sheets>
    <sheet name="Lapa2"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D32" i="2"/>
  <c r="D26" i="2"/>
  <c r="D22" i="2"/>
  <c r="Q34" i="2"/>
  <c r="Q21" i="2"/>
  <c r="Q35" i="2" s="1"/>
  <c r="M43" i="2"/>
  <c r="M45" i="2" s="1"/>
  <c r="M46" i="2" l="1"/>
  <c r="O46" i="2" s="1"/>
  <c r="K43" i="2"/>
  <c r="K45" i="2" s="1"/>
  <c r="N43" i="2"/>
  <c r="N45" i="2" s="1"/>
  <c r="N47" i="2" s="1"/>
  <c r="O43" i="2" l="1"/>
  <c r="O45" i="2" s="1"/>
  <c r="O47" i="2" s="1"/>
  <c r="M47" i="2"/>
  <c r="L43" i="2"/>
  <c r="L45" i="2" s="1"/>
  <c r="L47" i="2" s="1"/>
  <c r="O51" i="2" s="1"/>
  <c r="O48" i="2" l="1"/>
  <c r="O49" i="2" s="1"/>
  <c r="O50" i="2"/>
  <c r="O52" i="2" l="1"/>
  <c r="O53" i="2" l="1"/>
  <c r="O54" i="2" s="1"/>
  <c r="M5" i="2" s="1"/>
</calcChain>
</file>

<file path=xl/sharedStrings.xml><?xml version="1.0" encoding="utf-8"?>
<sst xmlns="http://schemas.openxmlformats.org/spreadsheetml/2006/main" count="130" uniqueCount="100">
  <si>
    <t>Objekta nosaukums</t>
  </si>
  <si>
    <t>Gaujas ielas iebrauktuve</t>
  </si>
  <si>
    <t>Objekta adrese</t>
  </si>
  <si>
    <t>Iebrauktuve uz Gaujas ielu 33 stāvlaukumu</t>
  </si>
  <si>
    <t>Pasūtītājs</t>
  </si>
  <si>
    <t>ĀDAŽU NOVADA DOME</t>
  </si>
  <si>
    <t>Tāmes izmaksas</t>
  </si>
  <si>
    <t>Eur</t>
  </si>
  <si>
    <t>Darba daudzumi:</t>
  </si>
  <si>
    <t>Nr.p.k.</t>
  </si>
  <si>
    <t>Darba nosaukums</t>
  </si>
  <si>
    <t>Mērvienība</t>
  </si>
  <si>
    <t>Daudzums</t>
  </si>
  <si>
    <t>Vienības izmaksas</t>
  </si>
  <si>
    <t>Kopā uz visu apjomu</t>
  </si>
  <si>
    <t>Laika norma (c/h)</t>
  </si>
  <si>
    <t>Darba             samaksas             likme (Eur/h)</t>
  </si>
  <si>
    <t>Darba alga (Eur)</t>
  </si>
  <si>
    <t>Materiāli (Eur)</t>
  </si>
  <si>
    <t>Mehānismi (Eur)</t>
  </si>
  <si>
    <t>Kopā (Eur)</t>
  </si>
  <si>
    <t>Darbietilpība (c/h)</t>
  </si>
  <si>
    <t>Summa (Eur)</t>
  </si>
  <si>
    <t>1.</t>
  </si>
  <si>
    <t>Sagatavošanas darbi</t>
  </si>
  <si>
    <t>N/A</t>
  </si>
  <si>
    <t>1.1</t>
  </si>
  <si>
    <t>Esošā asfaltbetona seguma demontāža stāvlaukumā, brauktuvē, ietvē, iebrauktuvēs un transportēšana uz būvuzņēmēja atbērtni</t>
  </si>
  <si>
    <t>1.2</t>
  </si>
  <si>
    <t>Esošo ceļa apmaļu demontāža un transportēšana uz būvuzņēmēja atbērtni</t>
  </si>
  <si>
    <t>t.m.</t>
  </si>
  <si>
    <t>1.3</t>
  </si>
  <si>
    <t>Augu zemes nonemšana vidēji 25 cm biezumā un transportēšana uz būvuzņēmēja atbērtni</t>
  </si>
  <si>
    <t>1.4</t>
  </si>
  <si>
    <t>Asfalta seguma savienojumu frēzēšana 4cm biezumā un transportēšana uz būvuzņēmēja atbērtni</t>
  </si>
  <si>
    <t>Segas izbūve</t>
  </si>
  <si>
    <t>2.1</t>
  </si>
  <si>
    <t xml:space="preserve">Ielu betona apmaļu 100.30.15. (nobrauktuvēs, pandusos 100.30/22.15, L/K 100.22.15.)  uzstādīšana uz šķembu maisījuma 0/45 un betona C30/37 pamata </t>
  </si>
  <si>
    <t>2.2</t>
  </si>
  <si>
    <t>Apakškārtas izbūve lauzumā un gar ceļu apmalēm 0,6m platumā AC-22base/bin hvid=6cm</t>
  </si>
  <si>
    <t>2.3</t>
  </si>
  <si>
    <t>Izlīdzinošās kārtas izbūve pieslēgumos no AC-8base/bin hvid=4cm</t>
  </si>
  <si>
    <t>2.4</t>
  </si>
  <si>
    <t xml:space="preserve">Brauktuves dilumkārtas izbūve no karstā asfalta AC11surf(granīts) h=4cm </t>
  </si>
  <si>
    <t>2.5</t>
  </si>
  <si>
    <t>2.6</t>
  </si>
  <si>
    <t>Betona bruģa seguma regulēšana pieslēgumos pie ietves</t>
  </si>
  <si>
    <t>Ietvju  apmaļu 100.20.8. uzstādīšana uz šķembu maisījuma 0/45 un betona C30/37 pamata</t>
  </si>
  <si>
    <r>
      <t>Ietvju izbūve no šķembu maisījuma 0/45, h</t>
    </r>
    <r>
      <rPr>
        <vertAlign val="subscript"/>
        <sz val="8"/>
        <color indexed="8"/>
        <rFont val="Times New Roman"/>
        <family val="1"/>
        <charset val="186"/>
      </rPr>
      <t>vid</t>
    </r>
    <r>
      <rPr>
        <sz val="8"/>
        <color indexed="8"/>
        <rFont val="Times New Roman"/>
        <family val="1"/>
        <charset val="186"/>
      </rPr>
      <t>=15cm (stiprības klase N III)</t>
    </r>
  </si>
  <si>
    <t>Ietves skaloto šķembu 2-5 mm izlīdzinošās kārtas izbūve, h=3cm</t>
  </si>
  <si>
    <t>Digitālā uzmērīšana, topogrāfija</t>
  </si>
  <si>
    <t>k-pl</t>
  </si>
  <si>
    <t>Kopā</t>
  </si>
  <si>
    <t>Kopā tiešās izmaksas:</t>
  </si>
  <si>
    <t>Materiālu, grunts apmaiņas un būvgružu transporta izdevumi 3%:</t>
  </si>
  <si>
    <t>Kopā:</t>
  </si>
  <si>
    <t>Virsizdevumi 2%:</t>
  </si>
  <si>
    <t>t.sk.darba aizsardzība 10%:</t>
  </si>
  <si>
    <t>Peļņa 5%:</t>
  </si>
  <si>
    <t>Darba devēja soc.nodoklis 23,59%:</t>
  </si>
  <si>
    <t>Pavisam kopā:</t>
  </si>
  <si>
    <t>PVN 21%:</t>
  </si>
  <si>
    <t>Nomaļu uzpildīšana ar grants/šķembu maisījumu 0/32s ( 1,0m platumā), h=12cm (stiprības klase N III)</t>
  </si>
  <si>
    <t>Ietves betona bruģa seguma izbūve 1,5m platumā, 200 x 100 x 60 (prizma, pelēks)</t>
  </si>
  <si>
    <t>Salizturīgās kārtas izbūve ietvē ar filtrācijas koeficientu &gt;1m/dnn 30cm biezumā sablīvētā veidā</t>
  </si>
  <si>
    <r>
      <t>m</t>
    </r>
    <r>
      <rPr>
        <vertAlign val="superscript"/>
        <sz val="8"/>
        <color indexed="8"/>
        <rFont val="Times New Roman"/>
        <family val="1"/>
        <charset val="186"/>
      </rPr>
      <t>2</t>
    </r>
  </si>
  <si>
    <r>
      <t>m</t>
    </r>
    <r>
      <rPr>
        <vertAlign val="superscript"/>
        <sz val="8"/>
        <color indexed="8"/>
        <rFont val="Times New Roman"/>
        <family val="1"/>
        <charset val="186"/>
      </rPr>
      <t>3</t>
    </r>
  </si>
  <si>
    <t>Esošo ietvju apmaļu demontāža un transportēšana uz būvuzņēmēja atbērtni</t>
  </si>
  <si>
    <t>1.5</t>
  </si>
  <si>
    <t>Apakškārtas izbūve iebrauktuvēs uz stāvlaukumu AC-22base/bin hvid=6cm</t>
  </si>
  <si>
    <t>Salizturīgās kārtas izbūve ietvē ar filtrācijas koeficientu &gt;1m/dnn 30cm biezumā sablīvētā veidā iebrauktuvēs uz stāvlaukumu</t>
  </si>
  <si>
    <t>Iebrauktuvju izbūve</t>
  </si>
  <si>
    <t>Ietves izbūve</t>
  </si>
  <si>
    <t xml:space="preserve">Dilumkārtas izbūve no karstā asfalta AC11surf(granīts) h=4cm </t>
  </si>
  <si>
    <t>Esošā grants šķembu maisījuma demontāža un nogādāšana Pasūtītāja atbērtnē Kadagā, 20cm biezumā</t>
  </si>
  <si>
    <t>Teritorijas apzaļumošana un nogāžu nostiprināšana ar augu zemi apsētu ar zālāja sēklām, h=10cm</t>
  </si>
  <si>
    <t>Aku lūku regulēšana</t>
  </si>
  <si>
    <t>gab.</t>
  </si>
  <si>
    <r>
      <t>Seguma apakškārtas izbūve no šķembu maisījuma fr. 40-70, h</t>
    </r>
    <r>
      <rPr>
        <vertAlign val="subscript"/>
        <sz val="8"/>
        <color indexed="8"/>
        <rFont val="Times New Roman"/>
        <family val="1"/>
        <charset val="186"/>
      </rPr>
      <t>vid</t>
    </r>
    <r>
      <rPr>
        <sz val="8"/>
        <color indexed="8"/>
        <rFont val="Times New Roman"/>
        <family val="1"/>
        <charset val="186"/>
      </rPr>
      <t>=20cm (stiprības klase N III)</t>
    </r>
  </si>
  <si>
    <r>
      <t>Seguma apakškārtas izbūve no šķembu maisījuma fr. 0-45, h</t>
    </r>
    <r>
      <rPr>
        <vertAlign val="subscript"/>
        <sz val="8"/>
        <color indexed="8"/>
        <rFont val="Times New Roman"/>
        <family val="1"/>
        <charset val="186"/>
      </rPr>
      <t>vid</t>
    </r>
    <r>
      <rPr>
        <sz val="8"/>
        <color indexed="8"/>
        <rFont val="Times New Roman"/>
        <family val="1"/>
        <charset val="186"/>
      </rPr>
      <t>=10cm (stiprības klase N III)</t>
    </r>
  </si>
  <si>
    <t>1.6</t>
  </si>
  <si>
    <t>1.7</t>
  </si>
  <si>
    <t>3.1</t>
  </si>
  <si>
    <t>3.2</t>
  </si>
  <si>
    <t>3.3</t>
  </si>
  <si>
    <t>3.4</t>
  </si>
  <si>
    <t>3.5</t>
  </si>
  <si>
    <t>4.1</t>
  </si>
  <si>
    <t>4.2</t>
  </si>
  <si>
    <t>4.3</t>
  </si>
  <si>
    <t>4.4</t>
  </si>
  <si>
    <t>4.5</t>
  </si>
  <si>
    <t>4.6</t>
  </si>
  <si>
    <t>Labiekārtošanas darbi</t>
  </si>
  <si>
    <t>5.1</t>
  </si>
  <si>
    <t>5.2</t>
  </si>
  <si>
    <t xml:space="preserve">Tāme sastādīta 2016. gada </t>
  </si>
  <si>
    <t>1.8</t>
  </si>
  <si>
    <t>Koka nozāģēšana un celma izraušana un utilizācija</t>
  </si>
  <si>
    <t>Liekās grunts izstrāde iebrauktuvēs un ceļa, piebēršana nogāzēs un izvešana uz būvuzņēmēja atbērtni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</si>
</sst>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s"/>
    <numFmt numFmtId="165" formatCode="0.00;[Red]0.00"/>
    <numFmt numFmtId="166" formatCode="_-[$€-426]\ * #,##0.00_-;\-[$€-426]\ * #,##0.00_-;_-[$€-426]\ * &quot;-&quot;??_-;_-@_-"/>
  </numFmts>
  <fonts count="23" x14ac:knownFonts="1">
    <font>
      <sz val="11"/>
      <color theme="1"/>
      <name val="Calibri"/>
      <family val="2"/>
      <charset val="186"/>
      <scheme val="minor"/>
    </font>
    <font>
      <sz val="10"/>
      <name val="Helv"/>
    </font>
    <font>
      <b/>
      <sz val="10"/>
      <name val="Arial"/>
      <family val="2"/>
      <charset val="186"/>
    </font>
    <font>
      <sz val="10"/>
      <color indexed="46"/>
      <name val="Arial"/>
      <family val="2"/>
      <charset val="186"/>
    </font>
    <font>
      <sz val="10"/>
      <name val="Arial"/>
      <family val="2"/>
      <charset val="186"/>
    </font>
    <font>
      <sz val="11"/>
      <color theme="1"/>
      <name val="Calibri"/>
      <family val="2"/>
      <scheme val="minor"/>
    </font>
    <font>
      <b/>
      <sz val="9"/>
      <color theme="1"/>
      <name val="Arial"/>
      <family val="2"/>
      <charset val="186"/>
    </font>
    <font>
      <sz val="9"/>
      <color theme="1"/>
      <name val="Arial"/>
      <family val="2"/>
      <charset val="186"/>
    </font>
    <font>
      <sz val="8"/>
      <color rgb="FF000000"/>
      <name val="Arial"/>
      <family val="2"/>
      <charset val="186"/>
    </font>
    <font>
      <sz val="8"/>
      <color rgb="FF000000"/>
      <name val="Times New Roman"/>
      <family val="1"/>
      <charset val="186"/>
    </font>
    <font>
      <sz val="8"/>
      <name val="Arial"/>
      <family val="2"/>
      <charset val="186"/>
    </font>
    <font>
      <sz val="8"/>
      <color indexed="8"/>
      <name val="Times New Roman"/>
      <family val="1"/>
      <charset val="186"/>
    </font>
    <font>
      <b/>
      <sz val="9"/>
      <color rgb="FF000000"/>
      <name val="Arial"/>
      <family val="2"/>
      <charset val="186"/>
    </font>
    <font>
      <b/>
      <sz val="9"/>
      <color rgb="FF000000"/>
      <name val="Times New Roman"/>
      <family val="1"/>
      <charset val="186"/>
    </font>
    <font>
      <vertAlign val="subscript"/>
      <sz val="8"/>
      <color indexed="8"/>
      <name val="Times New Roman"/>
      <family val="1"/>
      <charset val="186"/>
    </font>
    <font>
      <sz val="10"/>
      <color theme="1"/>
      <name val="Arial"/>
      <family val="2"/>
      <charset val="186"/>
    </font>
    <font>
      <sz val="12"/>
      <name val="Times New Roman"/>
      <family val="1"/>
      <charset val="186"/>
    </font>
    <font>
      <b/>
      <sz val="12"/>
      <name val="Times New Roman"/>
      <family val="1"/>
      <charset val="186"/>
    </font>
    <font>
      <sz val="10"/>
      <name val="Arial"/>
      <family val="2"/>
    </font>
    <font>
      <b/>
      <i/>
      <sz val="12"/>
      <name val="Times New Roman"/>
      <family val="1"/>
      <charset val="186"/>
    </font>
    <font>
      <b/>
      <sz val="12"/>
      <color indexed="10"/>
      <name val="Times New Roman"/>
      <family val="1"/>
      <charset val="186"/>
    </font>
    <font>
      <vertAlign val="superscript"/>
      <sz val="8"/>
      <color indexed="8"/>
      <name val="Times New Roman"/>
      <family val="1"/>
      <charset val="186"/>
    </font>
    <font>
      <sz val="8"/>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4" fillId="0" borderId="0"/>
    <xf numFmtId="0" fontId="5" fillId="0" borderId="0"/>
    <xf numFmtId="0" fontId="4" fillId="0" borderId="0"/>
    <xf numFmtId="0" fontId="18" fillId="0" borderId="0"/>
  </cellStyleXfs>
  <cellXfs count="99">
    <xf numFmtId="0" fontId="0" fillId="0" borderId="0" xfId="0"/>
    <xf numFmtId="1" fontId="2" fillId="2" borderId="0" xfId="1" applyNumberFormat="1" applyFont="1" applyFill="1" applyBorder="1" applyAlignment="1"/>
    <xf numFmtId="1" fontId="2" fillId="0" borderId="0" xfId="1" applyNumberFormat="1" applyFont="1" applyFill="1" applyBorder="1" applyAlignment="1">
      <alignment horizontal="center"/>
    </xf>
    <xf numFmtId="1" fontId="2" fillId="0" borderId="0" xfId="1" applyNumberFormat="1" applyFont="1" applyFill="1" applyBorder="1" applyAlignment="1"/>
    <xf numFmtId="0" fontId="3" fillId="0" borderId="0" xfId="1" applyFont="1" applyFill="1" applyBorder="1" applyAlignment="1">
      <alignment horizontal="center"/>
    </xf>
    <xf numFmtId="0" fontId="4" fillId="2" borderId="0" xfId="1" applyFont="1" applyFill="1" applyBorder="1" applyAlignment="1"/>
    <xf numFmtId="0" fontId="4" fillId="2" borderId="0" xfId="2" applyFont="1" applyFill="1" applyBorder="1" applyAlignment="1"/>
    <xf numFmtId="0" fontId="2" fillId="2" borderId="0" xfId="1" applyFont="1" applyFill="1" applyBorder="1" applyAlignment="1">
      <alignment vertical="center" wrapText="1"/>
    </xf>
    <xf numFmtId="0" fontId="2" fillId="0" borderId="0" xfId="1" applyFont="1" applyFill="1" applyBorder="1" applyAlignment="1">
      <alignment vertical="center" wrapText="1"/>
    </xf>
    <xf numFmtId="0" fontId="4" fillId="0" borderId="0" xfId="1" applyFont="1" applyFill="1" applyBorder="1" applyAlignment="1">
      <alignment vertical="center" wrapText="1"/>
    </xf>
    <xf numFmtId="0" fontId="4" fillId="0" borderId="0" xfId="1" applyFont="1"/>
    <xf numFmtId="0" fontId="4" fillId="0" borderId="0" xfId="1" applyFont="1" applyFill="1" applyBorder="1" applyAlignment="1">
      <alignment horizontal="right" vertical="center"/>
    </xf>
    <xf numFmtId="0" fontId="4" fillId="0" borderId="0" xfId="1" applyNumberFormat="1" applyFont="1" applyBorder="1" applyAlignment="1">
      <alignment horizontal="center" vertical="center" wrapText="1"/>
    </xf>
    <xf numFmtId="0" fontId="2" fillId="0" borderId="0"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4" fillId="2" borderId="1" xfId="1" applyFont="1" applyFill="1" applyBorder="1" applyAlignment="1"/>
    <xf numFmtId="0" fontId="4" fillId="0" borderId="1" xfId="1" applyFont="1" applyBorder="1" applyAlignment="1"/>
    <xf numFmtId="0" fontId="4" fillId="0" borderId="0" xfId="1" applyFont="1" applyBorder="1" applyAlignment="1">
      <alignment horizontal="right"/>
    </xf>
    <xf numFmtId="0" fontId="2" fillId="2" borderId="4" xfId="1" applyNumberFormat="1" applyFont="1" applyFill="1" applyBorder="1" applyAlignment="1" applyProtection="1">
      <alignment horizontal="center" vertical="center" wrapText="1"/>
    </xf>
    <xf numFmtId="0" fontId="2" fillId="0" borderId="4" xfId="1" applyFont="1" applyFill="1" applyBorder="1" applyAlignment="1" applyProtection="1">
      <alignment horizontal="center" vertical="center" wrapText="1"/>
    </xf>
    <xf numFmtId="0" fontId="6" fillId="3" borderId="4" xfId="3" applyFont="1" applyFill="1" applyBorder="1" applyAlignment="1">
      <alignment horizontal="center" vertical="center"/>
    </xf>
    <xf numFmtId="0" fontId="6" fillId="3" borderId="4" xfId="3" applyFont="1" applyFill="1" applyBorder="1" applyAlignment="1">
      <alignment horizontal="justify" vertical="center"/>
    </xf>
    <xf numFmtId="0" fontId="7" fillId="3" borderId="4" xfId="3" applyFont="1" applyFill="1" applyBorder="1" applyAlignment="1">
      <alignment horizontal="center"/>
    </xf>
    <xf numFmtId="49" fontId="8" fillId="0" borderId="4" xfId="3" applyNumberFormat="1" applyFont="1" applyFill="1" applyBorder="1" applyAlignment="1">
      <alignment horizontal="center" vertical="center"/>
    </xf>
    <xf numFmtId="0" fontId="9" fillId="0" borderId="4" xfId="3" applyFont="1" applyFill="1" applyBorder="1" applyAlignment="1">
      <alignment horizontal="justify" vertical="center" wrapText="1"/>
    </xf>
    <xf numFmtId="0" fontId="11" fillId="0" borderId="4" xfId="0" applyFont="1" applyFill="1" applyBorder="1" applyAlignment="1">
      <alignment vertical="center" wrapText="1"/>
    </xf>
    <xf numFmtId="0" fontId="12" fillId="3" borderId="4" xfId="3" applyFont="1" applyFill="1" applyBorder="1" applyAlignment="1">
      <alignment horizontal="center" vertical="center"/>
    </xf>
    <xf numFmtId="0" fontId="13" fillId="3" borderId="4" xfId="3" applyFont="1" applyFill="1" applyBorder="1" applyAlignment="1">
      <alignment horizontal="justify" vertical="center"/>
    </xf>
    <xf numFmtId="0" fontId="9" fillId="2" borderId="4" xfId="3" applyFont="1" applyFill="1" applyBorder="1" applyAlignment="1">
      <alignment horizontal="justify" vertical="center" wrapText="1"/>
    </xf>
    <xf numFmtId="0" fontId="15" fillId="0" borderId="4" xfId="4" applyFont="1" applyFill="1" applyBorder="1" applyAlignment="1">
      <alignment wrapText="1"/>
    </xf>
    <xf numFmtId="0" fontId="2" fillId="0" borderId="4" xfId="2" applyFont="1" applyFill="1" applyBorder="1" applyAlignment="1">
      <alignment horizontal="right" wrapText="1"/>
    </xf>
    <xf numFmtId="0" fontId="4" fillId="0" borderId="4" xfId="2" applyFont="1" applyFill="1" applyBorder="1" applyAlignment="1">
      <alignment horizontal="left" wrapText="1"/>
    </xf>
    <xf numFmtId="4" fontId="4" fillId="0" borderId="4" xfId="2" applyNumberFormat="1" applyFont="1" applyFill="1" applyBorder="1" applyAlignment="1">
      <alignment horizontal="left" wrapText="1"/>
    </xf>
    <xf numFmtId="4" fontId="10" fillId="0" borderId="4" xfId="2" applyNumberFormat="1" applyFont="1" applyFill="1" applyBorder="1" applyAlignment="1">
      <alignment horizontal="left" wrapText="1"/>
    </xf>
    <xf numFmtId="4" fontId="2" fillId="0" borderId="4" xfId="2" applyNumberFormat="1" applyFont="1" applyFill="1" applyBorder="1" applyAlignment="1">
      <alignment horizontal="right" wrapText="1"/>
    </xf>
    <xf numFmtId="0" fontId="15" fillId="0" borderId="0" xfId="4" applyFont="1" applyFill="1" applyBorder="1" applyAlignment="1">
      <alignment wrapText="1"/>
    </xf>
    <xf numFmtId="0" fontId="15" fillId="0" borderId="0" xfId="4" applyFont="1" applyBorder="1" applyAlignment="1">
      <alignment horizontal="right" wrapText="1"/>
    </xf>
    <xf numFmtId="0" fontId="15" fillId="0" borderId="0" xfId="4" applyFont="1" applyBorder="1" applyAlignment="1">
      <alignment wrapText="1"/>
    </xf>
    <xf numFmtId="0" fontId="15" fillId="0" borderId="0" xfId="4" applyFont="1"/>
    <xf numFmtId="0" fontId="15" fillId="0" borderId="0" xfId="4" applyFont="1" applyFill="1"/>
    <xf numFmtId="0" fontId="16" fillId="0" borderId="0" xfId="0" applyFont="1" applyBorder="1"/>
    <xf numFmtId="0" fontId="16" fillId="0" borderId="0" xfId="0" applyFont="1" applyBorder="1" applyAlignment="1">
      <alignment horizontal="center" vertical="center"/>
    </xf>
    <xf numFmtId="49" fontId="16" fillId="0" borderId="0" xfId="0" applyNumberFormat="1" applyFont="1" applyBorder="1" applyAlignment="1">
      <alignment horizontal="center"/>
    </xf>
    <xf numFmtId="2" fontId="16" fillId="0" borderId="0" xfId="0" applyNumberFormat="1" applyFont="1" applyBorder="1" applyAlignment="1">
      <alignment horizontal="center"/>
    </xf>
    <xf numFmtId="2" fontId="16" fillId="0" borderId="0" xfId="0" applyNumberFormat="1" applyFont="1" applyBorder="1" applyAlignment="1">
      <alignment horizontal="center" vertical="center"/>
    </xf>
    <xf numFmtId="0" fontId="17" fillId="0" borderId="0" xfId="0" applyFont="1" applyBorder="1" applyAlignment="1">
      <alignment horizontal="right"/>
    </xf>
    <xf numFmtId="2" fontId="17" fillId="0" borderId="0" xfId="0" applyNumberFormat="1" applyFont="1" applyBorder="1" applyAlignment="1">
      <alignment horizontal="center" vertical="center"/>
    </xf>
    <xf numFmtId="0" fontId="16" fillId="0" borderId="0" xfId="0" applyFont="1" applyFill="1" applyBorder="1" applyAlignment="1">
      <alignment horizontal="right"/>
    </xf>
    <xf numFmtId="0" fontId="16" fillId="0" borderId="0" xfId="0" applyFont="1" applyFill="1" applyBorder="1"/>
    <xf numFmtId="49" fontId="16" fillId="0" borderId="0" xfId="0" applyNumberFormat="1" applyFont="1" applyFill="1" applyBorder="1" applyAlignment="1">
      <alignment horizontal="center"/>
    </xf>
    <xf numFmtId="0" fontId="16" fillId="0" borderId="0" xfId="0" applyFont="1" applyFill="1" applyBorder="1" applyAlignment="1">
      <alignment horizontal="center"/>
    </xf>
    <xf numFmtId="2" fontId="16" fillId="0" borderId="0" xfId="0" applyNumberFormat="1" applyFont="1" applyBorder="1" applyAlignment="1">
      <alignment horizontal="right" vertical="center"/>
    </xf>
    <xf numFmtId="2" fontId="17" fillId="0" borderId="0" xfId="0" applyNumberFormat="1" applyFont="1" applyFill="1" applyBorder="1" applyAlignment="1">
      <alignment horizontal="center"/>
    </xf>
    <xf numFmtId="2" fontId="16" fillId="0" borderId="0" xfId="0" applyNumberFormat="1" applyFont="1" applyFill="1" applyBorder="1" applyAlignment="1">
      <alignment horizontal="center"/>
    </xf>
    <xf numFmtId="0" fontId="15" fillId="0" borderId="0" xfId="4" applyFont="1" applyFill="1" applyBorder="1"/>
    <xf numFmtId="2" fontId="17" fillId="0" borderId="0" xfId="0" applyNumberFormat="1" applyFont="1" applyBorder="1" applyAlignment="1">
      <alignment horizontal="right" vertical="center"/>
    </xf>
    <xf numFmtId="2" fontId="16" fillId="0" borderId="0" xfId="5" applyNumberFormat="1" applyFont="1" applyFill="1" applyBorder="1" applyAlignment="1">
      <alignment horizontal="center" vertical="center"/>
    </xf>
    <xf numFmtId="2" fontId="17" fillId="0" borderId="0" xfId="5" applyNumberFormat="1" applyFont="1" applyFill="1" applyBorder="1" applyAlignment="1">
      <alignment horizontal="center" vertical="center"/>
    </xf>
    <xf numFmtId="0" fontId="15" fillId="0" borderId="0" xfId="4" applyFont="1" applyFill="1" applyBorder="1" applyAlignment="1"/>
    <xf numFmtId="0" fontId="16" fillId="0" borderId="0" xfId="0" applyFont="1" applyBorder="1" applyAlignment="1"/>
    <xf numFmtId="2" fontId="17" fillId="0" borderId="0" xfId="0" applyNumberFormat="1" applyFont="1" applyBorder="1" applyAlignment="1">
      <alignment horizontal="center"/>
    </xf>
    <xf numFmtId="2" fontId="19" fillId="0" borderId="0" xfId="0" applyNumberFormat="1" applyFont="1" applyBorder="1" applyAlignment="1">
      <alignment horizontal="center"/>
    </xf>
    <xf numFmtId="0" fontId="4" fillId="0" borderId="0" xfId="4" applyFont="1" applyFill="1"/>
    <xf numFmtId="0" fontId="16" fillId="0" borderId="0" xfId="0" applyFont="1" applyAlignment="1">
      <alignment horizontal="center"/>
    </xf>
    <xf numFmtId="0" fontId="20" fillId="0" borderId="0" xfId="0" applyFont="1" applyAlignment="1">
      <alignment horizontal="center"/>
    </xf>
    <xf numFmtId="0" fontId="17" fillId="0" borderId="0" xfId="0" applyFont="1" applyAlignment="1">
      <alignment horizontal="center"/>
    </xf>
    <xf numFmtId="2" fontId="17" fillId="0" borderId="0" xfId="0" applyNumberFormat="1" applyFont="1" applyAlignment="1">
      <alignment horizontal="center"/>
    </xf>
    <xf numFmtId="0" fontId="15" fillId="0" borderId="0" xfId="4" applyFont="1" applyFill="1" applyAlignment="1">
      <alignment wrapText="1"/>
    </xf>
    <xf numFmtId="2" fontId="16" fillId="0" borderId="0" xfId="0" applyNumberFormat="1" applyFont="1" applyAlignment="1">
      <alignment horizontal="center"/>
    </xf>
    <xf numFmtId="49" fontId="16" fillId="0" borderId="0" xfId="0" applyNumberFormat="1" applyFont="1" applyAlignment="1">
      <alignment horizontal="right"/>
    </xf>
    <xf numFmtId="0" fontId="17" fillId="0" borderId="0" xfId="0" applyFont="1" applyAlignment="1"/>
    <xf numFmtId="1" fontId="4" fillId="0" borderId="0" xfId="4" applyNumberFormat="1" applyFont="1" applyFill="1" applyAlignment="1">
      <alignment horizontal="center" vertical="center"/>
    </xf>
    <xf numFmtId="0" fontId="4" fillId="0" borderId="0" xfId="4" applyFont="1" applyFill="1" applyAlignment="1">
      <alignment horizontal="left" vertical="center"/>
    </xf>
    <xf numFmtId="165" fontId="4" fillId="0" borderId="0" xfId="4" applyNumberFormat="1" applyFont="1" applyFill="1" applyAlignment="1">
      <alignment horizontal="center" vertical="center"/>
    </xf>
    <xf numFmtId="2" fontId="9" fillId="0" borderId="4" xfId="3" applyNumberFormat="1" applyFont="1" applyFill="1" applyBorder="1" applyAlignment="1">
      <alignment horizontal="center" vertical="center"/>
    </xf>
    <xf numFmtId="4" fontId="22" fillId="0" borderId="4" xfId="4" applyNumberFormat="1" applyFont="1" applyFill="1" applyBorder="1" applyAlignment="1">
      <alignment horizontal="center" vertical="center"/>
    </xf>
    <xf numFmtId="0" fontId="11" fillId="0" borderId="4" xfId="0" applyFont="1" applyFill="1" applyBorder="1" applyAlignment="1">
      <alignment horizontal="center" vertical="center" wrapText="1"/>
    </xf>
    <xf numFmtId="2" fontId="11" fillId="0" borderId="4" xfId="0" applyNumberFormat="1" applyFont="1" applyFill="1" applyBorder="1" applyAlignment="1">
      <alignment horizontal="center" vertical="center"/>
    </xf>
    <xf numFmtId="2" fontId="22" fillId="0" borderId="4" xfId="0" applyNumberFormat="1" applyFont="1" applyFill="1" applyBorder="1" applyAlignment="1">
      <alignment horizontal="center" vertical="center"/>
    </xf>
    <xf numFmtId="164" fontId="22" fillId="0" borderId="4" xfId="0" applyNumberFormat="1" applyFont="1" applyFill="1" applyBorder="1" applyAlignment="1">
      <alignment horizontal="center" vertical="center"/>
    </xf>
    <xf numFmtId="2" fontId="22" fillId="0" borderId="4" xfId="0" applyNumberFormat="1" applyFont="1" applyBorder="1" applyAlignment="1">
      <alignment horizontal="center" vertical="center"/>
    </xf>
    <xf numFmtId="2" fontId="22" fillId="0" borderId="5" xfId="0" applyNumberFormat="1" applyFont="1" applyBorder="1" applyAlignment="1">
      <alignment horizontal="center" vertical="center"/>
    </xf>
    <xf numFmtId="164" fontId="22" fillId="0" borderId="5" xfId="0" applyNumberFormat="1" applyFont="1" applyFill="1" applyBorder="1" applyAlignment="1">
      <alignment horizontal="center" vertical="center"/>
    </xf>
    <xf numFmtId="0" fontId="22" fillId="0" borderId="4" xfId="0" applyFont="1" applyFill="1" applyBorder="1" applyAlignment="1">
      <alignment vertical="center" wrapText="1"/>
    </xf>
    <xf numFmtId="0" fontId="9" fillId="0" borderId="4" xfId="3" applyFont="1" applyFill="1" applyBorder="1" applyAlignment="1">
      <alignment horizontal="center" vertical="center" wrapText="1"/>
    </xf>
    <xf numFmtId="0" fontId="7" fillId="3" borderId="4" xfId="3" applyFont="1" applyFill="1" applyBorder="1" applyAlignment="1">
      <alignment horizontal="center" vertical="center"/>
    </xf>
    <xf numFmtId="166" fontId="0" fillId="0" borderId="0" xfId="0" applyNumberFormat="1"/>
    <xf numFmtId="0" fontId="4" fillId="0" borderId="2" xfId="2" applyFont="1" applyBorder="1" applyAlignment="1">
      <alignment horizontal="left"/>
    </xf>
    <xf numFmtId="0" fontId="4" fillId="0" borderId="4" xfId="1" applyFont="1" applyFill="1" applyBorder="1" applyAlignment="1" applyProtection="1">
      <alignment horizontal="center" vertical="center" textRotation="90" wrapText="1"/>
    </xf>
    <xf numFmtId="0" fontId="16" fillId="0" borderId="0" xfId="0" applyFont="1" applyAlignment="1">
      <alignment horizontal="right"/>
    </xf>
    <xf numFmtId="0" fontId="17" fillId="0" borderId="0" xfId="0" applyFont="1" applyAlignment="1">
      <alignment horizontal="right"/>
    </xf>
    <xf numFmtId="0" fontId="4" fillId="0" borderId="1" xfId="2" applyFont="1" applyBorder="1" applyAlignment="1">
      <alignment horizontal="left"/>
    </xf>
    <xf numFmtId="0" fontId="4" fillId="0" borderId="2" xfId="2" applyFont="1" applyBorder="1" applyAlignment="1">
      <alignment horizontal="left"/>
    </xf>
    <xf numFmtId="4" fontId="2" fillId="0" borderId="1" xfId="1" applyNumberFormat="1" applyFont="1" applyFill="1" applyBorder="1" applyAlignment="1">
      <alignment horizontal="center" vertical="center" wrapText="1"/>
    </xf>
    <xf numFmtId="0" fontId="4" fillId="2" borderId="4" xfId="1" applyFont="1" applyFill="1" applyBorder="1" applyAlignment="1" applyProtection="1">
      <alignment horizontal="center" vertical="center" textRotation="90" wrapText="1"/>
    </xf>
    <xf numFmtId="0" fontId="4" fillId="0" borderId="4" xfId="1" applyFont="1" applyFill="1" applyBorder="1" applyAlignment="1" applyProtection="1">
      <alignment horizontal="center" vertical="center" wrapText="1"/>
    </xf>
    <xf numFmtId="0" fontId="4" fillId="0" borderId="4" xfId="1" applyFont="1" applyFill="1" applyBorder="1" applyAlignment="1" applyProtection="1">
      <alignment horizontal="center" vertical="center" textRotation="90" wrapText="1"/>
    </xf>
    <xf numFmtId="0" fontId="4" fillId="0" borderId="4" xfId="1" applyFont="1" applyFill="1" applyBorder="1" applyAlignment="1">
      <alignment horizontal="center" vertical="center"/>
    </xf>
    <xf numFmtId="0" fontId="16" fillId="0" borderId="0" xfId="0" applyFont="1" applyAlignment="1">
      <alignment horizontal="right"/>
    </xf>
  </cellXfs>
  <cellStyles count="6">
    <cellStyle name="Normal" xfId="0" builtinId="0"/>
    <cellStyle name="Normal 3" xfId="5"/>
    <cellStyle name="Normal 3 2" xfId="3"/>
    <cellStyle name="Normal 3 4" xfId="2"/>
    <cellStyle name="Normal 34" xfId="4"/>
    <cellStyle name="Normal_2.sadala_Darbu apjomi 5 posms" xfId="1"/>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3"/>
  <sheetViews>
    <sheetView tabSelected="1" workbookViewId="0">
      <selection activeCell="B17" sqref="B17"/>
    </sheetView>
  </sheetViews>
  <sheetFormatPr defaultRowHeight="15" x14ac:dyDescent="0.25"/>
  <cols>
    <col min="1" max="1" width="18.85546875" customWidth="1"/>
    <col min="2" max="2" width="44.28515625" customWidth="1"/>
    <col min="11" max="12" width="9.28515625" bestFit="1" customWidth="1"/>
    <col min="13" max="13" width="9.5703125" bestFit="1" customWidth="1"/>
    <col min="14" max="14" width="9.28515625" bestFit="1" customWidth="1"/>
    <col min="15" max="15" width="11.85546875" bestFit="1" customWidth="1"/>
    <col min="257" max="257" width="18.85546875" customWidth="1"/>
    <col min="258" max="258" width="44.28515625" customWidth="1"/>
    <col min="267" max="268" width="9.28515625" bestFit="1" customWidth="1"/>
    <col min="269" max="269" width="9.5703125" bestFit="1" customWidth="1"/>
    <col min="270" max="270" width="9.28515625" bestFit="1" customWidth="1"/>
    <col min="271" max="271" width="9.5703125" bestFit="1" customWidth="1"/>
    <col min="513" max="513" width="18.85546875" customWidth="1"/>
    <col min="514" max="514" width="44.28515625" customWidth="1"/>
    <col min="523" max="524" width="9.28515625" bestFit="1" customWidth="1"/>
    <col min="525" max="525" width="9.5703125" bestFit="1" customWidth="1"/>
    <col min="526" max="526" width="9.28515625" bestFit="1" customWidth="1"/>
    <col min="527" max="527" width="9.5703125" bestFit="1" customWidth="1"/>
    <col min="769" max="769" width="18.85546875" customWidth="1"/>
    <col min="770" max="770" width="44.28515625" customWidth="1"/>
    <col min="779" max="780" width="9.28515625" bestFit="1" customWidth="1"/>
    <col min="781" max="781" width="9.5703125" bestFit="1" customWidth="1"/>
    <col min="782" max="782" width="9.28515625" bestFit="1" customWidth="1"/>
    <col min="783" max="783" width="9.5703125" bestFit="1" customWidth="1"/>
    <col min="1025" max="1025" width="18.85546875" customWidth="1"/>
    <col min="1026" max="1026" width="44.28515625" customWidth="1"/>
    <col min="1035" max="1036" width="9.28515625" bestFit="1" customWidth="1"/>
    <col min="1037" max="1037" width="9.5703125" bestFit="1" customWidth="1"/>
    <col min="1038" max="1038" width="9.28515625" bestFit="1" customWidth="1"/>
    <col min="1039" max="1039" width="9.5703125" bestFit="1" customWidth="1"/>
    <col min="1281" max="1281" width="18.85546875" customWidth="1"/>
    <col min="1282" max="1282" width="44.28515625" customWidth="1"/>
    <col min="1291" max="1292" width="9.28515625" bestFit="1" customWidth="1"/>
    <col min="1293" max="1293" width="9.5703125" bestFit="1" customWidth="1"/>
    <col min="1294" max="1294" width="9.28515625" bestFit="1" customWidth="1"/>
    <col min="1295" max="1295" width="9.5703125" bestFit="1" customWidth="1"/>
    <col min="1537" max="1537" width="18.85546875" customWidth="1"/>
    <col min="1538" max="1538" width="44.28515625" customWidth="1"/>
    <col min="1547" max="1548" width="9.28515625" bestFit="1" customWidth="1"/>
    <col min="1549" max="1549" width="9.5703125" bestFit="1" customWidth="1"/>
    <col min="1550" max="1550" width="9.28515625" bestFit="1" customWidth="1"/>
    <col min="1551" max="1551" width="9.5703125" bestFit="1" customWidth="1"/>
    <col min="1793" max="1793" width="18.85546875" customWidth="1"/>
    <col min="1794" max="1794" width="44.28515625" customWidth="1"/>
    <col min="1803" max="1804" width="9.28515625" bestFit="1" customWidth="1"/>
    <col min="1805" max="1805" width="9.5703125" bestFit="1" customWidth="1"/>
    <col min="1806" max="1806" width="9.28515625" bestFit="1" customWidth="1"/>
    <col min="1807" max="1807" width="9.5703125" bestFit="1" customWidth="1"/>
    <col min="2049" max="2049" width="18.85546875" customWidth="1"/>
    <col min="2050" max="2050" width="44.28515625" customWidth="1"/>
    <col min="2059" max="2060" width="9.28515625" bestFit="1" customWidth="1"/>
    <col min="2061" max="2061" width="9.5703125" bestFit="1" customWidth="1"/>
    <col min="2062" max="2062" width="9.28515625" bestFit="1" customWidth="1"/>
    <col min="2063" max="2063" width="9.5703125" bestFit="1" customWidth="1"/>
    <col min="2305" max="2305" width="18.85546875" customWidth="1"/>
    <col min="2306" max="2306" width="44.28515625" customWidth="1"/>
    <col min="2315" max="2316" width="9.28515625" bestFit="1" customWidth="1"/>
    <col min="2317" max="2317" width="9.5703125" bestFit="1" customWidth="1"/>
    <col min="2318" max="2318" width="9.28515625" bestFit="1" customWidth="1"/>
    <col min="2319" max="2319" width="9.5703125" bestFit="1" customWidth="1"/>
    <col min="2561" max="2561" width="18.85546875" customWidth="1"/>
    <col min="2562" max="2562" width="44.28515625" customWidth="1"/>
    <col min="2571" max="2572" width="9.28515625" bestFit="1" customWidth="1"/>
    <col min="2573" max="2573" width="9.5703125" bestFit="1" customWidth="1"/>
    <col min="2574" max="2574" width="9.28515625" bestFit="1" customWidth="1"/>
    <col min="2575" max="2575" width="9.5703125" bestFit="1" customWidth="1"/>
    <col min="2817" max="2817" width="18.85546875" customWidth="1"/>
    <col min="2818" max="2818" width="44.28515625" customWidth="1"/>
    <col min="2827" max="2828" width="9.28515625" bestFit="1" customWidth="1"/>
    <col min="2829" max="2829" width="9.5703125" bestFit="1" customWidth="1"/>
    <col min="2830" max="2830" width="9.28515625" bestFit="1" customWidth="1"/>
    <col min="2831" max="2831" width="9.5703125" bestFit="1" customWidth="1"/>
    <col min="3073" max="3073" width="18.85546875" customWidth="1"/>
    <col min="3074" max="3074" width="44.28515625" customWidth="1"/>
    <col min="3083" max="3084" width="9.28515625" bestFit="1" customWidth="1"/>
    <col min="3085" max="3085" width="9.5703125" bestFit="1" customWidth="1"/>
    <col min="3086" max="3086" width="9.28515625" bestFit="1" customWidth="1"/>
    <col min="3087" max="3087" width="9.5703125" bestFit="1" customWidth="1"/>
    <col min="3329" max="3329" width="18.85546875" customWidth="1"/>
    <col min="3330" max="3330" width="44.28515625" customWidth="1"/>
    <col min="3339" max="3340" width="9.28515625" bestFit="1" customWidth="1"/>
    <col min="3341" max="3341" width="9.5703125" bestFit="1" customWidth="1"/>
    <col min="3342" max="3342" width="9.28515625" bestFit="1" customWidth="1"/>
    <col min="3343" max="3343" width="9.5703125" bestFit="1" customWidth="1"/>
    <col min="3585" max="3585" width="18.85546875" customWidth="1"/>
    <col min="3586" max="3586" width="44.28515625" customWidth="1"/>
    <col min="3595" max="3596" width="9.28515625" bestFit="1" customWidth="1"/>
    <col min="3597" max="3597" width="9.5703125" bestFit="1" customWidth="1"/>
    <col min="3598" max="3598" width="9.28515625" bestFit="1" customWidth="1"/>
    <col min="3599" max="3599" width="9.5703125" bestFit="1" customWidth="1"/>
    <col min="3841" max="3841" width="18.85546875" customWidth="1"/>
    <col min="3842" max="3842" width="44.28515625" customWidth="1"/>
    <col min="3851" max="3852" width="9.28515625" bestFit="1" customWidth="1"/>
    <col min="3853" max="3853" width="9.5703125" bestFit="1" customWidth="1"/>
    <col min="3854" max="3854" width="9.28515625" bestFit="1" customWidth="1"/>
    <col min="3855" max="3855" width="9.5703125" bestFit="1" customWidth="1"/>
    <col min="4097" max="4097" width="18.85546875" customWidth="1"/>
    <col min="4098" max="4098" width="44.28515625" customWidth="1"/>
    <col min="4107" max="4108" width="9.28515625" bestFit="1" customWidth="1"/>
    <col min="4109" max="4109" width="9.5703125" bestFit="1" customWidth="1"/>
    <col min="4110" max="4110" width="9.28515625" bestFit="1" customWidth="1"/>
    <col min="4111" max="4111" width="9.5703125" bestFit="1" customWidth="1"/>
    <col min="4353" max="4353" width="18.85546875" customWidth="1"/>
    <col min="4354" max="4354" width="44.28515625" customWidth="1"/>
    <col min="4363" max="4364" width="9.28515625" bestFit="1" customWidth="1"/>
    <col min="4365" max="4365" width="9.5703125" bestFit="1" customWidth="1"/>
    <col min="4366" max="4366" width="9.28515625" bestFit="1" customWidth="1"/>
    <col min="4367" max="4367" width="9.5703125" bestFit="1" customWidth="1"/>
    <col min="4609" max="4609" width="18.85546875" customWidth="1"/>
    <col min="4610" max="4610" width="44.28515625" customWidth="1"/>
    <col min="4619" max="4620" width="9.28515625" bestFit="1" customWidth="1"/>
    <col min="4621" max="4621" width="9.5703125" bestFit="1" customWidth="1"/>
    <col min="4622" max="4622" width="9.28515625" bestFit="1" customWidth="1"/>
    <col min="4623" max="4623" width="9.5703125" bestFit="1" customWidth="1"/>
    <col min="4865" max="4865" width="18.85546875" customWidth="1"/>
    <col min="4866" max="4866" width="44.28515625" customWidth="1"/>
    <col min="4875" max="4876" width="9.28515625" bestFit="1" customWidth="1"/>
    <col min="4877" max="4877" width="9.5703125" bestFit="1" customWidth="1"/>
    <col min="4878" max="4878" width="9.28515625" bestFit="1" customWidth="1"/>
    <col min="4879" max="4879" width="9.5703125" bestFit="1" customWidth="1"/>
    <col min="5121" max="5121" width="18.85546875" customWidth="1"/>
    <col min="5122" max="5122" width="44.28515625" customWidth="1"/>
    <col min="5131" max="5132" width="9.28515625" bestFit="1" customWidth="1"/>
    <col min="5133" max="5133" width="9.5703125" bestFit="1" customWidth="1"/>
    <col min="5134" max="5134" width="9.28515625" bestFit="1" customWidth="1"/>
    <col min="5135" max="5135" width="9.5703125" bestFit="1" customWidth="1"/>
    <col min="5377" max="5377" width="18.85546875" customWidth="1"/>
    <col min="5378" max="5378" width="44.28515625" customWidth="1"/>
    <col min="5387" max="5388" width="9.28515625" bestFit="1" customWidth="1"/>
    <col min="5389" max="5389" width="9.5703125" bestFit="1" customWidth="1"/>
    <col min="5390" max="5390" width="9.28515625" bestFit="1" customWidth="1"/>
    <col min="5391" max="5391" width="9.5703125" bestFit="1" customWidth="1"/>
    <col min="5633" max="5633" width="18.85546875" customWidth="1"/>
    <col min="5634" max="5634" width="44.28515625" customWidth="1"/>
    <col min="5643" max="5644" width="9.28515625" bestFit="1" customWidth="1"/>
    <col min="5645" max="5645" width="9.5703125" bestFit="1" customWidth="1"/>
    <col min="5646" max="5646" width="9.28515625" bestFit="1" customWidth="1"/>
    <col min="5647" max="5647" width="9.5703125" bestFit="1" customWidth="1"/>
    <col min="5889" max="5889" width="18.85546875" customWidth="1"/>
    <col min="5890" max="5890" width="44.28515625" customWidth="1"/>
    <col min="5899" max="5900" width="9.28515625" bestFit="1" customWidth="1"/>
    <col min="5901" max="5901" width="9.5703125" bestFit="1" customWidth="1"/>
    <col min="5902" max="5902" width="9.28515625" bestFit="1" customWidth="1"/>
    <col min="5903" max="5903" width="9.5703125" bestFit="1" customWidth="1"/>
    <col min="6145" max="6145" width="18.85546875" customWidth="1"/>
    <col min="6146" max="6146" width="44.28515625" customWidth="1"/>
    <col min="6155" max="6156" width="9.28515625" bestFit="1" customWidth="1"/>
    <col min="6157" max="6157" width="9.5703125" bestFit="1" customWidth="1"/>
    <col min="6158" max="6158" width="9.28515625" bestFit="1" customWidth="1"/>
    <col min="6159" max="6159" width="9.5703125" bestFit="1" customWidth="1"/>
    <col min="6401" max="6401" width="18.85546875" customWidth="1"/>
    <col min="6402" max="6402" width="44.28515625" customWidth="1"/>
    <col min="6411" max="6412" width="9.28515625" bestFit="1" customWidth="1"/>
    <col min="6413" max="6413" width="9.5703125" bestFit="1" customWidth="1"/>
    <col min="6414" max="6414" width="9.28515625" bestFit="1" customWidth="1"/>
    <col min="6415" max="6415" width="9.5703125" bestFit="1" customWidth="1"/>
    <col min="6657" max="6657" width="18.85546875" customWidth="1"/>
    <col min="6658" max="6658" width="44.28515625" customWidth="1"/>
    <col min="6667" max="6668" width="9.28515625" bestFit="1" customWidth="1"/>
    <col min="6669" max="6669" width="9.5703125" bestFit="1" customWidth="1"/>
    <col min="6670" max="6670" width="9.28515625" bestFit="1" customWidth="1"/>
    <col min="6671" max="6671" width="9.5703125" bestFit="1" customWidth="1"/>
    <col min="6913" max="6913" width="18.85546875" customWidth="1"/>
    <col min="6914" max="6914" width="44.28515625" customWidth="1"/>
    <col min="6923" max="6924" width="9.28515625" bestFit="1" customWidth="1"/>
    <col min="6925" max="6925" width="9.5703125" bestFit="1" customWidth="1"/>
    <col min="6926" max="6926" width="9.28515625" bestFit="1" customWidth="1"/>
    <col min="6927" max="6927" width="9.5703125" bestFit="1" customWidth="1"/>
    <col min="7169" max="7169" width="18.85546875" customWidth="1"/>
    <col min="7170" max="7170" width="44.28515625" customWidth="1"/>
    <col min="7179" max="7180" width="9.28515625" bestFit="1" customWidth="1"/>
    <col min="7181" max="7181" width="9.5703125" bestFit="1" customWidth="1"/>
    <col min="7182" max="7182" width="9.28515625" bestFit="1" customWidth="1"/>
    <col min="7183" max="7183" width="9.5703125" bestFit="1" customWidth="1"/>
    <col min="7425" max="7425" width="18.85546875" customWidth="1"/>
    <col min="7426" max="7426" width="44.28515625" customWidth="1"/>
    <col min="7435" max="7436" width="9.28515625" bestFit="1" customWidth="1"/>
    <col min="7437" max="7437" width="9.5703125" bestFit="1" customWidth="1"/>
    <col min="7438" max="7438" width="9.28515625" bestFit="1" customWidth="1"/>
    <col min="7439" max="7439" width="9.5703125" bestFit="1" customWidth="1"/>
    <col min="7681" max="7681" width="18.85546875" customWidth="1"/>
    <col min="7682" max="7682" width="44.28515625" customWidth="1"/>
    <col min="7691" max="7692" width="9.28515625" bestFit="1" customWidth="1"/>
    <col min="7693" max="7693" width="9.5703125" bestFit="1" customWidth="1"/>
    <col min="7694" max="7694" width="9.28515625" bestFit="1" customWidth="1"/>
    <col min="7695" max="7695" width="9.5703125" bestFit="1" customWidth="1"/>
    <col min="7937" max="7937" width="18.85546875" customWidth="1"/>
    <col min="7938" max="7938" width="44.28515625" customWidth="1"/>
    <col min="7947" max="7948" width="9.28515625" bestFit="1" customWidth="1"/>
    <col min="7949" max="7949" width="9.5703125" bestFit="1" customWidth="1"/>
    <col min="7950" max="7950" width="9.28515625" bestFit="1" customWidth="1"/>
    <col min="7951" max="7951" width="9.5703125" bestFit="1" customWidth="1"/>
    <col min="8193" max="8193" width="18.85546875" customWidth="1"/>
    <col min="8194" max="8194" width="44.28515625" customWidth="1"/>
    <col min="8203" max="8204" width="9.28515625" bestFit="1" customWidth="1"/>
    <col min="8205" max="8205" width="9.5703125" bestFit="1" customWidth="1"/>
    <col min="8206" max="8206" width="9.28515625" bestFit="1" customWidth="1"/>
    <col min="8207" max="8207" width="9.5703125" bestFit="1" customWidth="1"/>
    <col min="8449" max="8449" width="18.85546875" customWidth="1"/>
    <col min="8450" max="8450" width="44.28515625" customWidth="1"/>
    <col min="8459" max="8460" width="9.28515625" bestFit="1" customWidth="1"/>
    <col min="8461" max="8461" width="9.5703125" bestFit="1" customWidth="1"/>
    <col min="8462" max="8462" width="9.28515625" bestFit="1" customWidth="1"/>
    <col min="8463" max="8463" width="9.5703125" bestFit="1" customWidth="1"/>
    <col min="8705" max="8705" width="18.85546875" customWidth="1"/>
    <col min="8706" max="8706" width="44.28515625" customWidth="1"/>
    <col min="8715" max="8716" width="9.28515625" bestFit="1" customWidth="1"/>
    <col min="8717" max="8717" width="9.5703125" bestFit="1" customWidth="1"/>
    <col min="8718" max="8718" width="9.28515625" bestFit="1" customWidth="1"/>
    <col min="8719" max="8719" width="9.5703125" bestFit="1" customWidth="1"/>
    <col min="8961" max="8961" width="18.85546875" customWidth="1"/>
    <col min="8962" max="8962" width="44.28515625" customWidth="1"/>
    <col min="8971" max="8972" width="9.28515625" bestFit="1" customWidth="1"/>
    <col min="8973" max="8973" width="9.5703125" bestFit="1" customWidth="1"/>
    <col min="8974" max="8974" width="9.28515625" bestFit="1" customWidth="1"/>
    <col min="8975" max="8975" width="9.5703125" bestFit="1" customWidth="1"/>
    <col min="9217" max="9217" width="18.85546875" customWidth="1"/>
    <col min="9218" max="9218" width="44.28515625" customWidth="1"/>
    <col min="9227" max="9228" width="9.28515625" bestFit="1" customWidth="1"/>
    <col min="9229" max="9229" width="9.5703125" bestFit="1" customWidth="1"/>
    <col min="9230" max="9230" width="9.28515625" bestFit="1" customWidth="1"/>
    <col min="9231" max="9231" width="9.5703125" bestFit="1" customWidth="1"/>
    <col min="9473" max="9473" width="18.85546875" customWidth="1"/>
    <col min="9474" max="9474" width="44.28515625" customWidth="1"/>
    <col min="9483" max="9484" width="9.28515625" bestFit="1" customWidth="1"/>
    <col min="9485" max="9485" width="9.5703125" bestFit="1" customWidth="1"/>
    <col min="9486" max="9486" width="9.28515625" bestFit="1" customWidth="1"/>
    <col min="9487" max="9487" width="9.5703125" bestFit="1" customWidth="1"/>
    <col min="9729" max="9729" width="18.85546875" customWidth="1"/>
    <col min="9730" max="9730" width="44.28515625" customWidth="1"/>
    <col min="9739" max="9740" width="9.28515625" bestFit="1" customWidth="1"/>
    <col min="9741" max="9741" width="9.5703125" bestFit="1" customWidth="1"/>
    <col min="9742" max="9742" width="9.28515625" bestFit="1" customWidth="1"/>
    <col min="9743" max="9743" width="9.5703125" bestFit="1" customWidth="1"/>
    <col min="9985" max="9985" width="18.85546875" customWidth="1"/>
    <col min="9986" max="9986" width="44.28515625" customWidth="1"/>
    <col min="9995" max="9996" width="9.28515625" bestFit="1" customWidth="1"/>
    <col min="9997" max="9997" width="9.5703125" bestFit="1" customWidth="1"/>
    <col min="9998" max="9998" width="9.28515625" bestFit="1" customWidth="1"/>
    <col min="9999" max="9999" width="9.5703125" bestFit="1" customWidth="1"/>
    <col min="10241" max="10241" width="18.85546875" customWidth="1"/>
    <col min="10242" max="10242" width="44.28515625" customWidth="1"/>
    <col min="10251" max="10252" width="9.28515625" bestFit="1" customWidth="1"/>
    <col min="10253" max="10253" width="9.5703125" bestFit="1" customWidth="1"/>
    <col min="10254" max="10254" width="9.28515625" bestFit="1" customWidth="1"/>
    <col min="10255" max="10255" width="9.5703125" bestFit="1" customWidth="1"/>
    <col min="10497" max="10497" width="18.85546875" customWidth="1"/>
    <col min="10498" max="10498" width="44.28515625" customWidth="1"/>
    <col min="10507" max="10508" width="9.28515625" bestFit="1" customWidth="1"/>
    <col min="10509" max="10509" width="9.5703125" bestFit="1" customWidth="1"/>
    <col min="10510" max="10510" width="9.28515625" bestFit="1" customWidth="1"/>
    <col min="10511" max="10511" width="9.5703125" bestFit="1" customWidth="1"/>
    <col min="10753" max="10753" width="18.85546875" customWidth="1"/>
    <col min="10754" max="10754" width="44.28515625" customWidth="1"/>
    <col min="10763" max="10764" width="9.28515625" bestFit="1" customWidth="1"/>
    <col min="10765" max="10765" width="9.5703125" bestFit="1" customWidth="1"/>
    <col min="10766" max="10766" width="9.28515625" bestFit="1" customWidth="1"/>
    <col min="10767" max="10767" width="9.5703125" bestFit="1" customWidth="1"/>
    <col min="11009" max="11009" width="18.85546875" customWidth="1"/>
    <col min="11010" max="11010" width="44.28515625" customWidth="1"/>
    <col min="11019" max="11020" width="9.28515625" bestFit="1" customWidth="1"/>
    <col min="11021" max="11021" width="9.5703125" bestFit="1" customWidth="1"/>
    <col min="11022" max="11022" width="9.28515625" bestFit="1" customWidth="1"/>
    <col min="11023" max="11023" width="9.5703125" bestFit="1" customWidth="1"/>
    <col min="11265" max="11265" width="18.85546875" customWidth="1"/>
    <col min="11266" max="11266" width="44.28515625" customWidth="1"/>
    <col min="11275" max="11276" width="9.28515625" bestFit="1" customWidth="1"/>
    <col min="11277" max="11277" width="9.5703125" bestFit="1" customWidth="1"/>
    <col min="11278" max="11278" width="9.28515625" bestFit="1" customWidth="1"/>
    <col min="11279" max="11279" width="9.5703125" bestFit="1" customWidth="1"/>
    <col min="11521" max="11521" width="18.85546875" customWidth="1"/>
    <col min="11522" max="11522" width="44.28515625" customWidth="1"/>
    <col min="11531" max="11532" width="9.28515625" bestFit="1" customWidth="1"/>
    <col min="11533" max="11533" width="9.5703125" bestFit="1" customWidth="1"/>
    <col min="11534" max="11534" width="9.28515625" bestFit="1" customWidth="1"/>
    <col min="11535" max="11535" width="9.5703125" bestFit="1" customWidth="1"/>
    <col min="11777" max="11777" width="18.85546875" customWidth="1"/>
    <col min="11778" max="11778" width="44.28515625" customWidth="1"/>
    <col min="11787" max="11788" width="9.28515625" bestFit="1" customWidth="1"/>
    <col min="11789" max="11789" width="9.5703125" bestFit="1" customWidth="1"/>
    <col min="11790" max="11790" width="9.28515625" bestFit="1" customWidth="1"/>
    <col min="11791" max="11791" width="9.5703125" bestFit="1" customWidth="1"/>
    <col min="12033" max="12033" width="18.85546875" customWidth="1"/>
    <col min="12034" max="12034" width="44.28515625" customWidth="1"/>
    <col min="12043" max="12044" width="9.28515625" bestFit="1" customWidth="1"/>
    <col min="12045" max="12045" width="9.5703125" bestFit="1" customWidth="1"/>
    <col min="12046" max="12046" width="9.28515625" bestFit="1" customWidth="1"/>
    <col min="12047" max="12047" width="9.5703125" bestFit="1" customWidth="1"/>
    <col min="12289" max="12289" width="18.85546875" customWidth="1"/>
    <col min="12290" max="12290" width="44.28515625" customWidth="1"/>
    <col min="12299" max="12300" width="9.28515625" bestFit="1" customWidth="1"/>
    <col min="12301" max="12301" width="9.5703125" bestFit="1" customWidth="1"/>
    <col min="12302" max="12302" width="9.28515625" bestFit="1" customWidth="1"/>
    <col min="12303" max="12303" width="9.5703125" bestFit="1" customWidth="1"/>
    <col min="12545" max="12545" width="18.85546875" customWidth="1"/>
    <col min="12546" max="12546" width="44.28515625" customWidth="1"/>
    <col min="12555" max="12556" width="9.28515625" bestFit="1" customWidth="1"/>
    <col min="12557" max="12557" width="9.5703125" bestFit="1" customWidth="1"/>
    <col min="12558" max="12558" width="9.28515625" bestFit="1" customWidth="1"/>
    <col min="12559" max="12559" width="9.5703125" bestFit="1" customWidth="1"/>
    <col min="12801" max="12801" width="18.85546875" customWidth="1"/>
    <col min="12802" max="12802" width="44.28515625" customWidth="1"/>
    <col min="12811" max="12812" width="9.28515625" bestFit="1" customWidth="1"/>
    <col min="12813" max="12813" width="9.5703125" bestFit="1" customWidth="1"/>
    <col min="12814" max="12814" width="9.28515625" bestFit="1" customWidth="1"/>
    <col min="12815" max="12815" width="9.5703125" bestFit="1" customWidth="1"/>
    <col min="13057" max="13057" width="18.85546875" customWidth="1"/>
    <col min="13058" max="13058" width="44.28515625" customWidth="1"/>
    <col min="13067" max="13068" width="9.28515625" bestFit="1" customWidth="1"/>
    <col min="13069" max="13069" width="9.5703125" bestFit="1" customWidth="1"/>
    <col min="13070" max="13070" width="9.28515625" bestFit="1" customWidth="1"/>
    <col min="13071" max="13071" width="9.5703125" bestFit="1" customWidth="1"/>
    <col min="13313" max="13313" width="18.85546875" customWidth="1"/>
    <col min="13314" max="13314" width="44.28515625" customWidth="1"/>
    <col min="13323" max="13324" width="9.28515625" bestFit="1" customWidth="1"/>
    <col min="13325" max="13325" width="9.5703125" bestFit="1" customWidth="1"/>
    <col min="13326" max="13326" width="9.28515625" bestFit="1" customWidth="1"/>
    <col min="13327" max="13327" width="9.5703125" bestFit="1" customWidth="1"/>
    <col min="13569" max="13569" width="18.85546875" customWidth="1"/>
    <col min="13570" max="13570" width="44.28515625" customWidth="1"/>
    <col min="13579" max="13580" width="9.28515625" bestFit="1" customWidth="1"/>
    <col min="13581" max="13581" width="9.5703125" bestFit="1" customWidth="1"/>
    <col min="13582" max="13582" width="9.28515625" bestFit="1" customWidth="1"/>
    <col min="13583" max="13583" width="9.5703125" bestFit="1" customWidth="1"/>
    <col min="13825" max="13825" width="18.85546875" customWidth="1"/>
    <col min="13826" max="13826" width="44.28515625" customWidth="1"/>
    <col min="13835" max="13836" width="9.28515625" bestFit="1" customWidth="1"/>
    <col min="13837" max="13837" width="9.5703125" bestFit="1" customWidth="1"/>
    <col min="13838" max="13838" width="9.28515625" bestFit="1" customWidth="1"/>
    <col min="13839" max="13839" width="9.5703125" bestFit="1" customWidth="1"/>
    <col min="14081" max="14081" width="18.85546875" customWidth="1"/>
    <col min="14082" max="14082" width="44.28515625" customWidth="1"/>
    <col min="14091" max="14092" width="9.28515625" bestFit="1" customWidth="1"/>
    <col min="14093" max="14093" width="9.5703125" bestFit="1" customWidth="1"/>
    <col min="14094" max="14094" width="9.28515625" bestFit="1" customWidth="1"/>
    <col min="14095" max="14095" width="9.5703125" bestFit="1" customWidth="1"/>
    <col min="14337" max="14337" width="18.85546875" customWidth="1"/>
    <col min="14338" max="14338" width="44.28515625" customWidth="1"/>
    <col min="14347" max="14348" width="9.28515625" bestFit="1" customWidth="1"/>
    <col min="14349" max="14349" width="9.5703125" bestFit="1" customWidth="1"/>
    <col min="14350" max="14350" width="9.28515625" bestFit="1" customWidth="1"/>
    <col min="14351" max="14351" width="9.5703125" bestFit="1" customWidth="1"/>
    <col min="14593" max="14593" width="18.85546875" customWidth="1"/>
    <col min="14594" max="14594" width="44.28515625" customWidth="1"/>
    <col min="14603" max="14604" width="9.28515625" bestFit="1" customWidth="1"/>
    <col min="14605" max="14605" width="9.5703125" bestFit="1" customWidth="1"/>
    <col min="14606" max="14606" width="9.28515625" bestFit="1" customWidth="1"/>
    <col min="14607" max="14607" width="9.5703125" bestFit="1" customWidth="1"/>
    <col min="14849" max="14849" width="18.85546875" customWidth="1"/>
    <col min="14850" max="14850" width="44.28515625" customWidth="1"/>
    <col min="14859" max="14860" width="9.28515625" bestFit="1" customWidth="1"/>
    <col min="14861" max="14861" width="9.5703125" bestFit="1" customWidth="1"/>
    <col min="14862" max="14862" width="9.28515625" bestFit="1" customWidth="1"/>
    <col min="14863" max="14863" width="9.5703125" bestFit="1" customWidth="1"/>
    <col min="15105" max="15105" width="18.85546875" customWidth="1"/>
    <col min="15106" max="15106" width="44.28515625" customWidth="1"/>
    <col min="15115" max="15116" width="9.28515625" bestFit="1" customWidth="1"/>
    <col min="15117" max="15117" width="9.5703125" bestFit="1" customWidth="1"/>
    <col min="15118" max="15118" width="9.28515625" bestFit="1" customWidth="1"/>
    <col min="15119" max="15119" width="9.5703125" bestFit="1" customWidth="1"/>
    <col min="15361" max="15361" width="18.85546875" customWidth="1"/>
    <col min="15362" max="15362" width="44.28515625" customWidth="1"/>
    <col min="15371" max="15372" width="9.28515625" bestFit="1" customWidth="1"/>
    <col min="15373" max="15373" width="9.5703125" bestFit="1" customWidth="1"/>
    <col min="15374" max="15374" width="9.28515625" bestFit="1" customWidth="1"/>
    <col min="15375" max="15375" width="9.5703125" bestFit="1" customWidth="1"/>
    <col min="15617" max="15617" width="18.85546875" customWidth="1"/>
    <col min="15618" max="15618" width="44.28515625" customWidth="1"/>
    <col min="15627" max="15628" width="9.28515625" bestFit="1" customWidth="1"/>
    <col min="15629" max="15629" width="9.5703125" bestFit="1" customWidth="1"/>
    <col min="15630" max="15630" width="9.28515625" bestFit="1" customWidth="1"/>
    <col min="15631" max="15631" width="9.5703125" bestFit="1" customWidth="1"/>
    <col min="15873" max="15873" width="18.85546875" customWidth="1"/>
    <col min="15874" max="15874" width="44.28515625" customWidth="1"/>
    <col min="15883" max="15884" width="9.28515625" bestFit="1" customWidth="1"/>
    <col min="15885" max="15885" width="9.5703125" bestFit="1" customWidth="1"/>
    <col min="15886" max="15886" width="9.28515625" bestFit="1" customWidth="1"/>
    <col min="15887" max="15887" width="9.5703125" bestFit="1" customWidth="1"/>
    <col min="16129" max="16129" width="18.85546875" customWidth="1"/>
    <col min="16130" max="16130" width="44.28515625" customWidth="1"/>
    <col min="16139" max="16140" width="9.28515625" bestFit="1" customWidth="1"/>
    <col min="16141" max="16141" width="9.5703125" bestFit="1" customWidth="1"/>
    <col min="16142" max="16142" width="9.28515625" bestFit="1" customWidth="1"/>
    <col min="16143" max="16143" width="9.5703125" bestFit="1" customWidth="1"/>
  </cols>
  <sheetData>
    <row r="1" spans="1:17" x14ac:dyDescent="0.25">
      <c r="A1" s="1"/>
      <c r="B1" s="2"/>
      <c r="C1" s="2"/>
      <c r="D1" s="2"/>
      <c r="E1" s="2"/>
      <c r="F1" s="2"/>
      <c r="G1" s="2"/>
      <c r="H1" s="2"/>
      <c r="I1" s="2"/>
      <c r="J1" s="2"/>
      <c r="K1" s="2"/>
      <c r="L1" s="2"/>
      <c r="M1" s="2"/>
      <c r="N1" s="3"/>
      <c r="O1" s="4"/>
    </row>
    <row r="2" spans="1:17" ht="12.75" customHeight="1" x14ac:dyDescent="0.25">
      <c r="A2" s="5" t="s">
        <v>0</v>
      </c>
      <c r="B2" s="91" t="s">
        <v>1</v>
      </c>
      <c r="C2" s="91"/>
      <c r="D2" s="91"/>
      <c r="E2" s="91"/>
      <c r="F2" s="91"/>
      <c r="G2" s="91"/>
      <c r="H2" s="91"/>
      <c r="I2" s="91"/>
      <c r="J2" s="91"/>
      <c r="K2" s="91"/>
      <c r="L2" s="91"/>
      <c r="M2" s="91"/>
      <c r="N2" s="91"/>
      <c r="O2" s="91"/>
    </row>
    <row r="3" spans="1:17" ht="12.75" customHeight="1" x14ac:dyDescent="0.25">
      <c r="A3" s="6" t="s">
        <v>2</v>
      </c>
      <c r="B3" s="92" t="s">
        <v>3</v>
      </c>
      <c r="C3" s="92"/>
      <c r="D3" s="92"/>
      <c r="E3" s="92"/>
      <c r="F3" s="92"/>
      <c r="G3" s="92"/>
      <c r="H3" s="92"/>
      <c r="I3" s="92"/>
      <c r="J3" s="92"/>
      <c r="K3" s="92"/>
      <c r="L3" s="92"/>
      <c r="M3" s="92"/>
      <c r="N3" s="92"/>
      <c r="O3" s="92"/>
    </row>
    <row r="4" spans="1:17" x14ac:dyDescent="0.25">
      <c r="A4" s="6" t="s">
        <v>4</v>
      </c>
      <c r="B4" s="87" t="s">
        <v>5</v>
      </c>
      <c r="C4" s="87"/>
      <c r="D4" s="87"/>
      <c r="E4" s="87"/>
      <c r="F4" s="87"/>
      <c r="G4" s="87"/>
      <c r="H4" s="87"/>
      <c r="I4" s="87"/>
      <c r="J4" s="87"/>
      <c r="K4" s="87"/>
      <c r="L4" s="87"/>
      <c r="M4" s="87"/>
      <c r="N4" s="87"/>
      <c r="O4" s="87"/>
    </row>
    <row r="5" spans="1:17" x14ac:dyDescent="0.25">
      <c r="A5" s="7"/>
      <c r="B5" s="8"/>
      <c r="C5" s="8"/>
      <c r="D5" s="9"/>
      <c r="E5" s="8"/>
      <c r="F5" s="8"/>
      <c r="G5" s="8"/>
      <c r="H5" s="8"/>
      <c r="I5" s="8"/>
      <c r="J5" s="8"/>
      <c r="K5" s="10"/>
      <c r="L5" s="11" t="s">
        <v>6</v>
      </c>
      <c r="M5" s="93">
        <f>O54</f>
        <v>0</v>
      </c>
      <c r="N5" s="93"/>
      <c r="O5" s="12" t="s">
        <v>7</v>
      </c>
    </row>
    <row r="6" spans="1:17" ht="26.25" customHeight="1" x14ac:dyDescent="0.25">
      <c r="A6" s="7"/>
      <c r="B6" s="8"/>
      <c r="C6" s="8"/>
      <c r="D6" s="9"/>
      <c r="E6" s="8"/>
      <c r="F6" s="8"/>
      <c r="G6" s="8"/>
      <c r="H6" s="8"/>
      <c r="I6" s="8"/>
      <c r="J6" s="8"/>
      <c r="K6" s="11"/>
      <c r="L6" s="13"/>
      <c r="M6" s="14"/>
      <c r="N6" s="13"/>
      <c r="O6" s="12"/>
    </row>
    <row r="7" spans="1:17" x14ac:dyDescent="0.25">
      <c r="A7" s="15" t="s">
        <v>8</v>
      </c>
      <c r="B7" s="16"/>
      <c r="C7" s="16"/>
      <c r="D7" s="16"/>
      <c r="E7" s="16"/>
      <c r="F7" s="16"/>
      <c r="G7" s="16"/>
      <c r="H7" s="16"/>
      <c r="I7" s="16"/>
      <c r="J7" s="16"/>
      <c r="K7" s="16"/>
      <c r="L7" s="16"/>
      <c r="M7" s="16"/>
      <c r="N7" s="17" t="s">
        <v>96</v>
      </c>
      <c r="O7" s="10"/>
    </row>
    <row r="8" spans="1:17" ht="12.75" customHeight="1" x14ac:dyDescent="0.25">
      <c r="A8" s="94" t="s">
        <v>9</v>
      </c>
      <c r="B8" s="95" t="s">
        <v>10</v>
      </c>
      <c r="C8" s="96" t="s">
        <v>11</v>
      </c>
      <c r="D8" s="96" t="s">
        <v>12</v>
      </c>
      <c r="E8" s="97" t="s">
        <v>13</v>
      </c>
      <c r="F8" s="97"/>
      <c r="G8" s="97"/>
      <c r="H8" s="97"/>
      <c r="I8" s="97"/>
      <c r="J8" s="97"/>
      <c r="K8" s="97" t="s">
        <v>14</v>
      </c>
      <c r="L8" s="97"/>
      <c r="M8" s="97"/>
      <c r="N8" s="97"/>
      <c r="O8" s="97"/>
    </row>
    <row r="9" spans="1:17" ht="60.75" x14ac:dyDescent="0.25">
      <c r="A9" s="94"/>
      <c r="B9" s="95"/>
      <c r="C9" s="96"/>
      <c r="D9" s="96"/>
      <c r="E9" s="88" t="s">
        <v>15</v>
      </c>
      <c r="F9" s="88" t="s">
        <v>16</v>
      </c>
      <c r="G9" s="88" t="s">
        <v>17</v>
      </c>
      <c r="H9" s="88" t="s">
        <v>18</v>
      </c>
      <c r="I9" s="88" t="s">
        <v>19</v>
      </c>
      <c r="J9" s="88" t="s">
        <v>20</v>
      </c>
      <c r="K9" s="88" t="s">
        <v>21</v>
      </c>
      <c r="L9" s="88" t="s">
        <v>17</v>
      </c>
      <c r="M9" s="88" t="s">
        <v>18</v>
      </c>
      <c r="N9" s="88" t="s">
        <v>19</v>
      </c>
      <c r="O9" s="88" t="s">
        <v>22</v>
      </c>
    </row>
    <row r="10" spans="1:17" ht="30" customHeight="1" x14ac:dyDescent="0.25">
      <c r="A10" s="18" t="s">
        <v>23</v>
      </c>
      <c r="B10" s="19">
        <v>2</v>
      </c>
      <c r="C10" s="19">
        <v>3</v>
      </c>
      <c r="D10" s="19">
        <v>4</v>
      </c>
      <c r="E10" s="19">
        <v>5</v>
      </c>
      <c r="F10" s="19">
        <v>6</v>
      </c>
      <c r="G10" s="19">
        <v>7</v>
      </c>
      <c r="H10" s="19">
        <v>8</v>
      </c>
      <c r="I10" s="19">
        <v>9</v>
      </c>
      <c r="J10" s="19">
        <v>10</v>
      </c>
      <c r="K10" s="19">
        <v>11</v>
      </c>
      <c r="L10" s="19">
        <v>12</v>
      </c>
      <c r="M10" s="19">
        <v>13</v>
      </c>
      <c r="N10" s="19">
        <v>14</v>
      </c>
      <c r="O10" s="19">
        <v>15</v>
      </c>
    </row>
    <row r="11" spans="1:17" x14ac:dyDescent="0.25">
      <c r="A11" s="20">
        <v>1</v>
      </c>
      <c r="B11" s="21" t="s">
        <v>24</v>
      </c>
      <c r="C11" s="22" t="s">
        <v>25</v>
      </c>
      <c r="D11" s="20"/>
      <c r="E11" s="20"/>
      <c r="F11" s="20"/>
      <c r="G11" s="20"/>
      <c r="H11" s="20"/>
      <c r="I11" s="20"/>
      <c r="J11" s="20"/>
      <c r="K11" s="20"/>
      <c r="L11" s="20"/>
      <c r="M11" s="20"/>
      <c r="N11" s="20"/>
      <c r="O11" s="20"/>
    </row>
    <row r="12" spans="1:17" ht="27.75" customHeight="1" x14ac:dyDescent="0.25">
      <c r="A12" s="23" t="s">
        <v>26</v>
      </c>
      <c r="B12" s="24" t="s">
        <v>27</v>
      </c>
      <c r="C12" s="84" t="s">
        <v>65</v>
      </c>
      <c r="D12" s="74">
        <v>520</v>
      </c>
      <c r="E12" s="75"/>
      <c r="F12" s="75"/>
      <c r="G12" s="75"/>
      <c r="H12" s="75"/>
      <c r="I12" s="75"/>
      <c r="J12" s="75"/>
      <c r="K12" s="75"/>
      <c r="L12" s="75"/>
      <c r="M12" s="75"/>
      <c r="N12" s="75"/>
      <c r="O12" s="75"/>
    </row>
    <row r="13" spans="1:17" ht="30.75" customHeight="1" x14ac:dyDescent="0.25">
      <c r="A13" s="23" t="s">
        <v>28</v>
      </c>
      <c r="B13" s="24" t="s">
        <v>74</v>
      </c>
      <c r="C13" s="84" t="s">
        <v>65</v>
      </c>
      <c r="D13" s="74">
        <v>720</v>
      </c>
      <c r="E13" s="75"/>
      <c r="F13" s="75"/>
      <c r="G13" s="75"/>
      <c r="H13" s="75"/>
      <c r="I13" s="75"/>
      <c r="J13" s="75"/>
      <c r="K13" s="75"/>
      <c r="L13" s="75"/>
      <c r="M13" s="75"/>
      <c r="N13" s="75"/>
      <c r="O13" s="75"/>
      <c r="Q13">
        <v>642</v>
      </c>
    </row>
    <row r="14" spans="1:17" ht="27" customHeight="1" x14ac:dyDescent="0.25">
      <c r="A14" s="23" t="s">
        <v>31</v>
      </c>
      <c r="B14" s="25" t="s">
        <v>99</v>
      </c>
      <c r="C14" s="76" t="s">
        <v>66</v>
      </c>
      <c r="D14" s="77">
        <v>90</v>
      </c>
      <c r="E14" s="78"/>
      <c r="F14" s="75"/>
      <c r="G14" s="78"/>
      <c r="H14" s="78"/>
      <c r="I14" s="78"/>
      <c r="J14" s="78"/>
      <c r="K14" s="78"/>
      <c r="L14" s="78"/>
      <c r="M14" s="78"/>
      <c r="N14" s="78"/>
      <c r="O14" s="78"/>
    </row>
    <row r="15" spans="1:17" ht="20.25" customHeight="1" x14ac:dyDescent="0.25">
      <c r="A15" s="23" t="s">
        <v>33</v>
      </c>
      <c r="B15" s="24" t="s">
        <v>29</v>
      </c>
      <c r="C15" s="84" t="s">
        <v>30</v>
      </c>
      <c r="D15" s="74">
        <v>66</v>
      </c>
      <c r="E15" s="75"/>
      <c r="F15" s="75"/>
      <c r="G15" s="75"/>
      <c r="H15" s="75"/>
      <c r="I15" s="75"/>
      <c r="J15" s="75"/>
      <c r="K15" s="75"/>
      <c r="L15" s="75"/>
      <c r="M15" s="75"/>
      <c r="N15" s="75"/>
      <c r="O15" s="75"/>
    </row>
    <row r="16" spans="1:17" ht="24" customHeight="1" x14ac:dyDescent="0.25">
      <c r="A16" s="23" t="s">
        <v>68</v>
      </c>
      <c r="B16" s="24" t="s">
        <v>67</v>
      </c>
      <c r="C16" s="84" t="s">
        <v>30</v>
      </c>
      <c r="D16" s="74">
        <v>6</v>
      </c>
      <c r="E16" s="75"/>
      <c r="F16" s="75"/>
      <c r="G16" s="75"/>
      <c r="H16" s="75"/>
      <c r="I16" s="75"/>
      <c r="J16" s="75"/>
      <c r="K16" s="75"/>
      <c r="L16" s="75"/>
      <c r="M16" s="75"/>
      <c r="N16" s="75"/>
      <c r="O16" s="75"/>
    </row>
    <row r="17" spans="1:17" ht="25.5" customHeight="1" x14ac:dyDescent="0.25">
      <c r="A17" s="23" t="s">
        <v>80</v>
      </c>
      <c r="B17" s="25" t="s">
        <v>32</v>
      </c>
      <c r="C17" s="76" t="s">
        <v>66</v>
      </c>
      <c r="D17" s="77">
        <v>112</v>
      </c>
      <c r="E17" s="78"/>
      <c r="F17" s="75"/>
      <c r="G17" s="78"/>
      <c r="H17" s="78"/>
      <c r="I17" s="78"/>
      <c r="J17" s="78"/>
      <c r="K17" s="78"/>
      <c r="L17" s="78"/>
      <c r="M17" s="78"/>
      <c r="N17" s="78"/>
      <c r="O17" s="78"/>
    </row>
    <row r="18" spans="1:17" ht="21" customHeight="1" x14ac:dyDescent="0.25">
      <c r="A18" s="23" t="s">
        <v>81</v>
      </c>
      <c r="B18" s="25" t="s">
        <v>34</v>
      </c>
      <c r="C18" s="76" t="s">
        <v>65</v>
      </c>
      <c r="D18" s="77">
        <v>72</v>
      </c>
      <c r="E18" s="78"/>
      <c r="F18" s="75"/>
      <c r="G18" s="78"/>
      <c r="H18" s="79"/>
      <c r="I18" s="79"/>
      <c r="J18" s="78"/>
      <c r="K18" s="78"/>
      <c r="L18" s="78"/>
      <c r="M18" s="78"/>
      <c r="N18" s="78"/>
      <c r="O18" s="78"/>
    </row>
    <row r="19" spans="1:17" x14ac:dyDescent="0.25">
      <c r="A19" s="23" t="s">
        <v>97</v>
      </c>
      <c r="B19" s="24" t="s">
        <v>98</v>
      </c>
      <c r="C19" s="84" t="s">
        <v>77</v>
      </c>
      <c r="D19" s="74">
        <v>1</v>
      </c>
      <c r="E19" s="75"/>
      <c r="F19" s="75"/>
      <c r="G19" s="75"/>
      <c r="H19" s="75"/>
      <c r="I19" s="75"/>
      <c r="J19" s="75"/>
      <c r="K19" s="75"/>
      <c r="L19" s="75"/>
      <c r="M19" s="75"/>
      <c r="N19" s="75"/>
      <c r="O19" s="75"/>
    </row>
    <row r="20" spans="1:17" ht="21.75" customHeight="1" x14ac:dyDescent="0.25">
      <c r="A20" s="26">
        <v>2</v>
      </c>
      <c r="B20" s="27" t="s">
        <v>35</v>
      </c>
      <c r="C20" s="85" t="s">
        <v>25</v>
      </c>
      <c r="D20" s="20"/>
      <c r="E20" s="20"/>
      <c r="F20" s="20"/>
      <c r="G20" s="20"/>
      <c r="H20" s="20"/>
      <c r="I20" s="20"/>
      <c r="J20" s="20"/>
      <c r="K20" s="20"/>
      <c r="L20" s="20"/>
      <c r="M20" s="20"/>
      <c r="N20" s="20"/>
      <c r="O20" s="20"/>
      <c r="Q20">
        <v>95</v>
      </c>
    </row>
    <row r="21" spans="1:17" ht="33.75" x14ac:dyDescent="0.25">
      <c r="A21" s="23" t="s">
        <v>36</v>
      </c>
      <c r="B21" s="24" t="s">
        <v>37</v>
      </c>
      <c r="C21" s="84" t="s">
        <v>30</v>
      </c>
      <c r="D21" s="74">
        <v>147</v>
      </c>
      <c r="E21" s="75"/>
      <c r="F21" s="75"/>
      <c r="G21" s="75"/>
      <c r="H21" s="75"/>
      <c r="I21" s="75"/>
      <c r="J21" s="75"/>
      <c r="K21" s="75"/>
      <c r="L21" s="75"/>
      <c r="M21" s="75"/>
      <c r="N21" s="75"/>
      <c r="O21" s="75"/>
      <c r="Q21" t="e">
        <f>Q20+#REF!</f>
        <v>#REF!</v>
      </c>
    </row>
    <row r="22" spans="1:17" ht="25.5" customHeight="1" x14ac:dyDescent="0.25">
      <c r="A22" s="23" t="s">
        <v>38</v>
      </c>
      <c r="B22" s="24" t="s">
        <v>39</v>
      </c>
      <c r="C22" s="84" t="s">
        <v>65</v>
      </c>
      <c r="D22" s="74">
        <f>50+147*0.6</f>
        <v>138.19999999999999</v>
      </c>
      <c r="E22" s="75"/>
      <c r="F22" s="75"/>
      <c r="G22" s="75"/>
      <c r="H22" s="75"/>
      <c r="I22" s="75"/>
      <c r="J22" s="75"/>
      <c r="K22" s="75"/>
      <c r="L22" s="75"/>
      <c r="M22" s="75"/>
      <c r="N22" s="75"/>
      <c r="O22" s="75"/>
    </row>
    <row r="23" spans="1:17" ht="15" customHeight="1" x14ac:dyDescent="0.25">
      <c r="A23" s="23" t="s">
        <v>40</v>
      </c>
      <c r="B23" s="24" t="s">
        <v>41</v>
      </c>
      <c r="C23" s="84" t="s">
        <v>65</v>
      </c>
      <c r="D23" s="74">
        <v>1150</v>
      </c>
      <c r="E23" s="75"/>
      <c r="F23" s="75"/>
      <c r="G23" s="75"/>
      <c r="H23" s="75"/>
      <c r="I23" s="75"/>
      <c r="J23" s="75"/>
      <c r="K23" s="75"/>
      <c r="L23" s="75"/>
      <c r="M23" s="75"/>
      <c r="N23" s="75"/>
      <c r="O23" s="75"/>
    </row>
    <row r="24" spans="1:17" ht="22.5" x14ac:dyDescent="0.25">
      <c r="A24" s="23" t="s">
        <v>42</v>
      </c>
      <c r="B24" s="24" t="s">
        <v>43</v>
      </c>
      <c r="C24" s="84" t="s">
        <v>65</v>
      </c>
      <c r="D24" s="74">
        <v>1150</v>
      </c>
      <c r="E24" s="75"/>
      <c r="F24" s="75"/>
      <c r="G24" s="75"/>
      <c r="H24" s="75"/>
      <c r="I24" s="75"/>
      <c r="J24" s="75"/>
      <c r="K24" s="75"/>
      <c r="L24" s="75"/>
      <c r="M24" s="75"/>
      <c r="N24" s="75"/>
      <c r="O24" s="75"/>
    </row>
    <row r="25" spans="1:17" x14ac:dyDescent="0.25">
      <c r="A25" s="23" t="s">
        <v>44</v>
      </c>
      <c r="B25" s="24" t="s">
        <v>76</v>
      </c>
      <c r="C25" s="84" t="s">
        <v>77</v>
      </c>
      <c r="D25" s="74">
        <v>2</v>
      </c>
      <c r="E25" s="75"/>
      <c r="F25" s="75"/>
      <c r="G25" s="75"/>
      <c r="H25" s="75"/>
      <c r="I25" s="75"/>
      <c r="J25" s="75"/>
      <c r="K25" s="75"/>
      <c r="L25" s="75"/>
      <c r="M25" s="75"/>
      <c r="N25" s="75"/>
      <c r="O25" s="75"/>
    </row>
    <row r="26" spans="1:17" ht="24.75" customHeight="1" x14ac:dyDescent="0.25">
      <c r="A26" s="23" t="s">
        <v>45</v>
      </c>
      <c r="B26" s="25" t="s">
        <v>62</v>
      </c>
      <c r="C26" s="76" t="s">
        <v>65</v>
      </c>
      <c r="D26" s="77">
        <f>230</f>
        <v>230</v>
      </c>
      <c r="E26" s="78"/>
      <c r="F26" s="75"/>
      <c r="G26" s="78"/>
      <c r="H26" s="78"/>
      <c r="I26" s="78"/>
      <c r="J26" s="78"/>
      <c r="K26" s="78"/>
      <c r="L26" s="78"/>
      <c r="M26" s="78"/>
      <c r="N26" s="78"/>
      <c r="O26" s="78"/>
    </row>
    <row r="27" spans="1:17" ht="17.25" customHeight="1" x14ac:dyDescent="0.25">
      <c r="A27" s="26">
        <v>3</v>
      </c>
      <c r="B27" s="27" t="s">
        <v>71</v>
      </c>
      <c r="C27" s="85" t="s">
        <v>25</v>
      </c>
      <c r="D27" s="20"/>
      <c r="E27" s="20"/>
      <c r="F27" s="20"/>
      <c r="G27" s="20"/>
      <c r="H27" s="20"/>
      <c r="I27" s="20"/>
      <c r="J27" s="20"/>
      <c r="K27" s="20"/>
      <c r="L27" s="20"/>
      <c r="M27" s="20"/>
      <c r="N27" s="20"/>
      <c r="O27" s="20"/>
      <c r="Q27">
        <v>95</v>
      </c>
    </row>
    <row r="28" spans="1:17" ht="27" customHeight="1" x14ac:dyDescent="0.25">
      <c r="A28" s="23" t="s">
        <v>82</v>
      </c>
      <c r="B28" s="25" t="s">
        <v>70</v>
      </c>
      <c r="C28" s="76" t="s">
        <v>66</v>
      </c>
      <c r="D28" s="77">
        <v>90</v>
      </c>
      <c r="E28" s="78"/>
      <c r="F28" s="75"/>
      <c r="G28" s="78"/>
      <c r="H28" s="78"/>
      <c r="I28" s="78"/>
      <c r="J28" s="80"/>
      <c r="K28" s="81"/>
      <c r="L28" s="80"/>
      <c r="M28" s="80"/>
      <c r="N28" s="80"/>
      <c r="O28" s="80"/>
    </row>
    <row r="29" spans="1:17" ht="24" x14ac:dyDescent="0.25">
      <c r="A29" s="23" t="s">
        <v>83</v>
      </c>
      <c r="B29" s="24" t="s">
        <v>78</v>
      </c>
      <c r="C29" s="84" t="s">
        <v>65</v>
      </c>
      <c r="D29" s="74">
        <v>280</v>
      </c>
      <c r="E29" s="75"/>
      <c r="F29" s="75"/>
      <c r="G29" s="75"/>
      <c r="H29" s="75"/>
      <c r="I29" s="75"/>
      <c r="J29" s="75"/>
      <c r="K29" s="75"/>
      <c r="L29" s="75"/>
      <c r="M29" s="75"/>
      <c r="N29" s="75"/>
      <c r="O29" s="75"/>
    </row>
    <row r="30" spans="1:17" ht="24" x14ac:dyDescent="0.25">
      <c r="A30" s="23" t="s">
        <v>84</v>
      </c>
      <c r="B30" s="24" t="s">
        <v>79</v>
      </c>
      <c r="C30" s="84" t="s">
        <v>65</v>
      </c>
      <c r="D30" s="74">
        <v>280</v>
      </c>
      <c r="E30" s="75"/>
      <c r="F30" s="75"/>
      <c r="G30" s="75"/>
      <c r="H30" s="75"/>
      <c r="I30" s="75"/>
      <c r="J30" s="75"/>
      <c r="K30" s="75"/>
      <c r="L30" s="75"/>
      <c r="M30" s="75"/>
      <c r="N30" s="75"/>
      <c r="O30" s="75"/>
    </row>
    <row r="31" spans="1:17" ht="25.5" customHeight="1" x14ac:dyDescent="0.25">
      <c r="A31" s="23" t="s">
        <v>85</v>
      </c>
      <c r="B31" s="24" t="s">
        <v>69</v>
      </c>
      <c r="C31" s="84" t="s">
        <v>65</v>
      </c>
      <c r="D31" s="74">
        <v>200</v>
      </c>
      <c r="E31" s="75"/>
      <c r="F31" s="75"/>
      <c r="G31" s="75"/>
      <c r="H31" s="75"/>
      <c r="I31" s="75"/>
      <c r="J31" s="75"/>
      <c r="K31" s="75"/>
      <c r="L31" s="75"/>
      <c r="M31" s="75"/>
      <c r="N31" s="75"/>
      <c r="O31" s="75"/>
    </row>
    <row r="32" spans="1:17" x14ac:dyDescent="0.25">
      <c r="A32" s="23" t="s">
        <v>86</v>
      </c>
      <c r="B32" s="24" t="s">
        <v>73</v>
      </c>
      <c r="C32" s="84" t="s">
        <v>65</v>
      </c>
      <c r="D32" s="74">
        <f>116+81</f>
        <v>197</v>
      </c>
      <c r="E32" s="75"/>
      <c r="F32" s="75"/>
      <c r="G32" s="75"/>
      <c r="H32" s="75"/>
      <c r="I32" s="75"/>
      <c r="J32" s="75"/>
      <c r="K32" s="75"/>
      <c r="L32" s="75"/>
      <c r="M32" s="75"/>
      <c r="N32" s="75"/>
      <c r="O32" s="75"/>
    </row>
    <row r="33" spans="1:17" ht="19.5" customHeight="1" x14ac:dyDescent="0.25">
      <c r="A33" s="26">
        <v>4</v>
      </c>
      <c r="B33" s="27" t="s">
        <v>72</v>
      </c>
      <c r="C33" s="85" t="s">
        <v>25</v>
      </c>
      <c r="D33" s="20"/>
      <c r="E33" s="20"/>
      <c r="F33" s="20"/>
      <c r="G33" s="20"/>
      <c r="H33" s="20"/>
      <c r="I33" s="20"/>
      <c r="J33" s="20"/>
      <c r="K33" s="20"/>
      <c r="L33" s="20"/>
      <c r="M33" s="20"/>
      <c r="N33" s="20"/>
      <c r="O33" s="20"/>
      <c r="Q33">
        <v>95</v>
      </c>
    </row>
    <row r="34" spans="1:17" x14ac:dyDescent="0.25">
      <c r="A34" s="23" t="s">
        <v>87</v>
      </c>
      <c r="B34" s="28" t="s">
        <v>46</v>
      </c>
      <c r="C34" s="84" t="s">
        <v>65</v>
      </c>
      <c r="D34" s="74">
        <v>6</v>
      </c>
      <c r="E34" s="75"/>
      <c r="F34" s="75"/>
      <c r="G34" s="75"/>
      <c r="H34" s="75"/>
      <c r="I34" s="75"/>
      <c r="J34" s="75"/>
      <c r="K34" s="75"/>
      <c r="L34" s="75"/>
      <c r="M34" s="75"/>
      <c r="N34" s="75"/>
      <c r="O34" s="75"/>
      <c r="Q34">
        <f>Q26+Q20</f>
        <v>95</v>
      </c>
    </row>
    <row r="35" spans="1:17" ht="22.5" x14ac:dyDescent="0.25">
      <c r="A35" s="23" t="s">
        <v>88</v>
      </c>
      <c r="B35" s="24" t="s">
        <v>47</v>
      </c>
      <c r="C35" s="84" t="s">
        <v>30</v>
      </c>
      <c r="D35" s="74">
        <v>176</v>
      </c>
      <c r="E35" s="75"/>
      <c r="F35" s="75"/>
      <c r="G35" s="75"/>
      <c r="H35" s="75"/>
      <c r="I35" s="75"/>
      <c r="J35" s="75"/>
      <c r="K35" s="75"/>
      <c r="L35" s="75"/>
      <c r="M35" s="75"/>
      <c r="N35" s="75"/>
      <c r="O35" s="75"/>
      <c r="Q35" t="e">
        <f>#REF!+Q21</f>
        <v>#REF!</v>
      </c>
    </row>
    <row r="36" spans="1:17" ht="22.5" x14ac:dyDescent="0.25">
      <c r="A36" s="23" t="s">
        <v>89</v>
      </c>
      <c r="B36" s="25" t="s">
        <v>64</v>
      </c>
      <c r="C36" s="76" t="s">
        <v>66</v>
      </c>
      <c r="D36" s="77">
        <v>70</v>
      </c>
      <c r="E36" s="78"/>
      <c r="F36" s="75"/>
      <c r="G36" s="78"/>
      <c r="H36" s="78"/>
      <c r="I36" s="78"/>
      <c r="J36" s="80"/>
      <c r="K36" s="81"/>
      <c r="L36" s="80"/>
      <c r="M36" s="80"/>
      <c r="N36" s="80"/>
      <c r="O36" s="80"/>
    </row>
    <row r="37" spans="1:17" ht="24" x14ac:dyDescent="0.25">
      <c r="A37" s="23" t="s">
        <v>90</v>
      </c>
      <c r="B37" s="24" t="s">
        <v>48</v>
      </c>
      <c r="C37" s="84" t="s">
        <v>65</v>
      </c>
      <c r="D37" s="74">
        <v>215</v>
      </c>
      <c r="E37" s="75"/>
      <c r="F37" s="75"/>
      <c r="G37" s="75"/>
      <c r="H37" s="75"/>
      <c r="I37" s="75"/>
      <c r="J37" s="75"/>
      <c r="K37" s="75"/>
      <c r="L37" s="75"/>
      <c r="M37" s="75"/>
      <c r="N37" s="75"/>
      <c r="O37" s="75"/>
    </row>
    <row r="38" spans="1:17" ht="22.5" x14ac:dyDescent="0.25">
      <c r="A38" s="23" t="s">
        <v>91</v>
      </c>
      <c r="B38" s="25" t="s">
        <v>49</v>
      </c>
      <c r="C38" s="76" t="s">
        <v>65</v>
      </c>
      <c r="D38" s="77">
        <f>100+37.5+77.5</f>
        <v>215</v>
      </c>
      <c r="E38" s="78"/>
      <c r="F38" s="75"/>
      <c r="G38" s="78"/>
      <c r="H38" s="78"/>
      <c r="I38" s="78"/>
      <c r="J38" s="78"/>
      <c r="K38" s="78"/>
      <c r="L38" s="78"/>
      <c r="M38" s="78"/>
      <c r="N38" s="78"/>
      <c r="O38" s="78"/>
    </row>
    <row r="39" spans="1:17" ht="22.5" x14ac:dyDescent="0.25">
      <c r="A39" s="23" t="s">
        <v>92</v>
      </c>
      <c r="B39" s="25" t="s">
        <v>63</v>
      </c>
      <c r="C39" s="76" t="s">
        <v>65</v>
      </c>
      <c r="D39" s="77">
        <v>215</v>
      </c>
      <c r="E39" s="78"/>
      <c r="F39" s="75"/>
      <c r="G39" s="78"/>
      <c r="H39" s="78"/>
      <c r="I39" s="78"/>
      <c r="J39" s="78"/>
      <c r="K39" s="78"/>
      <c r="L39" s="78"/>
      <c r="M39" s="78"/>
      <c r="N39" s="78"/>
      <c r="O39" s="78"/>
    </row>
    <row r="40" spans="1:17" ht="28.5" customHeight="1" x14ac:dyDescent="0.25">
      <c r="A40" s="26">
        <v>5</v>
      </c>
      <c r="B40" s="27" t="s">
        <v>93</v>
      </c>
      <c r="C40" s="85" t="s">
        <v>25</v>
      </c>
      <c r="D40" s="20"/>
      <c r="E40" s="20"/>
      <c r="F40" s="20"/>
      <c r="G40" s="20"/>
      <c r="H40" s="20"/>
      <c r="I40" s="20"/>
      <c r="J40" s="20"/>
      <c r="K40" s="20"/>
      <c r="L40" s="20"/>
      <c r="M40" s="20"/>
      <c r="N40" s="20"/>
      <c r="O40" s="20"/>
      <c r="Q40">
        <v>95</v>
      </c>
    </row>
    <row r="41" spans="1:17" ht="21.75" customHeight="1" x14ac:dyDescent="0.25">
      <c r="A41" s="23" t="s">
        <v>94</v>
      </c>
      <c r="B41" s="25" t="s">
        <v>75</v>
      </c>
      <c r="C41" s="76" t="s">
        <v>65</v>
      </c>
      <c r="D41" s="77">
        <v>800</v>
      </c>
      <c r="E41" s="78"/>
      <c r="F41" s="75"/>
      <c r="G41" s="78"/>
      <c r="H41" s="82"/>
      <c r="I41" s="79"/>
      <c r="J41" s="80"/>
      <c r="K41" s="81"/>
      <c r="L41" s="80"/>
      <c r="M41" s="80"/>
      <c r="N41" s="80"/>
      <c r="O41" s="80"/>
    </row>
    <row r="42" spans="1:17" ht="13.5" customHeight="1" x14ac:dyDescent="0.25">
      <c r="A42" s="23" t="s">
        <v>95</v>
      </c>
      <c r="B42" s="83" t="s">
        <v>50</v>
      </c>
      <c r="C42" s="76" t="s">
        <v>51</v>
      </c>
      <c r="D42" s="77">
        <v>1</v>
      </c>
      <c r="E42" s="78"/>
      <c r="F42" s="78"/>
      <c r="G42" s="78"/>
      <c r="H42" s="82"/>
      <c r="I42" s="79"/>
      <c r="J42" s="80"/>
      <c r="K42" s="81"/>
      <c r="L42" s="80"/>
      <c r="M42" s="80"/>
      <c r="N42" s="80"/>
      <c r="O42" s="80"/>
    </row>
    <row r="43" spans="1:17" x14ac:dyDescent="0.25">
      <c r="A43" s="29"/>
      <c r="B43" s="30" t="s">
        <v>52</v>
      </c>
      <c r="C43" s="31"/>
      <c r="D43" s="31"/>
      <c r="E43" s="32"/>
      <c r="F43" s="32"/>
      <c r="G43" s="33"/>
      <c r="H43" s="33"/>
      <c r="I43" s="33"/>
      <c r="J43" s="32"/>
      <c r="K43" s="34">
        <f>SUM(K11:K24)</f>
        <v>0</v>
      </c>
      <c r="L43" s="34">
        <f>SUM(L11:L24)</f>
        <v>0</v>
      </c>
      <c r="M43" s="34">
        <f>SUM(M11:M24)</f>
        <v>0</v>
      </c>
      <c r="N43" s="34">
        <f>SUM(N11:N24)</f>
        <v>0</v>
      </c>
      <c r="O43" s="34">
        <f>SUM(O11:O42)</f>
        <v>0</v>
      </c>
    </row>
    <row r="44" spans="1:17" x14ac:dyDescent="0.25">
      <c r="A44" s="35"/>
      <c r="B44" s="36"/>
      <c r="C44" s="36"/>
      <c r="D44" s="36"/>
      <c r="E44" s="36"/>
      <c r="F44" s="36"/>
      <c r="G44" s="36"/>
      <c r="H44" s="36"/>
      <c r="I44" s="36"/>
      <c r="J44" s="36"/>
      <c r="K44" s="37"/>
      <c r="L44" s="37"/>
      <c r="M44" s="37"/>
      <c r="N44" s="38"/>
      <c r="O44" s="38"/>
    </row>
    <row r="45" spans="1:17" ht="15.75" x14ac:dyDescent="0.25">
      <c r="A45" s="39"/>
      <c r="B45" s="40"/>
      <c r="C45" s="41"/>
      <c r="D45" s="42"/>
      <c r="E45" s="43"/>
      <c r="F45" s="43"/>
      <c r="G45" s="44"/>
      <c r="H45" s="43"/>
      <c r="I45" s="43"/>
      <c r="J45" s="45" t="s">
        <v>53</v>
      </c>
      <c r="K45" s="46">
        <f>K43</f>
        <v>0</v>
      </c>
      <c r="L45" s="46">
        <f>L43</f>
        <v>0</v>
      </c>
      <c r="M45" s="46">
        <f>M43</f>
        <v>0</v>
      </c>
      <c r="N45" s="46">
        <f>N43</f>
        <v>0</v>
      </c>
      <c r="O45" s="46">
        <f>O43</f>
        <v>0</v>
      </c>
    </row>
    <row r="46" spans="1:17" ht="15.75" x14ac:dyDescent="0.25">
      <c r="A46" s="39"/>
      <c r="B46" s="47"/>
      <c r="C46" s="48"/>
      <c r="D46" s="49"/>
      <c r="E46" s="50"/>
      <c r="F46" s="50"/>
      <c r="G46" s="50"/>
      <c r="H46" s="50"/>
      <c r="I46" s="50"/>
      <c r="J46" s="51" t="s">
        <v>54</v>
      </c>
      <c r="K46" s="52"/>
      <c r="L46" s="52"/>
      <c r="M46" s="53">
        <f>ROUND(M45*0.03,2)</f>
        <v>0</v>
      </c>
      <c r="N46" s="53"/>
      <c r="O46" s="53">
        <f>M46</f>
        <v>0</v>
      </c>
    </row>
    <row r="47" spans="1:17" ht="15.75" x14ac:dyDescent="0.25">
      <c r="A47" s="54"/>
      <c r="B47" s="47"/>
      <c r="C47" s="48"/>
      <c r="D47" s="49"/>
      <c r="E47" s="50"/>
      <c r="F47" s="50"/>
      <c r="G47" s="50"/>
      <c r="H47" s="50"/>
      <c r="I47" s="50"/>
      <c r="J47" s="55" t="s">
        <v>55</v>
      </c>
      <c r="K47" s="52"/>
      <c r="L47" s="56">
        <f>L45</f>
        <v>0</v>
      </c>
      <c r="M47" s="56">
        <f>M45+M46</f>
        <v>0</v>
      </c>
      <c r="N47" s="56">
        <f>N45</f>
        <v>0</v>
      </c>
      <c r="O47" s="57">
        <f>SUM(O45:O46)</f>
        <v>0</v>
      </c>
    </row>
    <row r="48" spans="1:17" ht="13.5" customHeight="1" x14ac:dyDescent="0.25">
      <c r="A48" s="58"/>
      <c r="B48" s="59"/>
      <c r="C48" s="59"/>
      <c r="D48" s="59"/>
      <c r="E48" s="59"/>
      <c r="F48" s="59"/>
      <c r="G48" s="59"/>
      <c r="H48" s="59"/>
      <c r="I48" s="59"/>
      <c r="J48" s="51" t="s">
        <v>56</v>
      </c>
      <c r="K48" s="60"/>
      <c r="L48" s="60"/>
      <c r="M48" s="60"/>
      <c r="N48" s="60"/>
      <c r="O48" s="60">
        <f>ROUND(O47*0.02,2)</f>
        <v>0</v>
      </c>
    </row>
    <row r="49" spans="1:15" ht="15.75" x14ac:dyDescent="0.25">
      <c r="A49" s="35"/>
      <c r="B49" s="98" t="s">
        <v>57</v>
      </c>
      <c r="C49" s="98"/>
      <c r="D49" s="98"/>
      <c r="E49" s="98"/>
      <c r="F49" s="98"/>
      <c r="G49" s="98"/>
      <c r="H49" s="98"/>
      <c r="I49" s="98"/>
      <c r="J49" s="98"/>
      <c r="K49" s="60"/>
      <c r="L49" s="60"/>
      <c r="M49" s="60"/>
      <c r="N49" s="60"/>
      <c r="O49" s="61">
        <f>ROUND(O48*10%,2)</f>
        <v>0</v>
      </c>
    </row>
    <row r="50" spans="1:15" ht="15.75" x14ac:dyDescent="0.25">
      <c r="A50" s="62"/>
      <c r="B50" s="98" t="s">
        <v>58</v>
      </c>
      <c r="C50" s="98"/>
      <c r="D50" s="98"/>
      <c r="E50" s="98"/>
      <c r="F50" s="98"/>
      <c r="G50" s="98"/>
      <c r="H50" s="98"/>
      <c r="I50" s="98"/>
      <c r="J50" s="98"/>
      <c r="K50" s="63"/>
      <c r="L50" s="63"/>
      <c r="M50" s="63"/>
      <c r="N50" s="63"/>
      <c r="O50" s="63">
        <f>ROUND(O47*0.05,2)</f>
        <v>0</v>
      </c>
    </row>
    <row r="51" spans="1:15" ht="12.75" customHeight="1" x14ac:dyDescent="0.25">
      <c r="A51" s="62"/>
      <c r="B51" s="98" t="s">
        <v>59</v>
      </c>
      <c r="C51" s="98"/>
      <c r="D51" s="98"/>
      <c r="E51" s="98"/>
      <c r="F51" s="98"/>
      <c r="G51" s="98"/>
      <c r="H51" s="98"/>
      <c r="I51" s="98"/>
      <c r="J51" s="98"/>
      <c r="K51" s="63"/>
      <c r="L51" s="63"/>
      <c r="M51" s="63"/>
      <c r="N51" s="63"/>
      <c r="O51" s="63">
        <f>ROUND(L47*0.2359,2)</f>
        <v>0</v>
      </c>
    </row>
    <row r="52" spans="1:15" ht="15.75" x14ac:dyDescent="0.25">
      <c r="A52" s="62"/>
      <c r="B52" s="90" t="s">
        <v>60</v>
      </c>
      <c r="C52" s="90"/>
      <c r="D52" s="90"/>
      <c r="E52" s="90"/>
      <c r="F52" s="90"/>
      <c r="G52" s="90"/>
      <c r="H52" s="90"/>
      <c r="I52" s="90"/>
      <c r="J52" s="90"/>
      <c r="K52" s="64"/>
      <c r="L52" s="64"/>
      <c r="M52" s="64"/>
      <c r="N52" s="65"/>
      <c r="O52" s="66">
        <f>O47+O48+O50+O51</f>
        <v>0</v>
      </c>
    </row>
    <row r="53" spans="1:15" ht="12.75" customHeight="1" x14ac:dyDescent="0.25">
      <c r="A53" s="67"/>
      <c r="B53" s="98" t="s">
        <v>61</v>
      </c>
      <c r="C53" s="98"/>
      <c r="D53" s="98"/>
      <c r="E53" s="98"/>
      <c r="F53" s="98"/>
      <c r="G53" s="98"/>
      <c r="H53" s="98"/>
      <c r="I53" s="98"/>
      <c r="J53" s="98"/>
      <c r="K53" s="64"/>
      <c r="L53" s="64"/>
      <c r="M53" s="64"/>
      <c r="N53" s="65"/>
      <c r="O53" s="68">
        <f>ROUND(O52*21%,2)</f>
        <v>0</v>
      </c>
    </row>
    <row r="54" spans="1:15" ht="15.75" x14ac:dyDescent="0.25">
      <c r="A54" s="67"/>
      <c r="B54" s="89"/>
      <c r="C54" s="89"/>
      <c r="D54" s="69"/>
      <c r="E54" s="89"/>
      <c r="F54" s="89"/>
      <c r="G54" s="89"/>
      <c r="H54" s="90" t="s">
        <v>55</v>
      </c>
      <c r="I54" s="90"/>
      <c r="J54" s="90"/>
      <c r="K54" s="70"/>
      <c r="L54" s="70"/>
      <c r="M54" s="64"/>
      <c r="N54" s="65"/>
      <c r="O54" s="66">
        <f>O52+O53</f>
        <v>0</v>
      </c>
    </row>
    <row r="55" spans="1:15" x14ac:dyDescent="0.25">
      <c r="A55" s="71"/>
      <c r="B55" s="72"/>
      <c r="C55" s="73"/>
      <c r="D55" s="73"/>
      <c r="E55" s="73"/>
      <c r="F55" s="62"/>
      <c r="G55" s="62"/>
      <c r="H55" s="62"/>
      <c r="I55" s="62"/>
      <c r="J55" s="62"/>
      <c r="K55" s="62"/>
      <c r="L55" s="62"/>
      <c r="M55" s="62"/>
      <c r="N55" s="62"/>
      <c r="O55" s="62"/>
    </row>
    <row r="56" spans="1:15" x14ac:dyDescent="0.25">
      <c r="A56" s="71"/>
      <c r="B56" s="72"/>
      <c r="C56" s="73"/>
      <c r="D56" s="73"/>
      <c r="E56" s="73"/>
      <c r="F56" s="62"/>
      <c r="G56" s="62"/>
      <c r="H56" s="62"/>
      <c r="I56" s="62"/>
      <c r="J56" s="62"/>
      <c r="K56" s="62"/>
      <c r="L56" s="62"/>
      <c r="M56" s="62"/>
      <c r="N56" s="62"/>
      <c r="O56" s="62"/>
    </row>
    <row r="58" spans="1:15" x14ac:dyDescent="0.25">
      <c r="O58" s="86"/>
    </row>
    <row r="59" spans="1:15" x14ac:dyDescent="0.25">
      <c r="O59" s="86"/>
    </row>
    <row r="61" spans="1:15" x14ac:dyDescent="0.25">
      <c r="O61" s="86"/>
    </row>
    <row r="63" spans="1:15" x14ac:dyDescent="0.25">
      <c r="O63" s="86"/>
    </row>
  </sheetData>
  <mergeCells count="15">
    <mergeCell ref="H54:J54"/>
    <mergeCell ref="B49:J49"/>
    <mergeCell ref="B50:J50"/>
    <mergeCell ref="B51:J51"/>
    <mergeCell ref="B52:J52"/>
    <mergeCell ref="B53:J53"/>
    <mergeCell ref="B2:O2"/>
    <mergeCell ref="B3:O3"/>
    <mergeCell ref="M5:N5"/>
    <mergeCell ref="K8:O8"/>
    <mergeCell ref="A8:A9"/>
    <mergeCell ref="B8:B9"/>
    <mergeCell ref="C8:C9"/>
    <mergeCell ref="D8:D9"/>
    <mergeCell ref="E8:J8"/>
  </mergeCells>
  <conditionalFormatting sqref="O15 J17 O39 J38:J39 O23 J21 O21 O35 J35 O17 J23:J24 O26 J26">
    <cfRule type="cellIs" dxfId="22" priority="22" operator="equal">
      <formula>0</formula>
    </cfRule>
  </conditionalFormatting>
  <conditionalFormatting sqref="O12 O24 J12 O38 J15">
    <cfRule type="cellIs" dxfId="21" priority="23" operator="equal">
      <formula>0</formula>
    </cfRule>
  </conditionalFormatting>
  <conditionalFormatting sqref="O22 J22">
    <cfRule type="cellIs" dxfId="20" priority="21" operator="equal">
      <formula>0</formula>
    </cfRule>
  </conditionalFormatting>
  <conditionalFormatting sqref="O37 J37">
    <cfRule type="cellIs" dxfId="19" priority="20" operator="equal">
      <formula>0</formula>
    </cfRule>
  </conditionalFormatting>
  <conditionalFormatting sqref="O34 J34">
    <cfRule type="cellIs" dxfId="18" priority="19" operator="equal">
      <formula>0</formula>
    </cfRule>
  </conditionalFormatting>
  <conditionalFormatting sqref="O41 J41">
    <cfRule type="cellIs" dxfId="17" priority="18" operator="equal">
      <formula>0</formula>
    </cfRule>
  </conditionalFormatting>
  <conditionalFormatting sqref="O42 J42">
    <cfRule type="cellIs" dxfId="16" priority="17" operator="equal">
      <formula>0</formula>
    </cfRule>
  </conditionalFormatting>
  <conditionalFormatting sqref="O36 J36">
    <cfRule type="cellIs" dxfId="15" priority="16" operator="equal">
      <formula>0</formula>
    </cfRule>
  </conditionalFormatting>
  <conditionalFormatting sqref="O16">
    <cfRule type="cellIs" dxfId="14" priority="14" operator="equal">
      <formula>0</formula>
    </cfRule>
  </conditionalFormatting>
  <conditionalFormatting sqref="J16">
    <cfRule type="cellIs" dxfId="13" priority="15" operator="equal">
      <formula>0</formula>
    </cfRule>
  </conditionalFormatting>
  <conditionalFormatting sqref="O31 J31">
    <cfRule type="cellIs" dxfId="12" priority="13" operator="equal">
      <formula>0</formula>
    </cfRule>
  </conditionalFormatting>
  <conditionalFormatting sqref="O28 J28">
    <cfRule type="cellIs" dxfId="11" priority="12" operator="equal">
      <formula>0</formula>
    </cfRule>
  </conditionalFormatting>
  <conditionalFormatting sqref="O29 J29">
    <cfRule type="cellIs" dxfId="10" priority="11" operator="equal">
      <formula>0</formula>
    </cfRule>
  </conditionalFormatting>
  <conditionalFormatting sqref="J32">
    <cfRule type="cellIs" dxfId="9" priority="9" operator="equal">
      <formula>0</formula>
    </cfRule>
  </conditionalFormatting>
  <conditionalFormatting sqref="O32">
    <cfRule type="cellIs" dxfId="8" priority="10" operator="equal">
      <formula>0</formula>
    </cfRule>
  </conditionalFormatting>
  <conditionalFormatting sqref="J13 O13">
    <cfRule type="cellIs" dxfId="7" priority="8" operator="equal">
      <formula>0</formula>
    </cfRule>
  </conditionalFormatting>
  <conditionalFormatting sqref="J14 O14">
    <cfRule type="cellIs" dxfId="6" priority="7" operator="equal">
      <formula>0</formula>
    </cfRule>
  </conditionalFormatting>
  <conditionalFormatting sqref="J25">
    <cfRule type="cellIs" dxfId="5" priority="5" operator="equal">
      <formula>0</formula>
    </cfRule>
  </conditionalFormatting>
  <conditionalFormatting sqref="O25">
    <cfRule type="cellIs" dxfId="4" priority="6" operator="equal">
      <formula>0</formula>
    </cfRule>
  </conditionalFormatting>
  <conditionalFormatting sqref="O30 J30">
    <cfRule type="cellIs" dxfId="3" priority="4" operator="equal">
      <formula>0</formula>
    </cfRule>
  </conditionalFormatting>
  <conditionalFormatting sqref="O18 J18">
    <cfRule type="cellIs" dxfId="2" priority="3" operator="equal">
      <formula>0</formula>
    </cfRule>
  </conditionalFormatting>
  <conditionalFormatting sqref="J19">
    <cfRule type="cellIs" dxfId="1" priority="1" operator="equal">
      <formula>0</formula>
    </cfRule>
  </conditionalFormatting>
  <conditionalFormatting sqref="O19">
    <cfRule type="cellIs" dxfId="0" priority="2" operator="equal">
      <formula>0</formula>
    </cfRule>
  </conditionalFormatting>
  <dataValidations count="1">
    <dataValidation type="list" allowBlank="1" showInputMessage="1" showErrorMessage="1" sqref="C41:C42 C65563:C65564 IY65563:IY65564 SU65563:SU65564 ACQ65563:ACQ65564 AMM65563:AMM65564 AWI65563:AWI65564 BGE65563:BGE65564 BQA65563:BQA65564 BZW65563:BZW65564 CJS65563:CJS65564 CTO65563:CTO65564 DDK65563:DDK65564 DNG65563:DNG65564 DXC65563:DXC65564 EGY65563:EGY65564 EQU65563:EQU65564 FAQ65563:FAQ65564 FKM65563:FKM65564 FUI65563:FUI65564 GEE65563:GEE65564 GOA65563:GOA65564 GXW65563:GXW65564 HHS65563:HHS65564 HRO65563:HRO65564 IBK65563:IBK65564 ILG65563:ILG65564 IVC65563:IVC65564 JEY65563:JEY65564 JOU65563:JOU65564 JYQ65563:JYQ65564 KIM65563:KIM65564 KSI65563:KSI65564 LCE65563:LCE65564 LMA65563:LMA65564 LVW65563:LVW65564 MFS65563:MFS65564 MPO65563:MPO65564 MZK65563:MZK65564 NJG65563:NJG65564 NTC65563:NTC65564 OCY65563:OCY65564 OMU65563:OMU65564 OWQ65563:OWQ65564 PGM65563:PGM65564 PQI65563:PQI65564 QAE65563:QAE65564 QKA65563:QKA65564 QTW65563:QTW65564 RDS65563:RDS65564 RNO65563:RNO65564 RXK65563:RXK65564 SHG65563:SHG65564 SRC65563:SRC65564 TAY65563:TAY65564 TKU65563:TKU65564 TUQ65563:TUQ65564 UEM65563:UEM65564 UOI65563:UOI65564 UYE65563:UYE65564 VIA65563:VIA65564 VRW65563:VRW65564 WBS65563:WBS65564 WLO65563:WLO65564 WVK65563:WVK65564 C131099:C131100 IY131099:IY131100 SU131099:SU131100 ACQ131099:ACQ131100 AMM131099:AMM131100 AWI131099:AWI131100 BGE131099:BGE131100 BQA131099:BQA131100 BZW131099:BZW131100 CJS131099:CJS131100 CTO131099:CTO131100 DDK131099:DDK131100 DNG131099:DNG131100 DXC131099:DXC131100 EGY131099:EGY131100 EQU131099:EQU131100 FAQ131099:FAQ131100 FKM131099:FKM131100 FUI131099:FUI131100 GEE131099:GEE131100 GOA131099:GOA131100 GXW131099:GXW131100 HHS131099:HHS131100 HRO131099:HRO131100 IBK131099:IBK131100 ILG131099:ILG131100 IVC131099:IVC131100 JEY131099:JEY131100 JOU131099:JOU131100 JYQ131099:JYQ131100 KIM131099:KIM131100 KSI131099:KSI131100 LCE131099:LCE131100 LMA131099:LMA131100 LVW131099:LVW131100 MFS131099:MFS131100 MPO131099:MPO131100 MZK131099:MZK131100 NJG131099:NJG131100 NTC131099:NTC131100 OCY131099:OCY131100 OMU131099:OMU131100 OWQ131099:OWQ131100 PGM131099:PGM131100 PQI131099:PQI131100 QAE131099:QAE131100 QKA131099:QKA131100 QTW131099:QTW131100 RDS131099:RDS131100 RNO131099:RNO131100 RXK131099:RXK131100 SHG131099:SHG131100 SRC131099:SRC131100 TAY131099:TAY131100 TKU131099:TKU131100 TUQ131099:TUQ131100 UEM131099:UEM131100 UOI131099:UOI131100 UYE131099:UYE131100 VIA131099:VIA131100 VRW131099:VRW131100 WBS131099:WBS131100 WLO131099:WLO131100 WVK131099:WVK131100 C196635:C196636 IY196635:IY196636 SU196635:SU196636 ACQ196635:ACQ196636 AMM196635:AMM196636 AWI196635:AWI196636 BGE196635:BGE196636 BQA196635:BQA196636 BZW196635:BZW196636 CJS196635:CJS196636 CTO196635:CTO196636 DDK196635:DDK196636 DNG196635:DNG196636 DXC196635:DXC196636 EGY196635:EGY196636 EQU196635:EQU196636 FAQ196635:FAQ196636 FKM196635:FKM196636 FUI196635:FUI196636 GEE196635:GEE196636 GOA196635:GOA196636 GXW196635:GXW196636 HHS196635:HHS196636 HRO196635:HRO196636 IBK196635:IBK196636 ILG196635:ILG196636 IVC196635:IVC196636 JEY196635:JEY196636 JOU196635:JOU196636 JYQ196635:JYQ196636 KIM196635:KIM196636 KSI196635:KSI196636 LCE196635:LCE196636 LMA196635:LMA196636 LVW196635:LVW196636 MFS196635:MFS196636 MPO196635:MPO196636 MZK196635:MZK196636 NJG196635:NJG196636 NTC196635:NTC196636 OCY196635:OCY196636 OMU196635:OMU196636 OWQ196635:OWQ196636 PGM196635:PGM196636 PQI196635:PQI196636 QAE196635:QAE196636 QKA196635:QKA196636 QTW196635:QTW196636 RDS196635:RDS196636 RNO196635:RNO196636 RXK196635:RXK196636 SHG196635:SHG196636 SRC196635:SRC196636 TAY196635:TAY196636 TKU196635:TKU196636 TUQ196635:TUQ196636 UEM196635:UEM196636 UOI196635:UOI196636 UYE196635:UYE196636 VIA196635:VIA196636 VRW196635:VRW196636 WBS196635:WBS196636 WLO196635:WLO196636 WVK196635:WVK196636 C262171:C262172 IY262171:IY262172 SU262171:SU262172 ACQ262171:ACQ262172 AMM262171:AMM262172 AWI262171:AWI262172 BGE262171:BGE262172 BQA262171:BQA262172 BZW262171:BZW262172 CJS262171:CJS262172 CTO262171:CTO262172 DDK262171:DDK262172 DNG262171:DNG262172 DXC262171:DXC262172 EGY262171:EGY262172 EQU262171:EQU262172 FAQ262171:FAQ262172 FKM262171:FKM262172 FUI262171:FUI262172 GEE262171:GEE262172 GOA262171:GOA262172 GXW262171:GXW262172 HHS262171:HHS262172 HRO262171:HRO262172 IBK262171:IBK262172 ILG262171:ILG262172 IVC262171:IVC262172 JEY262171:JEY262172 JOU262171:JOU262172 JYQ262171:JYQ262172 KIM262171:KIM262172 KSI262171:KSI262172 LCE262171:LCE262172 LMA262171:LMA262172 LVW262171:LVW262172 MFS262171:MFS262172 MPO262171:MPO262172 MZK262171:MZK262172 NJG262171:NJG262172 NTC262171:NTC262172 OCY262171:OCY262172 OMU262171:OMU262172 OWQ262171:OWQ262172 PGM262171:PGM262172 PQI262171:PQI262172 QAE262171:QAE262172 QKA262171:QKA262172 QTW262171:QTW262172 RDS262171:RDS262172 RNO262171:RNO262172 RXK262171:RXK262172 SHG262171:SHG262172 SRC262171:SRC262172 TAY262171:TAY262172 TKU262171:TKU262172 TUQ262171:TUQ262172 UEM262171:UEM262172 UOI262171:UOI262172 UYE262171:UYE262172 VIA262171:VIA262172 VRW262171:VRW262172 WBS262171:WBS262172 WLO262171:WLO262172 WVK262171:WVK262172 C327707:C327708 IY327707:IY327708 SU327707:SU327708 ACQ327707:ACQ327708 AMM327707:AMM327708 AWI327707:AWI327708 BGE327707:BGE327708 BQA327707:BQA327708 BZW327707:BZW327708 CJS327707:CJS327708 CTO327707:CTO327708 DDK327707:DDK327708 DNG327707:DNG327708 DXC327707:DXC327708 EGY327707:EGY327708 EQU327707:EQU327708 FAQ327707:FAQ327708 FKM327707:FKM327708 FUI327707:FUI327708 GEE327707:GEE327708 GOA327707:GOA327708 GXW327707:GXW327708 HHS327707:HHS327708 HRO327707:HRO327708 IBK327707:IBK327708 ILG327707:ILG327708 IVC327707:IVC327708 JEY327707:JEY327708 JOU327707:JOU327708 JYQ327707:JYQ327708 KIM327707:KIM327708 KSI327707:KSI327708 LCE327707:LCE327708 LMA327707:LMA327708 LVW327707:LVW327708 MFS327707:MFS327708 MPO327707:MPO327708 MZK327707:MZK327708 NJG327707:NJG327708 NTC327707:NTC327708 OCY327707:OCY327708 OMU327707:OMU327708 OWQ327707:OWQ327708 PGM327707:PGM327708 PQI327707:PQI327708 QAE327707:QAE327708 QKA327707:QKA327708 QTW327707:QTW327708 RDS327707:RDS327708 RNO327707:RNO327708 RXK327707:RXK327708 SHG327707:SHG327708 SRC327707:SRC327708 TAY327707:TAY327708 TKU327707:TKU327708 TUQ327707:TUQ327708 UEM327707:UEM327708 UOI327707:UOI327708 UYE327707:UYE327708 VIA327707:VIA327708 VRW327707:VRW327708 WBS327707:WBS327708 WLO327707:WLO327708 WVK327707:WVK327708 C393243:C393244 IY393243:IY393244 SU393243:SU393244 ACQ393243:ACQ393244 AMM393243:AMM393244 AWI393243:AWI393244 BGE393243:BGE393244 BQA393243:BQA393244 BZW393243:BZW393244 CJS393243:CJS393244 CTO393243:CTO393244 DDK393243:DDK393244 DNG393243:DNG393244 DXC393243:DXC393244 EGY393243:EGY393244 EQU393243:EQU393244 FAQ393243:FAQ393244 FKM393243:FKM393244 FUI393243:FUI393244 GEE393243:GEE393244 GOA393243:GOA393244 GXW393243:GXW393244 HHS393243:HHS393244 HRO393243:HRO393244 IBK393243:IBK393244 ILG393243:ILG393244 IVC393243:IVC393244 JEY393243:JEY393244 JOU393243:JOU393244 JYQ393243:JYQ393244 KIM393243:KIM393244 KSI393243:KSI393244 LCE393243:LCE393244 LMA393243:LMA393244 LVW393243:LVW393244 MFS393243:MFS393244 MPO393243:MPO393244 MZK393243:MZK393244 NJG393243:NJG393244 NTC393243:NTC393244 OCY393243:OCY393244 OMU393243:OMU393244 OWQ393243:OWQ393244 PGM393243:PGM393244 PQI393243:PQI393244 QAE393243:QAE393244 QKA393243:QKA393244 QTW393243:QTW393244 RDS393243:RDS393244 RNO393243:RNO393244 RXK393243:RXK393244 SHG393243:SHG393244 SRC393243:SRC393244 TAY393243:TAY393244 TKU393243:TKU393244 TUQ393243:TUQ393244 UEM393243:UEM393244 UOI393243:UOI393244 UYE393243:UYE393244 VIA393243:VIA393244 VRW393243:VRW393244 WBS393243:WBS393244 WLO393243:WLO393244 WVK393243:WVK393244 C458779:C458780 IY458779:IY458780 SU458779:SU458780 ACQ458779:ACQ458780 AMM458779:AMM458780 AWI458779:AWI458780 BGE458779:BGE458780 BQA458779:BQA458780 BZW458779:BZW458780 CJS458779:CJS458780 CTO458779:CTO458780 DDK458779:DDK458780 DNG458779:DNG458780 DXC458779:DXC458780 EGY458779:EGY458780 EQU458779:EQU458780 FAQ458779:FAQ458780 FKM458779:FKM458780 FUI458779:FUI458780 GEE458779:GEE458780 GOA458779:GOA458780 GXW458779:GXW458780 HHS458779:HHS458780 HRO458779:HRO458780 IBK458779:IBK458780 ILG458779:ILG458780 IVC458779:IVC458780 JEY458779:JEY458780 JOU458779:JOU458780 JYQ458779:JYQ458780 KIM458779:KIM458780 KSI458779:KSI458780 LCE458779:LCE458780 LMA458779:LMA458780 LVW458779:LVW458780 MFS458779:MFS458780 MPO458779:MPO458780 MZK458779:MZK458780 NJG458779:NJG458780 NTC458779:NTC458780 OCY458779:OCY458780 OMU458779:OMU458780 OWQ458779:OWQ458780 PGM458779:PGM458780 PQI458779:PQI458780 QAE458779:QAE458780 QKA458779:QKA458780 QTW458779:QTW458780 RDS458779:RDS458780 RNO458779:RNO458780 RXK458779:RXK458780 SHG458779:SHG458780 SRC458779:SRC458780 TAY458779:TAY458780 TKU458779:TKU458780 TUQ458779:TUQ458780 UEM458779:UEM458780 UOI458779:UOI458780 UYE458779:UYE458780 VIA458779:VIA458780 VRW458779:VRW458780 WBS458779:WBS458780 WLO458779:WLO458780 WVK458779:WVK458780 C524315:C524316 IY524315:IY524316 SU524315:SU524316 ACQ524315:ACQ524316 AMM524315:AMM524316 AWI524315:AWI524316 BGE524315:BGE524316 BQA524315:BQA524316 BZW524315:BZW524316 CJS524315:CJS524316 CTO524315:CTO524316 DDK524315:DDK524316 DNG524315:DNG524316 DXC524315:DXC524316 EGY524315:EGY524316 EQU524315:EQU524316 FAQ524315:FAQ524316 FKM524315:FKM524316 FUI524315:FUI524316 GEE524315:GEE524316 GOA524315:GOA524316 GXW524315:GXW524316 HHS524315:HHS524316 HRO524315:HRO524316 IBK524315:IBK524316 ILG524315:ILG524316 IVC524315:IVC524316 JEY524315:JEY524316 JOU524315:JOU524316 JYQ524315:JYQ524316 KIM524315:KIM524316 KSI524315:KSI524316 LCE524315:LCE524316 LMA524315:LMA524316 LVW524315:LVW524316 MFS524315:MFS524316 MPO524315:MPO524316 MZK524315:MZK524316 NJG524315:NJG524316 NTC524315:NTC524316 OCY524315:OCY524316 OMU524315:OMU524316 OWQ524315:OWQ524316 PGM524315:PGM524316 PQI524315:PQI524316 QAE524315:QAE524316 QKA524315:QKA524316 QTW524315:QTW524316 RDS524315:RDS524316 RNO524315:RNO524316 RXK524315:RXK524316 SHG524315:SHG524316 SRC524315:SRC524316 TAY524315:TAY524316 TKU524315:TKU524316 TUQ524315:TUQ524316 UEM524315:UEM524316 UOI524315:UOI524316 UYE524315:UYE524316 VIA524315:VIA524316 VRW524315:VRW524316 WBS524315:WBS524316 WLO524315:WLO524316 WVK524315:WVK524316 C589851:C589852 IY589851:IY589852 SU589851:SU589852 ACQ589851:ACQ589852 AMM589851:AMM589852 AWI589851:AWI589852 BGE589851:BGE589852 BQA589851:BQA589852 BZW589851:BZW589852 CJS589851:CJS589852 CTO589851:CTO589852 DDK589851:DDK589852 DNG589851:DNG589852 DXC589851:DXC589852 EGY589851:EGY589852 EQU589851:EQU589852 FAQ589851:FAQ589852 FKM589851:FKM589852 FUI589851:FUI589852 GEE589851:GEE589852 GOA589851:GOA589852 GXW589851:GXW589852 HHS589851:HHS589852 HRO589851:HRO589852 IBK589851:IBK589852 ILG589851:ILG589852 IVC589851:IVC589852 JEY589851:JEY589852 JOU589851:JOU589852 JYQ589851:JYQ589852 KIM589851:KIM589852 KSI589851:KSI589852 LCE589851:LCE589852 LMA589851:LMA589852 LVW589851:LVW589852 MFS589851:MFS589852 MPO589851:MPO589852 MZK589851:MZK589852 NJG589851:NJG589852 NTC589851:NTC589852 OCY589851:OCY589852 OMU589851:OMU589852 OWQ589851:OWQ589852 PGM589851:PGM589852 PQI589851:PQI589852 QAE589851:QAE589852 QKA589851:QKA589852 QTW589851:QTW589852 RDS589851:RDS589852 RNO589851:RNO589852 RXK589851:RXK589852 SHG589851:SHG589852 SRC589851:SRC589852 TAY589851:TAY589852 TKU589851:TKU589852 TUQ589851:TUQ589852 UEM589851:UEM589852 UOI589851:UOI589852 UYE589851:UYE589852 VIA589851:VIA589852 VRW589851:VRW589852 WBS589851:WBS589852 WLO589851:WLO589852 WVK589851:WVK589852 C655387:C655388 IY655387:IY655388 SU655387:SU655388 ACQ655387:ACQ655388 AMM655387:AMM655388 AWI655387:AWI655388 BGE655387:BGE655388 BQA655387:BQA655388 BZW655387:BZW655388 CJS655387:CJS655388 CTO655387:CTO655388 DDK655387:DDK655388 DNG655387:DNG655388 DXC655387:DXC655388 EGY655387:EGY655388 EQU655387:EQU655388 FAQ655387:FAQ655388 FKM655387:FKM655388 FUI655387:FUI655388 GEE655387:GEE655388 GOA655387:GOA655388 GXW655387:GXW655388 HHS655387:HHS655388 HRO655387:HRO655388 IBK655387:IBK655388 ILG655387:ILG655388 IVC655387:IVC655388 JEY655387:JEY655388 JOU655387:JOU655388 JYQ655387:JYQ655388 KIM655387:KIM655388 KSI655387:KSI655388 LCE655387:LCE655388 LMA655387:LMA655388 LVW655387:LVW655388 MFS655387:MFS655388 MPO655387:MPO655388 MZK655387:MZK655388 NJG655387:NJG655388 NTC655387:NTC655388 OCY655387:OCY655388 OMU655387:OMU655388 OWQ655387:OWQ655388 PGM655387:PGM655388 PQI655387:PQI655388 QAE655387:QAE655388 QKA655387:QKA655388 QTW655387:QTW655388 RDS655387:RDS655388 RNO655387:RNO655388 RXK655387:RXK655388 SHG655387:SHG655388 SRC655387:SRC655388 TAY655387:TAY655388 TKU655387:TKU655388 TUQ655387:TUQ655388 UEM655387:UEM655388 UOI655387:UOI655388 UYE655387:UYE655388 VIA655387:VIA655388 VRW655387:VRW655388 WBS655387:WBS655388 WLO655387:WLO655388 WVK655387:WVK655388 C720923:C720924 IY720923:IY720924 SU720923:SU720924 ACQ720923:ACQ720924 AMM720923:AMM720924 AWI720923:AWI720924 BGE720923:BGE720924 BQA720923:BQA720924 BZW720923:BZW720924 CJS720923:CJS720924 CTO720923:CTO720924 DDK720923:DDK720924 DNG720923:DNG720924 DXC720923:DXC720924 EGY720923:EGY720924 EQU720923:EQU720924 FAQ720923:FAQ720924 FKM720923:FKM720924 FUI720923:FUI720924 GEE720923:GEE720924 GOA720923:GOA720924 GXW720923:GXW720924 HHS720923:HHS720924 HRO720923:HRO720924 IBK720923:IBK720924 ILG720923:ILG720924 IVC720923:IVC720924 JEY720923:JEY720924 JOU720923:JOU720924 JYQ720923:JYQ720924 KIM720923:KIM720924 KSI720923:KSI720924 LCE720923:LCE720924 LMA720923:LMA720924 LVW720923:LVW720924 MFS720923:MFS720924 MPO720923:MPO720924 MZK720923:MZK720924 NJG720923:NJG720924 NTC720923:NTC720924 OCY720923:OCY720924 OMU720923:OMU720924 OWQ720923:OWQ720924 PGM720923:PGM720924 PQI720923:PQI720924 QAE720923:QAE720924 QKA720923:QKA720924 QTW720923:QTW720924 RDS720923:RDS720924 RNO720923:RNO720924 RXK720923:RXK720924 SHG720923:SHG720924 SRC720923:SRC720924 TAY720923:TAY720924 TKU720923:TKU720924 TUQ720923:TUQ720924 UEM720923:UEM720924 UOI720923:UOI720924 UYE720923:UYE720924 VIA720923:VIA720924 VRW720923:VRW720924 WBS720923:WBS720924 WLO720923:WLO720924 WVK720923:WVK720924 C786459:C786460 IY786459:IY786460 SU786459:SU786460 ACQ786459:ACQ786460 AMM786459:AMM786460 AWI786459:AWI786460 BGE786459:BGE786460 BQA786459:BQA786460 BZW786459:BZW786460 CJS786459:CJS786460 CTO786459:CTO786460 DDK786459:DDK786460 DNG786459:DNG786460 DXC786459:DXC786460 EGY786459:EGY786460 EQU786459:EQU786460 FAQ786459:FAQ786460 FKM786459:FKM786460 FUI786459:FUI786460 GEE786459:GEE786460 GOA786459:GOA786460 GXW786459:GXW786460 HHS786459:HHS786460 HRO786459:HRO786460 IBK786459:IBK786460 ILG786459:ILG786460 IVC786459:IVC786460 JEY786459:JEY786460 JOU786459:JOU786460 JYQ786459:JYQ786460 KIM786459:KIM786460 KSI786459:KSI786460 LCE786459:LCE786460 LMA786459:LMA786460 LVW786459:LVW786460 MFS786459:MFS786460 MPO786459:MPO786460 MZK786459:MZK786460 NJG786459:NJG786460 NTC786459:NTC786460 OCY786459:OCY786460 OMU786459:OMU786460 OWQ786459:OWQ786460 PGM786459:PGM786460 PQI786459:PQI786460 QAE786459:QAE786460 QKA786459:QKA786460 QTW786459:QTW786460 RDS786459:RDS786460 RNO786459:RNO786460 RXK786459:RXK786460 SHG786459:SHG786460 SRC786459:SRC786460 TAY786459:TAY786460 TKU786459:TKU786460 TUQ786459:TUQ786460 UEM786459:UEM786460 UOI786459:UOI786460 UYE786459:UYE786460 VIA786459:VIA786460 VRW786459:VRW786460 WBS786459:WBS786460 WLO786459:WLO786460 WVK786459:WVK786460 C851995:C851996 IY851995:IY851996 SU851995:SU851996 ACQ851995:ACQ851996 AMM851995:AMM851996 AWI851995:AWI851996 BGE851995:BGE851996 BQA851995:BQA851996 BZW851995:BZW851996 CJS851995:CJS851996 CTO851995:CTO851996 DDK851995:DDK851996 DNG851995:DNG851996 DXC851995:DXC851996 EGY851995:EGY851996 EQU851995:EQU851996 FAQ851995:FAQ851996 FKM851995:FKM851996 FUI851995:FUI851996 GEE851995:GEE851996 GOA851995:GOA851996 GXW851995:GXW851996 HHS851995:HHS851996 HRO851995:HRO851996 IBK851995:IBK851996 ILG851995:ILG851996 IVC851995:IVC851996 JEY851995:JEY851996 JOU851995:JOU851996 JYQ851995:JYQ851996 KIM851995:KIM851996 KSI851995:KSI851996 LCE851995:LCE851996 LMA851995:LMA851996 LVW851995:LVW851996 MFS851995:MFS851996 MPO851995:MPO851996 MZK851995:MZK851996 NJG851995:NJG851996 NTC851995:NTC851996 OCY851995:OCY851996 OMU851995:OMU851996 OWQ851995:OWQ851996 PGM851995:PGM851996 PQI851995:PQI851996 QAE851995:QAE851996 QKA851995:QKA851996 QTW851995:QTW851996 RDS851995:RDS851996 RNO851995:RNO851996 RXK851995:RXK851996 SHG851995:SHG851996 SRC851995:SRC851996 TAY851995:TAY851996 TKU851995:TKU851996 TUQ851995:TUQ851996 UEM851995:UEM851996 UOI851995:UOI851996 UYE851995:UYE851996 VIA851995:VIA851996 VRW851995:VRW851996 WBS851995:WBS851996 WLO851995:WLO851996 WVK851995:WVK851996 C917531:C917532 IY917531:IY917532 SU917531:SU917532 ACQ917531:ACQ917532 AMM917531:AMM917532 AWI917531:AWI917532 BGE917531:BGE917532 BQA917531:BQA917532 BZW917531:BZW917532 CJS917531:CJS917532 CTO917531:CTO917532 DDK917531:DDK917532 DNG917531:DNG917532 DXC917531:DXC917532 EGY917531:EGY917532 EQU917531:EQU917532 FAQ917531:FAQ917532 FKM917531:FKM917532 FUI917531:FUI917532 GEE917531:GEE917532 GOA917531:GOA917532 GXW917531:GXW917532 HHS917531:HHS917532 HRO917531:HRO917532 IBK917531:IBK917532 ILG917531:ILG917532 IVC917531:IVC917532 JEY917531:JEY917532 JOU917531:JOU917532 JYQ917531:JYQ917532 KIM917531:KIM917532 KSI917531:KSI917532 LCE917531:LCE917532 LMA917531:LMA917532 LVW917531:LVW917532 MFS917531:MFS917532 MPO917531:MPO917532 MZK917531:MZK917532 NJG917531:NJG917532 NTC917531:NTC917532 OCY917531:OCY917532 OMU917531:OMU917532 OWQ917531:OWQ917532 PGM917531:PGM917532 PQI917531:PQI917532 QAE917531:QAE917532 QKA917531:QKA917532 QTW917531:QTW917532 RDS917531:RDS917532 RNO917531:RNO917532 RXK917531:RXK917532 SHG917531:SHG917532 SRC917531:SRC917532 TAY917531:TAY917532 TKU917531:TKU917532 TUQ917531:TUQ917532 UEM917531:UEM917532 UOI917531:UOI917532 UYE917531:UYE917532 VIA917531:VIA917532 VRW917531:VRW917532 WBS917531:WBS917532 WLO917531:WLO917532 WVK917531:WVK917532 C983067:C983068 IY983067:IY983068 SU983067:SU983068 ACQ983067:ACQ983068 AMM983067:AMM983068 AWI983067:AWI983068 BGE983067:BGE983068 BQA983067:BQA983068 BZW983067:BZW983068 CJS983067:CJS983068 CTO983067:CTO983068 DDK983067:DDK983068 DNG983067:DNG983068 DXC983067:DXC983068 EGY983067:EGY983068 EQU983067:EQU983068 FAQ983067:FAQ983068 FKM983067:FKM983068 FUI983067:FUI983068 GEE983067:GEE983068 GOA983067:GOA983068 GXW983067:GXW983068 HHS983067:HHS983068 HRO983067:HRO983068 IBK983067:IBK983068 ILG983067:ILG983068 IVC983067:IVC983068 JEY983067:JEY983068 JOU983067:JOU983068 JYQ983067:JYQ983068 KIM983067:KIM983068 KSI983067:KSI983068 LCE983067:LCE983068 LMA983067:LMA983068 LVW983067:LVW983068 MFS983067:MFS983068 MPO983067:MPO983068 MZK983067:MZK983068 NJG983067:NJG983068 NTC983067:NTC983068 OCY983067:OCY983068 OMU983067:OMU983068 OWQ983067:OWQ983068 PGM983067:PGM983068 PQI983067:PQI983068 QAE983067:QAE983068 QKA983067:QKA983068 QTW983067:QTW983068 RDS983067:RDS983068 RNO983067:RNO983068 RXK983067:RXK983068 SHG983067:SHG983068 SRC983067:SRC983068 TAY983067:TAY983068 TKU983067:TKU983068 TUQ983067:TUQ983068 UEM983067:UEM983068 UOI983067:UOI983068 UYE983067:UYE983068 VIA983067:VIA983068 VRW983067:VRW983068 WBS983067:WBS983068 WLO983067:WLO983068 WVK983067:WVK983068 C26 IY26 SU26 ACQ26 AMM26 AWI26 BGE26 BQA26 BZW26 CJS26 CTO26 DDK26 DNG26 DXC26 EGY26 EQU26 FAQ26 FKM26 FUI26 GEE26 GOA26 GXW26 HHS26 HRO26 IBK26 ILG26 IVC26 JEY26 JOU26 JYQ26 KIM26 KSI26 LCE26 LMA26 LVW26 MFS26 MPO26 MZK26 NJG26 NTC26 OCY26 OMU26 OWQ26 PGM26 PQI26 QAE26 QKA26 QTW26 RDS26 RNO26 RXK26 SHG26 SRC26 TAY26 TKU26 TUQ26 UEM26 UOI26 UYE26 VIA26 VRW26 WBS26 WLO26 WVK26 C65570 IY65570 SU65570 ACQ65570 AMM65570 AWI65570 BGE65570 BQA65570 BZW65570 CJS65570 CTO65570 DDK65570 DNG65570 DXC65570 EGY65570 EQU65570 FAQ65570 FKM65570 FUI65570 GEE65570 GOA65570 GXW65570 HHS65570 HRO65570 IBK65570 ILG65570 IVC65570 JEY65570 JOU65570 JYQ65570 KIM65570 KSI65570 LCE65570 LMA65570 LVW65570 MFS65570 MPO65570 MZK65570 NJG65570 NTC65570 OCY65570 OMU65570 OWQ65570 PGM65570 PQI65570 QAE65570 QKA65570 QTW65570 RDS65570 RNO65570 RXK65570 SHG65570 SRC65570 TAY65570 TKU65570 TUQ65570 UEM65570 UOI65570 UYE65570 VIA65570 VRW65570 WBS65570 WLO65570 WVK65570 C131106 IY131106 SU131106 ACQ131106 AMM131106 AWI131106 BGE131106 BQA131106 BZW131106 CJS131106 CTO131106 DDK131106 DNG131106 DXC131106 EGY131106 EQU131106 FAQ131106 FKM131106 FUI131106 GEE131106 GOA131106 GXW131106 HHS131106 HRO131106 IBK131106 ILG131106 IVC131106 JEY131106 JOU131106 JYQ131106 KIM131106 KSI131106 LCE131106 LMA131106 LVW131106 MFS131106 MPO131106 MZK131106 NJG131106 NTC131106 OCY131106 OMU131106 OWQ131106 PGM131106 PQI131106 QAE131106 QKA131106 QTW131106 RDS131106 RNO131106 RXK131106 SHG131106 SRC131106 TAY131106 TKU131106 TUQ131106 UEM131106 UOI131106 UYE131106 VIA131106 VRW131106 WBS131106 WLO131106 WVK131106 C196642 IY196642 SU196642 ACQ196642 AMM196642 AWI196642 BGE196642 BQA196642 BZW196642 CJS196642 CTO196642 DDK196642 DNG196642 DXC196642 EGY196642 EQU196642 FAQ196642 FKM196642 FUI196642 GEE196642 GOA196642 GXW196642 HHS196642 HRO196642 IBK196642 ILG196642 IVC196642 JEY196642 JOU196642 JYQ196642 KIM196642 KSI196642 LCE196642 LMA196642 LVW196642 MFS196642 MPO196642 MZK196642 NJG196642 NTC196642 OCY196642 OMU196642 OWQ196642 PGM196642 PQI196642 QAE196642 QKA196642 QTW196642 RDS196642 RNO196642 RXK196642 SHG196642 SRC196642 TAY196642 TKU196642 TUQ196642 UEM196642 UOI196642 UYE196642 VIA196642 VRW196642 WBS196642 WLO196642 WVK196642 C262178 IY262178 SU262178 ACQ262178 AMM262178 AWI262178 BGE262178 BQA262178 BZW262178 CJS262178 CTO262178 DDK262178 DNG262178 DXC262178 EGY262178 EQU262178 FAQ262178 FKM262178 FUI262178 GEE262178 GOA262178 GXW262178 HHS262178 HRO262178 IBK262178 ILG262178 IVC262178 JEY262178 JOU262178 JYQ262178 KIM262178 KSI262178 LCE262178 LMA262178 LVW262178 MFS262178 MPO262178 MZK262178 NJG262178 NTC262178 OCY262178 OMU262178 OWQ262178 PGM262178 PQI262178 QAE262178 QKA262178 QTW262178 RDS262178 RNO262178 RXK262178 SHG262178 SRC262178 TAY262178 TKU262178 TUQ262178 UEM262178 UOI262178 UYE262178 VIA262178 VRW262178 WBS262178 WLO262178 WVK262178 C327714 IY327714 SU327714 ACQ327714 AMM327714 AWI327714 BGE327714 BQA327714 BZW327714 CJS327714 CTO327714 DDK327714 DNG327714 DXC327714 EGY327714 EQU327714 FAQ327714 FKM327714 FUI327714 GEE327714 GOA327714 GXW327714 HHS327714 HRO327714 IBK327714 ILG327714 IVC327714 JEY327714 JOU327714 JYQ327714 KIM327714 KSI327714 LCE327714 LMA327714 LVW327714 MFS327714 MPO327714 MZK327714 NJG327714 NTC327714 OCY327714 OMU327714 OWQ327714 PGM327714 PQI327714 QAE327714 QKA327714 QTW327714 RDS327714 RNO327714 RXK327714 SHG327714 SRC327714 TAY327714 TKU327714 TUQ327714 UEM327714 UOI327714 UYE327714 VIA327714 VRW327714 WBS327714 WLO327714 WVK327714 C393250 IY393250 SU393250 ACQ393250 AMM393250 AWI393250 BGE393250 BQA393250 BZW393250 CJS393250 CTO393250 DDK393250 DNG393250 DXC393250 EGY393250 EQU393250 FAQ393250 FKM393250 FUI393250 GEE393250 GOA393250 GXW393250 HHS393250 HRO393250 IBK393250 ILG393250 IVC393250 JEY393250 JOU393250 JYQ393250 KIM393250 KSI393250 LCE393250 LMA393250 LVW393250 MFS393250 MPO393250 MZK393250 NJG393250 NTC393250 OCY393250 OMU393250 OWQ393250 PGM393250 PQI393250 QAE393250 QKA393250 QTW393250 RDS393250 RNO393250 RXK393250 SHG393250 SRC393250 TAY393250 TKU393250 TUQ393250 UEM393250 UOI393250 UYE393250 VIA393250 VRW393250 WBS393250 WLO393250 WVK393250 C458786 IY458786 SU458786 ACQ458786 AMM458786 AWI458786 BGE458786 BQA458786 BZW458786 CJS458786 CTO458786 DDK458786 DNG458786 DXC458786 EGY458786 EQU458786 FAQ458786 FKM458786 FUI458786 GEE458786 GOA458786 GXW458786 HHS458786 HRO458786 IBK458786 ILG458786 IVC458786 JEY458786 JOU458786 JYQ458786 KIM458786 KSI458786 LCE458786 LMA458786 LVW458786 MFS458786 MPO458786 MZK458786 NJG458786 NTC458786 OCY458786 OMU458786 OWQ458786 PGM458786 PQI458786 QAE458786 QKA458786 QTW458786 RDS458786 RNO458786 RXK458786 SHG458786 SRC458786 TAY458786 TKU458786 TUQ458786 UEM458786 UOI458786 UYE458786 VIA458786 VRW458786 WBS458786 WLO458786 WVK458786 C524322 IY524322 SU524322 ACQ524322 AMM524322 AWI524322 BGE524322 BQA524322 BZW524322 CJS524322 CTO524322 DDK524322 DNG524322 DXC524322 EGY524322 EQU524322 FAQ524322 FKM524322 FUI524322 GEE524322 GOA524322 GXW524322 HHS524322 HRO524322 IBK524322 ILG524322 IVC524322 JEY524322 JOU524322 JYQ524322 KIM524322 KSI524322 LCE524322 LMA524322 LVW524322 MFS524322 MPO524322 MZK524322 NJG524322 NTC524322 OCY524322 OMU524322 OWQ524322 PGM524322 PQI524322 QAE524322 QKA524322 QTW524322 RDS524322 RNO524322 RXK524322 SHG524322 SRC524322 TAY524322 TKU524322 TUQ524322 UEM524322 UOI524322 UYE524322 VIA524322 VRW524322 WBS524322 WLO524322 WVK524322 C589858 IY589858 SU589858 ACQ589858 AMM589858 AWI589858 BGE589858 BQA589858 BZW589858 CJS589858 CTO589858 DDK589858 DNG589858 DXC589858 EGY589858 EQU589858 FAQ589858 FKM589858 FUI589858 GEE589858 GOA589858 GXW589858 HHS589858 HRO589858 IBK589858 ILG589858 IVC589858 JEY589858 JOU589858 JYQ589858 KIM589858 KSI589858 LCE589858 LMA589858 LVW589858 MFS589858 MPO589858 MZK589858 NJG589858 NTC589858 OCY589858 OMU589858 OWQ589858 PGM589858 PQI589858 QAE589858 QKA589858 QTW589858 RDS589858 RNO589858 RXK589858 SHG589858 SRC589858 TAY589858 TKU589858 TUQ589858 UEM589858 UOI589858 UYE589858 VIA589858 VRW589858 WBS589858 WLO589858 WVK589858 C655394 IY655394 SU655394 ACQ655394 AMM655394 AWI655394 BGE655394 BQA655394 BZW655394 CJS655394 CTO655394 DDK655394 DNG655394 DXC655394 EGY655394 EQU655394 FAQ655394 FKM655394 FUI655394 GEE655394 GOA655394 GXW655394 HHS655394 HRO655394 IBK655394 ILG655394 IVC655394 JEY655394 JOU655394 JYQ655394 KIM655394 KSI655394 LCE655394 LMA655394 LVW655394 MFS655394 MPO655394 MZK655394 NJG655394 NTC655394 OCY655394 OMU655394 OWQ655394 PGM655394 PQI655394 QAE655394 QKA655394 QTW655394 RDS655394 RNO655394 RXK655394 SHG655394 SRC655394 TAY655394 TKU655394 TUQ655394 UEM655394 UOI655394 UYE655394 VIA655394 VRW655394 WBS655394 WLO655394 WVK655394 C720930 IY720930 SU720930 ACQ720930 AMM720930 AWI720930 BGE720930 BQA720930 BZW720930 CJS720930 CTO720930 DDK720930 DNG720930 DXC720930 EGY720930 EQU720930 FAQ720930 FKM720930 FUI720930 GEE720930 GOA720930 GXW720930 HHS720930 HRO720930 IBK720930 ILG720930 IVC720930 JEY720930 JOU720930 JYQ720930 KIM720930 KSI720930 LCE720930 LMA720930 LVW720930 MFS720930 MPO720930 MZK720930 NJG720930 NTC720930 OCY720930 OMU720930 OWQ720930 PGM720930 PQI720930 QAE720930 QKA720930 QTW720930 RDS720930 RNO720930 RXK720930 SHG720930 SRC720930 TAY720930 TKU720930 TUQ720930 UEM720930 UOI720930 UYE720930 VIA720930 VRW720930 WBS720930 WLO720930 WVK720930 C786466 IY786466 SU786466 ACQ786466 AMM786466 AWI786466 BGE786466 BQA786466 BZW786466 CJS786466 CTO786466 DDK786466 DNG786466 DXC786466 EGY786466 EQU786466 FAQ786466 FKM786466 FUI786466 GEE786466 GOA786466 GXW786466 HHS786466 HRO786466 IBK786466 ILG786466 IVC786466 JEY786466 JOU786466 JYQ786466 KIM786466 KSI786466 LCE786466 LMA786466 LVW786466 MFS786466 MPO786466 MZK786466 NJG786466 NTC786466 OCY786466 OMU786466 OWQ786466 PGM786466 PQI786466 QAE786466 QKA786466 QTW786466 RDS786466 RNO786466 RXK786466 SHG786466 SRC786466 TAY786466 TKU786466 TUQ786466 UEM786466 UOI786466 UYE786466 VIA786466 VRW786466 WBS786466 WLO786466 WVK786466 C852002 IY852002 SU852002 ACQ852002 AMM852002 AWI852002 BGE852002 BQA852002 BZW852002 CJS852002 CTO852002 DDK852002 DNG852002 DXC852002 EGY852002 EQU852002 FAQ852002 FKM852002 FUI852002 GEE852002 GOA852002 GXW852002 HHS852002 HRO852002 IBK852002 ILG852002 IVC852002 JEY852002 JOU852002 JYQ852002 KIM852002 KSI852002 LCE852002 LMA852002 LVW852002 MFS852002 MPO852002 MZK852002 NJG852002 NTC852002 OCY852002 OMU852002 OWQ852002 PGM852002 PQI852002 QAE852002 QKA852002 QTW852002 RDS852002 RNO852002 RXK852002 SHG852002 SRC852002 TAY852002 TKU852002 TUQ852002 UEM852002 UOI852002 UYE852002 VIA852002 VRW852002 WBS852002 WLO852002 WVK852002 C917538 IY917538 SU917538 ACQ917538 AMM917538 AWI917538 BGE917538 BQA917538 BZW917538 CJS917538 CTO917538 DDK917538 DNG917538 DXC917538 EGY917538 EQU917538 FAQ917538 FKM917538 FUI917538 GEE917538 GOA917538 GXW917538 HHS917538 HRO917538 IBK917538 ILG917538 IVC917538 JEY917538 JOU917538 JYQ917538 KIM917538 KSI917538 LCE917538 LMA917538 LVW917538 MFS917538 MPO917538 MZK917538 NJG917538 NTC917538 OCY917538 OMU917538 OWQ917538 PGM917538 PQI917538 QAE917538 QKA917538 QTW917538 RDS917538 RNO917538 RXK917538 SHG917538 SRC917538 TAY917538 TKU917538 TUQ917538 UEM917538 UOI917538 UYE917538 VIA917538 VRW917538 WBS917538 WLO917538 WVK917538 C983074 IY983074 SU983074 ACQ983074 AMM983074 AWI983074 BGE983074 BQA983074 BZW983074 CJS983074 CTO983074 DDK983074 DNG983074 DXC983074 EGY983074 EQU983074 FAQ983074 FKM983074 FUI983074 GEE983074 GOA983074 GXW983074 HHS983074 HRO983074 IBK983074 ILG983074 IVC983074 JEY983074 JOU983074 JYQ983074 KIM983074 KSI983074 LCE983074 LMA983074 LVW983074 MFS983074 MPO983074 MZK983074 NJG983074 NTC983074 OCY983074 OMU983074 OWQ983074 PGM983074 PQI983074 QAE983074 QKA983074 QTW983074 RDS983074 RNO983074 RXK983074 SHG983074 SRC983074 TAY983074 TKU983074 TUQ983074 UEM983074 UOI983074 UYE983074 VIA983074 VRW983074 WBS983074 WLO983074 WVK983074 IY41:IY42 SU41:SU42 ACQ41:ACQ42 AMM41:AMM42 AWI41:AWI42 BGE41:BGE42 BQA41:BQA42 BZW41:BZW42 CJS41:CJS42 CTO41:CTO42 DDK41:DDK42 DNG41:DNG42 DXC41:DXC42 EGY41:EGY42 EQU41:EQU42 FAQ41:FAQ42 FKM41:FKM42 FUI41:FUI42 GEE41:GEE42 GOA41:GOA42 GXW41:GXW42 HHS41:HHS42 HRO41:HRO42 IBK41:IBK42 ILG41:ILG42 IVC41:IVC42 JEY41:JEY42 JOU41:JOU42 JYQ41:JYQ42 KIM41:KIM42 KSI41:KSI42 LCE41:LCE42 LMA41:LMA42 LVW41:LVW42 MFS41:MFS42 MPO41:MPO42 MZK41:MZK42 NJG41:NJG42 NTC41:NTC42 OCY41:OCY42 OMU41:OMU42 OWQ41:OWQ42 PGM41:PGM42 PQI41:PQI42 QAE41:QAE42 QKA41:QKA42 QTW41:QTW42 RDS41:RDS42 RNO41:RNO42 RXK41:RXK42 SHG41:SHG42 SRC41:SRC42 TAY41:TAY42 TKU41:TKU42 TUQ41:TUQ42 UEM41:UEM42 UOI41:UOI42 UYE41:UYE42 VIA41:VIA42 VRW41:VRW42 WBS41:WBS42 WLO41:WLO42 WVK41:WVK42 WVK14 C65575:C65578 IY65575:IY65578 SU65575:SU65578 ACQ65575:ACQ65578 AMM65575:AMM65578 AWI65575:AWI65578 BGE65575:BGE65578 BQA65575:BQA65578 BZW65575:BZW65578 CJS65575:CJS65578 CTO65575:CTO65578 DDK65575:DDK65578 DNG65575:DNG65578 DXC65575:DXC65578 EGY65575:EGY65578 EQU65575:EQU65578 FAQ65575:FAQ65578 FKM65575:FKM65578 FUI65575:FUI65578 GEE65575:GEE65578 GOA65575:GOA65578 GXW65575:GXW65578 HHS65575:HHS65578 HRO65575:HRO65578 IBK65575:IBK65578 ILG65575:ILG65578 IVC65575:IVC65578 JEY65575:JEY65578 JOU65575:JOU65578 JYQ65575:JYQ65578 KIM65575:KIM65578 KSI65575:KSI65578 LCE65575:LCE65578 LMA65575:LMA65578 LVW65575:LVW65578 MFS65575:MFS65578 MPO65575:MPO65578 MZK65575:MZK65578 NJG65575:NJG65578 NTC65575:NTC65578 OCY65575:OCY65578 OMU65575:OMU65578 OWQ65575:OWQ65578 PGM65575:PGM65578 PQI65575:PQI65578 QAE65575:QAE65578 QKA65575:QKA65578 QTW65575:QTW65578 RDS65575:RDS65578 RNO65575:RNO65578 RXK65575:RXK65578 SHG65575:SHG65578 SRC65575:SRC65578 TAY65575:TAY65578 TKU65575:TKU65578 TUQ65575:TUQ65578 UEM65575:UEM65578 UOI65575:UOI65578 UYE65575:UYE65578 VIA65575:VIA65578 VRW65575:VRW65578 WBS65575:WBS65578 WLO65575:WLO65578 WVK65575:WVK65578 C131111:C131114 IY131111:IY131114 SU131111:SU131114 ACQ131111:ACQ131114 AMM131111:AMM131114 AWI131111:AWI131114 BGE131111:BGE131114 BQA131111:BQA131114 BZW131111:BZW131114 CJS131111:CJS131114 CTO131111:CTO131114 DDK131111:DDK131114 DNG131111:DNG131114 DXC131111:DXC131114 EGY131111:EGY131114 EQU131111:EQU131114 FAQ131111:FAQ131114 FKM131111:FKM131114 FUI131111:FUI131114 GEE131111:GEE131114 GOA131111:GOA131114 GXW131111:GXW131114 HHS131111:HHS131114 HRO131111:HRO131114 IBK131111:IBK131114 ILG131111:ILG131114 IVC131111:IVC131114 JEY131111:JEY131114 JOU131111:JOU131114 JYQ131111:JYQ131114 KIM131111:KIM131114 KSI131111:KSI131114 LCE131111:LCE131114 LMA131111:LMA131114 LVW131111:LVW131114 MFS131111:MFS131114 MPO131111:MPO131114 MZK131111:MZK131114 NJG131111:NJG131114 NTC131111:NTC131114 OCY131111:OCY131114 OMU131111:OMU131114 OWQ131111:OWQ131114 PGM131111:PGM131114 PQI131111:PQI131114 QAE131111:QAE131114 QKA131111:QKA131114 QTW131111:QTW131114 RDS131111:RDS131114 RNO131111:RNO131114 RXK131111:RXK131114 SHG131111:SHG131114 SRC131111:SRC131114 TAY131111:TAY131114 TKU131111:TKU131114 TUQ131111:TUQ131114 UEM131111:UEM131114 UOI131111:UOI131114 UYE131111:UYE131114 VIA131111:VIA131114 VRW131111:VRW131114 WBS131111:WBS131114 WLO131111:WLO131114 WVK131111:WVK131114 C196647:C196650 IY196647:IY196650 SU196647:SU196650 ACQ196647:ACQ196650 AMM196647:AMM196650 AWI196647:AWI196650 BGE196647:BGE196650 BQA196647:BQA196650 BZW196647:BZW196650 CJS196647:CJS196650 CTO196647:CTO196650 DDK196647:DDK196650 DNG196647:DNG196650 DXC196647:DXC196650 EGY196647:EGY196650 EQU196647:EQU196650 FAQ196647:FAQ196650 FKM196647:FKM196650 FUI196647:FUI196650 GEE196647:GEE196650 GOA196647:GOA196650 GXW196647:GXW196650 HHS196647:HHS196650 HRO196647:HRO196650 IBK196647:IBK196650 ILG196647:ILG196650 IVC196647:IVC196650 JEY196647:JEY196650 JOU196647:JOU196650 JYQ196647:JYQ196650 KIM196647:KIM196650 KSI196647:KSI196650 LCE196647:LCE196650 LMA196647:LMA196650 LVW196647:LVW196650 MFS196647:MFS196650 MPO196647:MPO196650 MZK196647:MZK196650 NJG196647:NJG196650 NTC196647:NTC196650 OCY196647:OCY196650 OMU196647:OMU196650 OWQ196647:OWQ196650 PGM196647:PGM196650 PQI196647:PQI196650 QAE196647:QAE196650 QKA196647:QKA196650 QTW196647:QTW196650 RDS196647:RDS196650 RNO196647:RNO196650 RXK196647:RXK196650 SHG196647:SHG196650 SRC196647:SRC196650 TAY196647:TAY196650 TKU196647:TKU196650 TUQ196647:TUQ196650 UEM196647:UEM196650 UOI196647:UOI196650 UYE196647:UYE196650 VIA196647:VIA196650 VRW196647:VRW196650 WBS196647:WBS196650 WLO196647:WLO196650 WVK196647:WVK196650 C262183:C262186 IY262183:IY262186 SU262183:SU262186 ACQ262183:ACQ262186 AMM262183:AMM262186 AWI262183:AWI262186 BGE262183:BGE262186 BQA262183:BQA262186 BZW262183:BZW262186 CJS262183:CJS262186 CTO262183:CTO262186 DDK262183:DDK262186 DNG262183:DNG262186 DXC262183:DXC262186 EGY262183:EGY262186 EQU262183:EQU262186 FAQ262183:FAQ262186 FKM262183:FKM262186 FUI262183:FUI262186 GEE262183:GEE262186 GOA262183:GOA262186 GXW262183:GXW262186 HHS262183:HHS262186 HRO262183:HRO262186 IBK262183:IBK262186 ILG262183:ILG262186 IVC262183:IVC262186 JEY262183:JEY262186 JOU262183:JOU262186 JYQ262183:JYQ262186 KIM262183:KIM262186 KSI262183:KSI262186 LCE262183:LCE262186 LMA262183:LMA262186 LVW262183:LVW262186 MFS262183:MFS262186 MPO262183:MPO262186 MZK262183:MZK262186 NJG262183:NJG262186 NTC262183:NTC262186 OCY262183:OCY262186 OMU262183:OMU262186 OWQ262183:OWQ262186 PGM262183:PGM262186 PQI262183:PQI262186 QAE262183:QAE262186 QKA262183:QKA262186 QTW262183:QTW262186 RDS262183:RDS262186 RNO262183:RNO262186 RXK262183:RXK262186 SHG262183:SHG262186 SRC262183:SRC262186 TAY262183:TAY262186 TKU262183:TKU262186 TUQ262183:TUQ262186 UEM262183:UEM262186 UOI262183:UOI262186 UYE262183:UYE262186 VIA262183:VIA262186 VRW262183:VRW262186 WBS262183:WBS262186 WLO262183:WLO262186 WVK262183:WVK262186 C327719:C327722 IY327719:IY327722 SU327719:SU327722 ACQ327719:ACQ327722 AMM327719:AMM327722 AWI327719:AWI327722 BGE327719:BGE327722 BQA327719:BQA327722 BZW327719:BZW327722 CJS327719:CJS327722 CTO327719:CTO327722 DDK327719:DDK327722 DNG327719:DNG327722 DXC327719:DXC327722 EGY327719:EGY327722 EQU327719:EQU327722 FAQ327719:FAQ327722 FKM327719:FKM327722 FUI327719:FUI327722 GEE327719:GEE327722 GOA327719:GOA327722 GXW327719:GXW327722 HHS327719:HHS327722 HRO327719:HRO327722 IBK327719:IBK327722 ILG327719:ILG327722 IVC327719:IVC327722 JEY327719:JEY327722 JOU327719:JOU327722 JYQ327719:JYQ327722 KIM327719:KIM327722 KSI327719:KSI327722 LCE327719:LCE327722 LMA327719:LMA327722 LVW327719:LVW327722 MFS327719:MFS327722 MPO327719:MPO327722 MZK327719:MZK327722 NJG327719:NJG327722 NTC327719:NTC327722 OCY327719:OCY327722 OMU327719:OMU327722 OWQ327719:OWQ327722 PGM327719:PGM327722 PQI327719:PQI327722 QAE327719:QAE327722 QKA327719:QKA327722 QTW327719:QTW327722 RDS327719:RDS327722 RNO327719:RNO327722 RXK327719:RXK327722 SHG327719:SHG327722 SRC327719:SRC327722 TAY327719:TAY327722 TKU327719:TKU327722 TUQ327719:TUQ327722 UEM327719:UEM327722 UOI327719:UOI327722 UYE327719:UYE327722 VIA327719:VIA327722 VRW327719:VRW327722 WBS327719:WBS327722 WLO327719:WLO327722 WVK327719:WVK327722 C393255:C393258 IY393255:IY393258 SU393255:SU393258 ACQ393255:ACQ393258 AMM393255:AMM393258 AWI393255:AWI393258 BGE393255:BGE393258 BQA393255:BQA393258 BZW393255:BZW393258 CJS393255:CJS393258 CTO393255:CTO393258 DDK393255:DDK393258 DNG393255:DNG393258 DXC393255:DXC393258 EGY393255:EGY393258 EQU393255:EQU393258 FAQ393255:FAQ393258 FKM393255:FKM393258 FUI393255:FUI393258 GEE393255:GEE393258 GOA393255:GOA393258 GXW393255:GXW393258 HHS393255:HHS393258 HRO393255:HRO393258 IBK393255:IBK393258 ILG393255:ILG393258 IVC393255:IVC393258 JEY393255:JEY393258 JOU393255:JOU393258 JYQ393255:JYQ393258 KIM393255:KIM393258 KSI393255:KSI393258 LCE393255:LCE393258 LMA393255:LMA393258 LVW393255:LVW393258 MFS393255:MFS393258 MPO393255:MPO393258 MZK393255:MZK393258 NJG393255:NJG393258 NTC393255:NTC393258 OCY393255:OCY393258 OMU393255:OMU393258 OWQ393255:OWQ393258 PGM393255:PGM393258 PQI393255:PQI393258 QAE393255:QAE393258 QKA393255:QKA393258 QTW393255:QTW393258 RDS393255:RDS393258 RNO393255:RNO393258 RXK393255:RXK393258 SHG393255:SHG393258 SRC393255:SRC393258 TAY393255:TAY393258 TKU393255:TKU393258 TUQ393255:TUQ393258 UEM393255:UEM393258 UOI393255:UOI393258 UYE393255:UYE393258 VIA393255:VIA393258 VRW393255:VRW393258 WBS393255:WBS393258 WLO393255:WLO393258 WVK393255:WVK393258 C458791:C458794 IY458791:IY458794 SU458791:SU458794 ACQ458791:ACQ458794 AMM458791:AMM458794 AWI458791:AWI458794 BGE458791:BGE458794 BQA458791:BQA458794 BZW458791:BZW458794 CJS458791:CJS458794 CTO458791:CTO458794 DDK458791:DDK458794 DNG458791:DNG458794 DXC458791:DXC458794 EGY458791:EGY458794 EQU458791:EQU458794 FAQ458791:FAQ458794 FKM458791:FKM458794 FUI458791:FUI458794 GEE458791:GEE458794 GOA458791:GOA458794 GXW458791:GXW458794 HHS458791:HHS458794 HRO458791:HRO458794 IBK458791:IBK458794 ILG458791:ILG458794 IVC458791:IVC458794 JEY458791:JEY458794 JOU458791:JOU458794 JYQ458791:JYQ458794 KIM458791:KIM458794 KSI458791:KSI458794 LCE458791:LCE458794 LMA458791:LMA458794 LVW458791:LVW458794 MFS458791:MFS458794 MPO458791:MPO458794 MZK458791:MZK458794 NJG458791:NJG458794 NTC458791:NTC458794 OCY458791:OCY458794 OMU458791:OMU458794 OWQ458791:OWQ458794 PGM458791:PGM458794 PQI458791:PQI458794 QAE458791:QAE458794 QKA458791:QKA458794 QTW458791:QTW458794 RDS458791:RDS458794 RNO458791:RNO458794 RXK458791:RXK458794 SHG458791:SHG458794 SRC458791:SRC458794 TAY458791:TAY458794 TKU458791:TKU458794 TUQ458791:TUQ458794 UEM458791:UEM458794 UOI458791:UOI458794 UYE458791:UYE458794 VIA458791:VIA458794 VRW458791:VRW458794 WBS458791:WBS458794 WLO458791:WLO458794 WVK458791:WVK458794 C524327:C524330 IY524327:IY524330 SU524327:SU524330 ACQ524327:ACQ524330 AMM524327:AMM524330 AWI524327:AWI524330 BGE524327:BGE524330 BQA524327:BQA524330 BZW524327:BZW524330 CJS524327:CJS524330 CTO524327:CTO524330 DDK524327:DDK524330 DNG524327:DNG524330 DXC524327:DXC524330 EGY524327:EGY524330 EQU524327:EQU524330 FAQ524327:FAQ524330 FKM524327:FKM524330 FUI524327:FUI524330 GEE524327:GEE524330 GOA524327:GOA524330 GXW524327:GXW524330 HHS524327:HHS524330 HRO524327:HRO524330 IBK524327:IBK524330 ILG524327:ILG524330 IVC524327:IVC524330 JEY524327:JEY524330 JOU524327:JOU524330 JYQ524327:JYQ524330 KIM524327:KIM524330 KSI524327:KSI524330 LCE524327:LCE524330 LMA524327:LMA524330 LVW524327:LVW524330 MFS524327:MFS524330 MPO524327:MPO524330 MZK524327:MZK524330 NJG524327:NJG524330 NTC524327:NTC524330 OCY524327:OCY524330 OMU524327:OMU524330 OWQ524327:OWQ524330 PGM524327:PGM524330 PQI524327:PQI524330 QAE524327:QAE524330 QKA524327:QKA524330 QTW524327:QTW524330 RDS524327:RDS524330 RNO524327:RNO524330 RXK524327:RXK524330 SHG524327:SHG524330 SRC524327:SRC524330 TAY524327:TAY524330 TKU524327:TKU524330 TUQ524327:TUQ524330 UEM524327:UEM524330 UOI524327:UOI524330 UYE524327:UYE524330 VIA524327:VIA524330 VRW524327:VRW524330 WBS524327:WBS524330 WLO524327:WLO524330 WVK524327:WVK524330 C589863:C589866 IY589863:IY589866 SU589863:SU589866 ACQ589863:ACQ589866 AMM589863:AMM589866 AWI589863:AWI589866 BGE589863:BGE589866 BQA589863:BQA589866 BZW589863:BZW589866 CJS589863:CJS589866 CTO589863:CTO589866 DDK589863:DDK589866 DNG589863:DNG589866 DXC589863:DXC589866 EGY589863:EGY589866 EQU589863:EQU589866 FAQ589863:FAQ589866 FKM589863:FKM589866 FUI589863:FUI589866 GEE589863:GEE589866 GOA589863:GOA589866 GXW589863:GXW589866 HHS589863:HHS589866 HRO589863:HRO589866 IBK589863:IBK589866 ILG589863:ILG589866 IVC589863:IVC589866 JEY589863:JEY589866 JOU589863:JOU589866 JYQ589863:JYQ589866 KIM589863:KIM589866 KSI589863:KSI589866 LCE589863:LCE589866 LMA589863:LMA589866 LVW589863:LVW589866 MFS589863:MFS589866 MPO589863:MPO589866 MZK589863:MZK589866 NJG589863:NJG589866 NTC589863:NTC589866 OCY589863:OCY589866 OMU589863:OMU589866 OWQ589863:OWQ589866 PGM589863:PGM589866 PQI589863:PQI589866 QAE589863:QAE589866 QKA589863:QKA589866 QTW589863:QTW589866 RDS589863:RDS589866 RNO589863:RNO589866 RXK589863:RXK589866 SHG589863:SHG589866 SRC589863:SRC589866 TAY589863:TAY589866 TKU589863:TKU589866 TUQ589863:TUQ589866 UEM589863:UEM589866 UOI589863:UOI589866 UYE589863:UYE589866 VIA589863:VIA589866 VRW589863:VRW589866 WBS589863:WBS589866 WLO589863:WLO589866 WVK589863:WVK589866 C655399:C655402 IY655399:IY655402 SU655399:SU655402 ACQ655399:ACQ655402 AMM655399:AMM655402 AWI655399:AWI655402 BGE655399:BGE655402 BQA655399:BQA655402 BZW655399:BZW655402 CJS655399:CJS655402 CTO655399:CTO655402 DDK655399:DDK655402 DNG655399:DNG655402 DXC655399:DXC655402 EGY655399:EGY655402 EQU655399:EQU655402 FAQ655399:FAQ655402 FKM655399:FKM655402 FUI655399:FUI655402 GEE655399:GEE655402 GOA655399:GOA655402 GXW655399:GXW655402 HHS655399:HHS655402 HRO655399:HRO655402 IBK655399:IBK655402 ILG655399:ILG655402 IVC655399:IVC655402 JEY655399:JEY655402 JOU655399:JOU655402 JYQ655399:JYQ655402 KIM655399:KIM655402 KSI655399:KSI655402 LCE655399:LCE655402 LMA655399:LMA655402 LVW655399:LVW655402 MFS655399:MFS655402 MPO655399:MPO655402 MZK655399:MZK655402 NJG655399:NJG655402 NTC655399:NTC655402 OCY655399:OCY655402 OMU655399:OMU655402 OWQ655399:OWQ655402 PGM655399:PGM655402 PQI655399:PQI655402 QAE655399:QAE655402 QKA655399:QKA655402 QTW655399:QTW655402 RDS655399:RDS655402 RNO655399:RNO655402 RXK655399:RXK655402 SHG655399:SHG655402 SRC655399:SRC655402 TAY655399:TAY655402 TKU655399:TKU655402 TUQ655399:TUQ655402 UEM655399:UEM655402 UOI655399:UOI655402 UYE655399:UYE655402 VIA655399:VIA655402 VRW655399:VRW655402 WBS655399:WBS655402 WLO655399:WLO655402 WVK655399:WVK655402 C720935:C720938 IY720935:IY720938 SU720935:SU720938 ACQ720935:ACQ720938 AMM720935:AMM720938 AWI720935:AWI720938 BGE720935:BGE720938 BQA720935:BQA720938 BZW720935:BZW720938 CJS720935:CJS720938 CTO720935:CTO720938 DDK720935:DDK720938 DNG720935:DNG720938 DXC720935:DXC720938 EGY720935:EGY720938 EQU720935:EQU720938 FAQ720935:FAQ720938 FKM720935:FKM720938 FUI720935:FUI720938 GEE720935:GEE720938 GOA720935:GOA720938 GXW720935:GXW720938 HHS720935:HHS720938 HRO720935:HRO720938 IBK720935:IBK720938 ILG720935:ILG720938 IVC720935:IVC720938 JEY720935:JEY720938 JOU720935:JOU720938 JYQ720935:JYQ720938 KIM720935:KIM720938 KSI720935:KSI720938 LCE720935:LCE720938 LMA720935:LMA720938 LVW720935:LVW720938 MFS720935:MFS720938 MPO720935:MPO720938 MZK720935:MZK720938 NJG720935:NJG720938 NTC720935:NTC720938 OCY720935:OCY720938 OMU720935:OMU720938 OWQ720935:OWQ720938 PGM720935:PGM720938 PQI720935:PQI720938 QAE720935:QAE720938 QKA720935:QKA720938 QTW720935:QTW720938 RDS720935:RDS720938 RNO720935:RNO720938 RXK720935:RXK720938 SHG720935:SHG720938 SRC720935:SRC720938 TAY720935:TAY720938 TKU720935:TKU720938 TUQ720935:TUQ720938 UEM720935:UEM720938 UOI720935:UOI720938 UYE720935:UYE720938 VIA720935:VIA720938 VRW720935:VRW720938 WBS720935:WBS720938 WLO720935:WLO720938 WVK720935:WVK720938 C786471:C786474 IY786471:IY786474 SU786471:SU786474 ACQ786471:ACQ786474 AMM786471:AMM786474 AWI786471:AWI786474 BGE786471:BGE786474 BQA786471:BQA786474 BZW786471:BZW786474 CJS786471:CJS786474 CTO786471:CTO786474 DDK786471:DDK786474 DNG786471:DNG786474 DXC786471:DXC786474 EGY786471:EGY786474 EQU786471:EQU786474 FAQ786471:FAQ786474 FKM786471:FKM786474 FUI786471:FUI786474 GEE786471:GEE786474 GOA786471:GOA786474 GXW786471:GXW786474 HHS786471:HHS786474 HRO786471:HRO786474 IBK786471:IBK786474 ILG786471:ILG786474 IVC786471:IVC786474 JEY786471:JEY786474 JOU786471:JOU786474 JYQ786471:JYQ786474 KIM786471:KIM786474 KSI786471:KSI786474 LCE786471:LCE786474 LMA786471:LMA786474 LVW786471:LVW786474 MFS786471:MFS786474 MPO786471:MPO786474 MZK786471:MZK786474 NJG786471:NJG786474 NTC786471:NTC786474 OCY786471:OCY786474 OMU786471:OMU786474 OWQ786471:OWQ786474 PGM786471:PGM786474 PQI786471:PQI786474 QAE786471:QAE786474 QKA786471:QKA786474 QTW786471:QTW786474 RDS786471:RDS786474 RNO786471:RNO786474 RXK786471:RXK786474 SHG786471:SHG786474 SRC786471:SRC786474 TAY786471:TAY786474 TKU786471:TKU786474 TUQ786471:TUQ786474 UEM786471:UEM786474 UOI786471:UOI786474 UYE786471:UYE786474 VIA786471:VIA786474 VRW786471:VRW786474 WBS786471:WBS786474 WLO786471:WLO786474 WVK786471:WVK786474 C852007:C852010 IY852007:IY852010 SU852007:SU852010 ACQ852007:ACQ852010 AMM852007:AMM852010 AWI852007:AWI852010 BGE852007:BGE852010 BQA852007:BQA852010 BZW852007:BZW852010 CJS852007:CJS852010 CTO852007:CTO852010 DDK852007:DDK852010 DNG852007:DNG852010 DXC852007:DXC852010 EGY852007:EGY852010 EQU852007:EQU852010 FAQ852007:FAQ852010 FKM852007:FKM852010 FUI852007:FUI852010 GEE852007:GEE852010 GOA852007:GOA852010 GXW852007:GXW852010 HHS852007:HHS852010 HRO852007:HRO852010 IBK852007:IBK852010 ILG852007:ILG852010 IVC852007:IVC852010 JEY852007:JEY852010 JOU852007:JOU852010 JYQ852007:JYQ852010 KIM852007:KIM852010 KSI852007:KSI852010 LCE852007:LCE852010 LMA852007:LMA852010 LVW852007:LVW852010 MFS852007:MFS852010 MPO852007:MPO852010 MZK852007:MZK852010 NJG852007:NJG852010 NTC852007:NTC852010 OCY852007:OCY852010 OMU852007:OMU852010 OWQ852007:OWQ852010 PGM852007:PGM852010 PQI852007:PQI852010 QAE852007:QAE852010 QKA852007:QKA852010 QTW852007:QTW852010 RDS852007:RDS852010 RNO852007:RNO852010 RXK852007:RXK852010 SHG852007:SHG852010 SRC852007:SRC852010 TAY852007:TAY852010 TKU852007:TKU852010 TUQ852007:TUQ852010 UEM852007:UEM852010 UOI852007:UOI852010 UYE852007:UYE852010 VIA852007:VIA852010 VRW852007:VRW852010 WBS852007:WBS852010 WLO852007:WLO852010 WVK852007:WVK852010 C917543:C917546 IY917543:IY917546 SU917543:SU917546 ACQ917543:ACQ917546 AMM917543:AMM917546 AWI917543:AWI917546 BGE917543:BGE917546 BQA917543:BQA917546 BZW917543:BZW917546 CJS917543:CJS917546 CTO917543:CTO917546 DDK917543:DDK917546 DNG917543:DNG917546 DXC917543:DXC917546 EGY917543:EGY917546 EQU917543:EQU917546 FAQ917543:FAQ917546 FKM917543:FKM917546 FUI917543:FUI917546 GEE917543:GEE917546 GOA917543:GOA917546 GXW917543:GXW917546 HHS917543:HHS917546 HRO917543:HRO917546 IBK917543:IBK917546 ILG917543:ILG917546 IVC917543:IVC917546 JEY917543:JEY917546 JOU917543:JOU917546 JYQ917543:JYQ917546 KIM917543:KIM917546 KSI917543:KSI917546 LCE917543:LCE917546 LMA917543:LMA917546 LVW917543:LVW917546 MFS917543:MFS917546 MPO917543:MPO917546 MZK917543:MZK917546 NJG917543:NJG917546 NTC917543:NTC917546 OCY917543:OCY917546 OMU917543:OMU917546 OWQ917543:OWQ917546 PGM917543:PGM917546 PQI917543:PQI917546 QAE917543:QAE917546 QKA917543:QKA917546 QTW917543:QTW917546 RDS917543:RDS917546 RNO917543:RNO917546 RXK917543:RXK917546 SHG917543:SHG917546 SRC917543:SRC917546 TAY917543:TAY917546 TKU917543:TKU917546 TUQ917543:TUQ917546 UEM917543:UEM917546 UOI917543:UOI917546 UYE917543:UYE917546 VIA917543:VIA917546 VRW917543:VRW917546 WBS917543:WBS917546 WLO917543:WLO917546 WVK917543:WVK917546 C983079:C983082 IY983079:IY983082 SU983079:SU983082 ACQ983079:ACQ983082 AMM983079:AMM983082 AWI983079:AWI983082 BGE983079:BGE983082 BQA983079:BQA983082 BZW983079:BZW983082 CJS983079:CJS983082 CTO983079:CTO983082 DDK983079:DDK983082 DNG983079:DNG983082 DXC983079:DXC983082 EGY983079:EGY983082 EQU983079:EQU983082 FAQ983079:FAQ983082 FKM983079:FKM983082 FUI983079:FUI983082 GEE983079:GEE983082 GOA983079:GOA983082 GXW983079:GXW983082 HHS983079:HHS983082 HRO983079:HRO983082 IBK983079:IBK983082 ILG983079:ILG983082 IVC983079:IVC983082 JEY983079:JEY983082 JOU983079:JOU983082 JYQ983079:JYQ983082 KIM983079:KIM983082 KSI983079:KSI983082 LCE983079:LCE983082 LMA983079:LMA983082 LVW983079:LVW983082 MFS983079:MFS983082 MPO983079:MPO983082 MZK983079:MZK983082 NJG983079:NJG983082 NTC983079:NTC983082 OCY983079:OCY983082 OMU983079:OMU983082 OWQ983079:OWQ983082 PGM983079:PGM983082 PQI983079:PQI983082 QAE983079:QAE983082 QKA983079:QKA983082 QTW983079:QTW983082 RDS983079:RDS983082 RNO983079:RNO983082 RXK983079:RXK983082 SHG983079:SHG983082 SRC983079:SRC983082 TAY983079:TAY983082 TKU983079:TKU983082 TUQ983079:TUQ983082 UEM983079:UEM983082 UOI983079:UOI983082 UYE983079:UYE983082 VIA983079:VIA983082 VRW983079:VRW983082 WBS983079:WBS983082 WLO983079:WLO983082 WVK983079:WVK983082 C36 C28 C14 IY14 SU14 ACQ14 AMM14 AWI14 BGE14 BQA14 BZW14 CJS14 CTO14 DDK14 DNG14 DXC14 EGY14 EQU14 FAQ14 FKM14 FUI14 GEE14 GOA14 GXW14 HHS14 HRO14 IBK14 ILG14 IVC14 JEY14 JOU14 JYQ14 KIM14 KSI14 LCE14 LMA14 LVW14 MFS14 MPO14 MZK14 NJG14 NTC14 OCY14 OMU14 OWQ14 PGM14 PQI14 QAE14 QKA14 QTW14 RDS14 RNO14 RXK14 SHG14 SRC14 TAY14 TKU14 TUQ14 UEM14 UOI14 UYE14 VIA14 VRW14 WBS14 WLO14 WVK38:WVK39 WLO38:WLO39 WBS38:WBS39 VRW38:VRW39 VIA38:VIA39 UYE38:UYE39 UOI38:UOI39 UEM38:UEM39 TUQ38:TUQ39 TKU38:TKU39 TAY38:TAY39 SRC38:SRC39 SHG38:SHG39 RXK38:RXK39 RNO38:RNO39 RDS38:RDS39 QTW38:QTW39 QKA38:QKA39 QAE38:QAE39 PQI38:PQI39 PGM38:PGM39 OWQ38:OWQ39 OMU38:OMU39 OCY38:OCY39 NTC38:NTC39 NJG38:NJG39 MZK38:MZK39 MPO38:MPO39 MFS38:MFS39 LVW38:LVW39 LMA38:LMA39 LCE38:LCE39 KSI38:KSI39 KIM38:KIM39 JYQ38:JYQ39 JOU38:JOU39 JEY38:JEY39 IVC38:IVC39 ILG38:ILG39 IBK38:IBK39 HRO38:HRO39 HHS38:HHS39 GXW38:GXW39 GOA38:GOA39 GEE38:GEE39 FUI38:FUI39 FKM38:FKM39 FAQ38:FAQ39 EQU38:EQU39 EGY38:EGY39 DXC38:DXC39 DNG38:DNG39 DDK38:DDK39 CTO38:CTO39 CJS38:CJS39 BZW38:BZW39 BQA38:BQA39 BGE38:BGE39 AWI38:AWI39 AMM38:AMM39 ACQ38:ACQ39 SU38:SU39 IY38:IY39 C38:C39 C17:C18 IY17:IY18 SU17:SU18 ACQ17:ACQ18 AMM17:AMM18 AWI17:AWI18 BGE17:BGE18 BQA17:BQA18 BZW17:BZW18 CJS17:CJS18 CTO17:CTO18 DDK17:DDK18 DNG17:DNG18 DXC17:DXC18 EGY17:EGY18 EQU17:EQU18 FAQ17:FAQ18 FKM17:FKM18 FUI17:FUI18 GEE17:GEE18 GOA17:GOA18 GXW17:GXW18 HHS17:HHS18 HRO17:HRO18 IBK17:IBK18 ILG17:ILG18 IVC17:IVC18 JEY17:JEY18 JOU17:JOU18 JYQ17:JYQ18 KIM17:KIM18 KSI17:KSI18 LCE17:LCE18 LMA17:LMA18 LVW17:LVW18 MFS17:MFS18 MPO17:MPO18 MZK17:MZK18 NJG17:NJG18 NTC17:NTC18 OCY17:OCY18 OMU17:OMU18 OWQ17:OWQ18 PGM17:PGM18 PQI17:PQI18 QAE17:QAE18 QKA17:QKA18 QTW17:QTW18 RDS17:RDS18 RNO17:RNO18 RXK17:RXK18 SHG17:SHG18 SRC17:SRC18 TAY17:TAY18 TKU17:TKU18 TUQ17:TUQ18 UEM17:UEM18 UOI17:UOI18 UYE17:UYE18 VIA17:VIA18 VRW17:VRW18 WBS17:WBS18 WLO17:WLO18 WVK17:WVK18">
      <formula1>#REF!</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Pēteris Sabļins</dc:creator>
  <cp:lastModifiedBy>Alīna Liepiņa</cp:lastModifiedBy>
  <dcterms:created xsi:type="dcterms:W3CDTF">2016-06-12T17:49:31Z</dcterms:created>
  <dcterms:modified xsi:type="dcterms:W3CDTF">2016-07-22T09:18:36Z</dcterms:modified>
</cp:coreProperties>
</file>