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gusu\Desktop\Gatavi\"/>
    </mc:Choice>
  </mc:AlternateContent>
  <bookViews>
    <workbookView xWindow="0" yWindow="0" windowWidth="28800" windowHeight="12435" tabRatio="788" activeTab="3"/>
  </bookViews>
  <sheets>
    <sheet name="7LBN" sheetId="2" r:id="rId1"/>
    <sheet name="6LBN" sheetId="3" r:id="rId2"/>
    <sheet name="Gala telpa" sheetId="34" r:id="rId3"/>
    <sheet name="Klase 216" sheetId="27" r:id="rId4"/>
    <sheet name="Klase 217" sheetId="29" r:id="rId5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5" i="29" l="1"/>
  <c r="M57" i="29" s="1"/>
  <c r="F19" i="3" s="1"/>
  <c r="L55" i="29"/>
  <c r="I19" i="3" s="1"/>
  <c r="O55" i="29"/>
  <c r="O57" i="29" s="1"/>
  <c r="H19" i="3" s="1"/>
  <c r="N55" i="29"/>
  <c r="L56" i="27"/>
  <c r="I18" i="3" s="1"/>
  <c r="M56" i="27"/>
  <c r="M58" i="27" s="1"/>
  <c r="F18" i="3" s="1"/>
  <c r="N56" i="27"/>
  <c r="O56" i="27"/>
  <c r="O58" i="27" s="1"/>
  <c r="H18" i="3" s="1"/>
  <c r="L40" i="34"/>
  <c r="I17" i="3" s="1"/>
  <c r="O40" i="34"/>
  <c r="O42" i="34" s="1"/>
  <c r="H17" i="3" s="1"/>
  <c r="M40" i="34"/>
  <c r="M42" i="34" s="1"/>
  <c r="F17" i="3" s="1"/>
  <c r="N40" i="34"/>
  <c r="P56" i="27" l="1"/>
  <c r="P55" i="29"/>
  <c r="H20" i="3"/>
  <c r="N56" i="29"/>
  <c r="P56" i="29" s="1"/>
  <c r="I20" i="3"/>
  <c r="F13" i="3" s="1"/>
  <c r="F20" i="3"/>
  <c r="E24" i="3" s="1"/>
  <c r="N57" i="27"/>
  <c r="P57" i="27" s="1"/>
  <c r="P40" i="34"/>
  <c r="N41" i="34"/>
  <c r="P41" i="34" s="1"/>
  <c r="P58" i="27" l="1"/>
  <c r="P60" i="27" s="1"/>
  <c r="P9" i="27" s="1"/>
  <c r="E18" i="3" s="1"/>
  <c r="P57" i="29"/>
  <c r="P59" i="29" s="1"/>
  <c r="P9" i="29" s="1"/>
  <c r="E19" i="3" s="1"/>
  <c r="N57" i="29"/>
  <c r="G19" i="3" s="1"/>
  <c r="N58" i="27"/>
  <c r="G18" i="3" s="1"/>
  <c r="P42" i="34"/>
  <c r="P44" i="34" s="1"/>
  <c r="P9" i="34" s="1"/>
  <c r="E17" i="3" s="1"/>
  <c r="N42" i="34"/>
  <c r="G17" i="3" s="1"/>
  <c r="E20" i="3" l="1"/>
  <c r="E23" i="3" s="1"/>
  <c r="G20" i="3"/>
  <c r="E21" i="3" l="1"/>
  <c r="E22" i="3" s="1"/>
  <c r="E25" i="3" s="1"/>
  <c r="E19" i="2" s="1"/>
  <c r="E21" i="2" s="1"/>
  <c r="E22" i="2" s="1"/>
  <c r="E23" i="2" s="1"/>
  <c r="E24" i="2" s="1"/>
  <c r="E25" i="2" s="1"/>
  <c r="F12" i="3" l="1"/>
</calcChain>
</file>

<file path=xl/sharedStrings.xml><?xml version="1.0" encoding="utf-8"?>
<sst xmlns="http://schemas.openxmlformats.org/spreadsheetml/2006/main" count="362" uniqueCount="131">
  <si>
    <t>Būves nosaukums:</t>
  </si>
  <si>
    <t>Virsizdevumi:</t>
  </si>
  <si>
    <t>Objekta adrese:</t>
  </si>
  <si>
    <t>Peļņa:</t>
  </si>
  <si>
    <t>Būvuzņēmējs:</t>
  </si>
  <si>
    <t>Darba devēja sociālais nodoklis:</t>
  </si>
  <si>
    <t>Pasūtītāja rezerve neparedzētiem darbiem:</t>
  </si>
  <si>
    <t>BŪVNIECĪBAS KOPTĀME</t>
  </si>
  <si>
    <t>Būves adrese:</t>
  </si>
  <si>
    <t>Nr.                                p.k</t>
  </si>
  <si>
    <t>Objekta nosaukums</t>
  </si>
  <si>
    <t>Kopā:</t>
  </si>
  <si>
    <t>Pavisam kopā:</t>
  </si>
  <si>
    <t>Kopā ar pasūtītāja rezervi:</t>
  </si>
  <si>
    <t>Kopējā darbietilpība, c/h</t>
  </si>
  <si>
    <t>Nr.                  p.k.</t>
  </si>
  <si>
    <t>Kods, tāmes Nr.</t>
  </si>
  <si>
    <t>Darba veids vai konstruktīvā elementa nosaukums</t>
  </si>
  <si>
    <t>Tai skaitā</t>
  </si>
  <si>
    <t>Darbietilpība            / c/h /</t>
  </si>
  <si>
    <t>t.sk. darba aizsardzība</t>
  </si>
  <si>
    <t>Nr.p.k.</t>
  </si>
  <si>
    <t>Kods</t>
  </si>
  <si>
    <t>Darba nosaukums</t>
  </si>
  <si>
    <t>Mērvienība</t>
  </si>
  <si>
    <t>Daudzums</t>
  </si>
  <si>
    <t xml:space="preserve">Vienības izmaksas  </t>
  </si>
  <si>
    <t>Kopā uz visu apjomu</t>
  </si>
  <si>
    <t>laika norma         (c/st)</t>
  </si>
  <si>
    <t>darbietilpība   (c/st)</t>
  </si>
  <si>
    <t>Tiešās izmaksas kopā:</t>
  </si>
  <si>
    <t>PVN:</t>
  </si>
  <si>
    <t>gab</t>
  </si>
  <si>
    <t>m2</t>
  </si>
  <si>
    <t>kg</t>
  </si>
  <si>
    <t>t/m</t>
  </si>
  <si>
    <t>darba samaksas likme     (EUR/h)</t>
  </si>
  <si>
    <t xml:space="preserve">darba alga             (  EUR)  </t>
  </si>
  <si>
    <t>materiāli               (EUR)</t>
  </si>
  <si>
    <t xml:space="preserve">mehānismi        (EUR)  </t>
  </si>
  <si>
    <t>darba alga                                 (EUR)</t>
  </si>
  <si>
    <t>materiāli                                            (EUR)</t>
  </si>
  <si>
    <t>mehānismi                                     (EUR)</t>
  </si>
  <si>
    <t>summa                (EUR)</t>
  </si>
  <si>
    <t xml:space="preserve">Kopā    EUR  </t>
  </si>
  <si>
    <t>Vispārejie būvdarbi.</t>
  </si>
  <si>
    <t xml:space="preserve">                                                        Lokālā tāme Nr.1</t>
  </si>
  <si>
    <t>kompl</t>
  </si>
  <si>
    <t>mehānismi                          /Eiro /</t>
  </si>
  <si>
    <t>materiāli                                 /Eiro /</t>
  </si>
  <si>
    <t>darba alga                            /Eiro /</t>
  </si>
  <si>
    <t>Tāmes izmaksas              /Eiro /</t>
  </si>
  <si>
    <t xml:space="preserve">Par kopējo summu,Eiro </t>
  </si>
  <si>
    <t>Materiālu, grunts apmaiņas un būvgružu transporta izdevumi 6%:</t>
  </si>
  <si>
    <t xml:space="preserve">Objekta izmaksas                                     / Eur /  </t>
  </si>
  <si>
    <t>Kopsavilkuma aprēķini par  darbu vai konstruktīvo elementu veidiem</t>
  </si>
  <si>
    <t>flīzes</t>
  </si>
  <si>
    <t>grunts</t>
  </si>
  <si>
    <t>Grīdlīstu demontāža</t>
  </si>
  <si>
    <t>Esošā grīdas seguma demontāža</t>
  </si>
  <si>
    <t>Veco radiatoru un cauruļvadu demontāža</t>
  </si>
  <si>
    <t>Esošo durvju demontāža</t>
  </si>
  <si>
    <t>Grīdas seguma (lamināts) ieklāšana</t>
  </si>
  <si>
    <t>lamināts Ozols 32 klase 8mm.</t>
  </si>
  <si>
    <t>apakšklājs 3mm</t>
  </si>
  <si>
    <t>Grīdlīstu montāža</t>
  </si>
  <si>
    <t>durvis ar kleidām</t>
  </si>
  <si>
    <t>ailes apdares materiāls</t>
  </si>
  <si>
    <t>slieksnis (Al leņķis) pie durvīm</t>
  </si>
  <si>
    <t>Sienu špaktelēšana, slīpēšana , gruntēšana</t>
  </si>
  <si>
    <t>špaktelis</t>
  </si>
  <si>
    <t>smilšpapīrs</t>
  </si>
  <si>
    <t>l</t>
  </si>
  <si>
    <t>Sienu krāsošana</t>
  </si>
  <si>
    <t>tonēta emulsijas krāsa</t>
  </si>
  <si>
    <t xml:space="preserve">iekārto griestu konstrukcijas </t>
  </si>
  <si>
    <t>ventilācijas restes</t>
  </si>
  <si>
    <t>Dienasgaismas uzstādīšana iekārtajos griestos</t>
  </si>
  <si>
    <t>dienasgaismas 4x18</t>
  </si>
  <si>
    <t>slēdži</t>
  </si>
  <si>
    <t>Slēdžu nomaiņa pie ieejas durvīm</t>
  </si>
  <si>
    <t>tāfeles apgaismojums</t>
  </si>
  <si>
    <t>elektroinstalācijas materiāli</t>
  </si>
  <si>
    <t>Radiatoru montāža</t>
  </si>
  <si>
    <t>radiatori ar kompl. detaļām</t>
  </si>
  <si>
    <t>Flīzēšanas darbi</t>
  </si>
  <si>
    <t>flīžu līme</t>
  </si>
  <si>
    <t>šuvotājs</t>
  </si>
  <si>
    <t>Ādažu vidusskola</t>
  </si>
  <si>
    <t>Gaujas ielā 30, Ādaži</t>
  </si>
  <si>
    <t>Tāmes izmaksas :</t>
  </si>
  <si>
    <t>Izlietnes ar skapīti uzstādīšana</t>
  </si>
  <si>
    <t>grīdlīstes</t>
  </si>
  <si>
    <t>stiprinājumi</t>
  </si>
  <si>
    <t xml:space="preserve">                                                        Lokālā tāme Nr.2</t>
  </si>
  <si>
    <t xml:space="preserve">                                                        Lokālā tāme Nr.3</t>
  </si>
  <si>
    <t>Remontdarbi</t>
  </si>
  <si>
    <t xml:space="preserve">Tāfeles apgaismojuma uzstādīšana,kontakta ierīkošana </t>
  </si>
  <si>
    <t>OSB saplākšņa montāža</t>
  </si>
  <si>
    <t>Iekārto griestu montāža</t>
  </si>
  <si>
    <t>Elektroinstalācijas darbi(4 kontaktu, interneta vada instalācija un  pieslēguma vietas izveide, štrabu izveide, vadu montāža dzelzbetona sienā )</t>
  </si>
  <si>
    <t>Durvju montāža un ailes apdare</t>
  </si>
  <si>
    <t xml:space="preserve">Linoleja ieklāšana, šuvju metināšana </t>
  </si>
  <si>
    <t xml:space="preserve"> linolejs 42- 43klase 2.00mm aizsargkārta</t>
  </si>
  <si>
    <t>līme</t>
  </si>
  <si>
    <t>šuvju diegs</t>
  </si>
  <si>
    <t>Durvju montāža, ailes apdare</t>
  </si>
  <si>
    <t xml:space="preserve">Ādažu vidusskolas mācību kabinetu remonts </t>
  </si>
  <si>
    <t>Gala telpa</t>
  </si>
  <si>
    <t>Grīdas  virsmas sagatavošana</t>
  </si>
  <si>
    <t>pašizlīdzinošais maisījums</t>
  </si>
  <si>
    <t>Stiklotās starpsienas montāža</t>
  </si>
  <si>
    <t>stiklotā starpsiena ( Alu)</t>
  </si>
  <si>
    <t>Elektroinstalācijas montāžas darbi(6 kontaktu, 2gaismas slēdži, interneta vada instalācija un  pieslēguma vietas izveide, štrabu izveide, vadu montāža dzelzbetona sienā )</t>
  </si>
  <si>
    <t xml:space="preserve">Klases  216 remonts </t>
  </si>
  <si>
    <t>Klase 216</t>
  </si>
  <si>
    <t>Mūra sienu demontāža</t>
  </si>
  <si>
    <t>Koka karkasa sienas demontāža</t>
  </si>
  <si>
    <t>Koka grīdas konstrukcijas montāža</t>
  </si>
  <si>
    <t>m3</t>
  </si>
  <si>
    <t>kokmateriāls( antiseptizēts)</t>
  </si>
  <si>
    <t>OSB saplāksnis 22mm</t>
  </si>
  <si>
    <t>stiprinājumi( skrūves , tērauda elementi)</t>
  </si>
  <si>
    <t>Mūra sienu apmešana( MP75 Knauf)</t>
  </si>
  <si>
    <t>Durvju ailes aizmūrēšana( Fibo 3MPa 250mm)</t>
  </si>
  <si>
    <t>Sienas mūrēšana( Fibo 3MPa 250mm)</t>
  </si>
  <si>
    <t xml:space="preserve">Klases 217 remonts </t>
  </si>
  <si>
    <t>Klase 217</t>
  </si>
  <si>
    <t>Ūdensvada un kanalizācijas tīklu pievadu izbūve izlietnei</t>
  </si>
  <si>
    <t>Dūmu detektoru uzstādīšana un pievienošana USS</t>
  </si>
  <si>
    <t>komlp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</si>
</sst>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i/>
      <sz val="16"/>
      <color theme="1"/>
      <name val="Tahoma"/>
      <family val="2"/>
      <charset val="186"/>
    </font>
    <font>
      <b/>
      <i/>
      <sz val="6"/>
      <color theme="1"/>
      <name val="Tahoma"/>
      <family val="2"/>
      <charset val="186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i/>
      <sz val="15"/>
      <color theme="1"/>
      <name val="Tahoma"/>
      <family val="2"/>
      <charset val="186"/>
    </font>
    <font>
      <b/>
      <sz val="9"/>
      <color theme="1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i/>
      <sz val="11"/>
      <color theme="1"/>
      <name val="Tahoma"/>
      <family val="2"/>
      <charset val="186"/>
    </font>
    <font>
      <b/>
      <i/>
      <sz val="20"/>
      <color theme="1"/>
      <name val="Tahoma"/>
      <family val="2"/>
      <charset val="186"/>
    </font>
    <font>
      <b/>
      <i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u/>
      <sz val="11"/>
      <color theme="1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theme="0"/>
      <name val="Calibri"/>
      <family val="2"/>
      <charset val="186"/>
      <scheme val="minor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 style="medium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medium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auto="1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/>
      <top style="medium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auto="1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medium">
        <color auto="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theme="0" tint="-0.34998626667073579"/>
      </top>
      <bottom/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/>
      <diagonal/>
    </border>
    <border>
      <left style="thin">
        <color auto="1"/>
      </left>
      <right style="medium">
        <color auto="1"/>
      </right>
      <top style="thin">
        <color theme="0" tint="-0.34998626667073579"/>
      </top>
      <bottom/>
      <diagonal/>
    </border>
  </borders>
  <cellStyleXfs count="12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0" fillId="0" borderId="0"/>
  </cellStyleXfs>
  <cellXfs count="150">
    <xf numFmtId="0" fontId="0" fillId="0" borderId="0" xfId="0"/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3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left" vertical="center"/>
    </xf>
    <xf numFmtId="4" fontId="6" fillId="0" borderId="0" xfId="0" applyNumberFormat="1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/>
    </xf>
    <xf numFmtId="4" fontId="5" fillId="0" borderId="25" xfId="0" applyNumberFormat="1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10" fontId="0" fillId="0" borderId="43" xfId="0" applyNumberFormat="1" applyBorder="1" applyAlignment="1">
      <alignment horizontal="center" vertical="center"/>
    </xf>
    <xf numFmtId="9" fontId="0" fillId="0" borderId="45" xfId="0" applyNumberFormat="1" applyBorder="1" applyAlignment="1">
      <alignment horizontal="center" vertical="center"/>
    </xf>
    <xf numFmtId="9" fontId="0" fillId="0" borderId="43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0" fillId="0" borderId="46" xfId="0" applyNumberFormat="1" applyBorder="1" applyAlignment="1">
      <alignment horizontal="center" vertical="center"/>
    </xf>
    <xf numFmtId="4" fontId="0" fillId="0" borderId="47" xfId="0" applyNumberFormat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4" fontId="0" fillId="0" borderId="37" xfId="0" applyNumberFormat="1" applyBorder="1" applyAlignment="1">
      <alignment vertical="center"/>
    </xf>
    <xf numFmtId="4" fontId="1" fillId="0" borderId="28" xfId="0" applyNumberFormat="1" applyFont="1" applyBorder="1" applyAlignment="1">
      <alignment horizontal="center" vertical="center"/>
    </xf>
    <xf numFmtId="4" fontId="1" fillId="0" borderId="37" xfId="0" applyNumberFormat="1" applyFont="1" applyBorder="1" applyAlignment="1">
      <alignment horizontal="center" vertical="center"/>
    </xf>
    <xf numFmtId="4" fontId="1" fillId="0" borderId="49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center" vertical="center"/>
    </xf>
    <xf numFmtId="9" fontId="2" fillId="0" borderId="28" xfId="0" applyNumberFormat="1" applyFont="1" applyBorder="1" applyAlignment="1">
      <alignment horizontal="center" vertical="center"/>
    </xf>
    <xf numFmtId="4" fontId="14" fillId="0" borderId="0" xfId="0" applyNumberFormat="1" applyFont="1" applyAlignment="1"/>
    <xf numFmtId="4" fontId="0" fillId="2" borderId="14" xfId="0" applyNumberFormat="1" applyFill="1" applyBorder="1" applyAlignment="1">
      <alignment horizontal="center" vertical="center" wrapText="1"/>
    </xf>
    <xf numFmtId="4" fontId="0" fillId="2" borderId="15" xfId="0" applyNumberFormat="1" applyFill="1" applyBorder="1" applyAlignment="1">
      <alignment horizontal="center" vertical="center" wrapText="1"/>
    </xf>
    <xf numFmtId="4" fontId="10" fillId="2" borderId="28" xfId="0" applyNumberFormat="1" applyFont="1" applyFill="1" applyBorder="1" applyAlignment="1">
      <alignment horizontal="center" vertical="center" wrapText="1"/>
    </xf>
    <xf numFmtId="4" fontId="5" fillId="2" borderId="17" xfId="0" applyNumberFormat="1" applyFont="1" applyFill="1" applyBorder="1" applyAlignment="1">
      <alignment horizontal="center" vertical="center" textRotation="90" wrapText="1"/>
    </xf>
    <xf numFmtId="4" fontId="9" fillId="0" borderId="0" xfId="0" applyNumberFormat="1" applyFont="1" applyAlignment="1"/>
    <xf numFmtId="4" fontId="0" fillId="0" borderId="32" xfId="0" applyNumberFormat="1" applyBorder="1" applyAlignment="1">
      <alignment horizontal="center" vertical="center" wrapText="1"/>
    </xf>
    <xf numFmtId="4" fontId="0" fillId="0" borderId="33" xfId="0" applyNumberFormat="1" applyBorder="1" applyAlignment="1">
      <alignment horizontal="center" vertical="center" wrapText="1"/>
    </xf>
    <xf numFmtId="4" fontId="0" fillId="0" borderId="35" xfId="0" applyNumberFormat="1" applyFill="1" applyBorder="1" applyAlignment="1">
      <alignment horizontal="center" vertical="center" wrapText="1"/>
    </xf>
    <xf numFmtId="4" fontId="0" fillId="0" borderId="36" xfId="0" applyNumberFormat="1" applyFill="1" applyBorder="1" applyAlignment="1">
      <alignment horizontal="center" vertical="center" wrapText="1"/>
    </xf>
    <xf numFmtId="4" fontId="0" fillId="0" borderId="19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2" xfId="0" applyNumberFormat="1" applyFill="1" applyBorder="1" applyAlignment="1">
      <alignment horizontal="center" vertical="center" wrapText="1"/>
    </xf>
    <xf numFmtId="4" fontId="0" fillId="0" borderId="23" xfId="0" applyNumberFormat="1" applyBorder="1" applyAlignment="1">
      <alignment vertical="center" wrapText="1"/>
    </xf>
    <xf numFmtId="4" fontId="0" fillId="0" borderId="24" xfId="0" applyNumberFormat="1" applyBorder="1" applyAlignment="1">
      <alignment horizontal="center" vertical="center" wrapText="1"/>
    </xf>
    <xf numFmtId="3" fontId="0" fillId="0" borderId="32" xfId="0" applyNumberFormat="1" applyBorder="1" applyAlignment="1">
      <alignment horizontal="center" vertical="center" wrapText="1"/>
    </xf>
    <xf numFmtId="3" fontId="0" fillId="0" borderId="35" xfId="0" applyNumberFormat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3" fontId="1" fillId="0" borderId="55" xfId="0" applyNumberFormat="1" applyFont="1" applyBorder="1" applyAlignment="1">
      <alignment horizontal="right" vertical="center"/>
    </xf>
    <xf numFmtId="3" fontId="1" fillId="0" borderId="56" xfId="0" applyNumberFormat="1" applyFont="1" applyBorder="1" applyAlignment="1">
      <alignment horizontal="right" vertical="center"/>
    </xf>
    <xf numFmtId="3" fontId="8" fillId="0" borderId="13" xfId="0" applyNumberFormat="1" applyFont="1" applyBorder="1" applyAlignment="1">
      <alignment horizontal="right" vertical="center"/>
    </xf>
    <xf numFmtId="9" fontId="5" fillId="0" borderId="56" xfId="0" applyNumberFormat="1" applyFont="1" applyBorder="1" applyAlignment="1">
      <alignment horizontal="center" vertical="center"/>
    </xf>
    <xf numFmtId="4" fontId="0" fillId="4" borderId="0" xfId="0" applyNumberFormat="1" applyFill="1" applyAlignment="1">
      <alignment vertical="center"/>
    </xf>
    <xf numFmtId="4" fontId="15" fillId="3" borderId="28" xfId="0" applyNumberFormat="1" applyFont="1" applyFill="1" applyBorder="1" applyAlignment="1">
      <alignment horizontal="center" vertical="center" wrapText="1"/>
    </xf>
    <xf numFmtId="4" fontId="0" fillId="0" borderId="28" xfId="0" applyNumberFormat="1" applyBorder="1" applyAlignment="1">
      <alignment horizontal="center" vertical="center" wrapText="1"/>
    </xf>
    <xf numFmtId="4" fontId="0" fillId="0" borderId="28" xfId="0" applyNumberFormat="1" applyBorder="1" applyAlignment="1">
      <alignment horizontal="left" vertical="center" wrapText="1"/>
    </xf>
    <xf numFmtId="4" fontId="0" fillId="0" borderId="28" xfId="0" applyNumberFormat="1" applyFill="1" applyBorder="1" applyAlignment="1">
      <alignment horizontal="center" vertical="center" wrapText="1"/>
    </xf>
    <xf numFmtId="4" fontId="0" fillId="0" borderId="28" xfId="0" applyNumberFormat="1" applyBorder="1" applyAlignment="1">
      <alignment horizontal="center" vertical="center"/>
    </xf>
    <xf numFmtId="4" fontId="0" fillId="0" borderId="28" xfId="0" applyNumberFormat="1" applyFill="1" applyBorder="1" applyAlignment="1">
      <alignment horizontal="center" vertical="center"/>
    </xf>
    <xf numFmtId="4" fontId="5" fillId="2" borderId="28" xfId="0" applyNumberFormat="1" applyFont="1" applyFill="1" applyBorder="1" applyAlignment="1">
      <alignment horizontal="center" vertical="center" textRotation="90" wrapText="1"/>
    </xf>
    <xf numFmtId="4" fontId="0" fillId="0" borderId="28" xfId="0" applyNumberFormat="1" applyBorder="1" applyAlignment="1">
      <alignment horizontal="right" vertical="center" wrapText="1"/>
    </xf>
    <xf numFmtId="3" fontId="0" fillId="0" borderId="28" xfId="0" applyNumberFormat="1" applyFont="1" applyFill="1" applyBorder="1" applyAlignment="1">
      <alignment horizontal="center" vertical="center" wrapText="1"/>
    </xf>
    <xf numFmtId="4" fontId="0" fillId="0" borderId="28" xfId="0" applyNumberFormat="1" applyFont="1" applyFill="1" applyBorder="1" applyAlignment="1">
      <alignment horizontal="right" vertical="center" wrapText="1"/>
    </xf>
    <xf numFmtId="4" fontId="0" fillId="0" borderId="28" xfId="0" applyNumberFormat="1" applyFont="1" applyFill="1" applyBorder="1" applyAlignment="1">
      <alignment horizontal="center" vertical="center" wrapText="1"/>
    </xf>
    <xf numFmtId="4" fontId="0" fillId="0" borderId="28" xfId="0" applyNumberFormat="1" applyFont="1" applyFill="1" applyBorder="1" applyAlignment="1">
      <alignment horizontal="center" vertical="center"/>
    </xf>
    <xf numFmtId="4" fontId="0" fillId="0" borderId="28" xfId="0" applyNumberFormat="1" applyFill="1" applyBorder="1" applyAlignment="1">
      <alignment horizontal="left" vertical="center" wrapText="1"/>
    </xf>
    <xf numFmtId="4" fontId="0" fillId="0" borderId="28" xfId="0" applyNumberFormat="1" applyFont="1" applyFill="1" applyBorder="1" applyAlignment="1">
      <alignment horizontal="left" vertical="center" wrapText="1"/>
    </xf>
    <xf numFmtId="3" fontId="0" fillId="0" borderId="28" xfId="0" applyNumberFormat="1" applyFill="1" applyBorder="1" applyAlignment="1">
      <alignment horizontal="center" vertical="center" wrapText="1"/>
    </xf>
    <xf numFmtId="4" fontId="0" fillId="0" borderId="0" xfId="0" applyNumberFormat="1" applyBorder="1" applyAlignment="1">
      <alignment vertical="center"/>
    </xf>
    <xf numFmtId="4" fontId="0" fillId="4" borderId="0" xfId="0" applyNumberFormat="1" applyFill="1" applyBorder="1" applyAlignment="1">
      <alignment vertical="center"/>
    </xf>
    <xf numFmtId="4" fontId="19" fillId="4" borderId="0" xfId="0" applyNumberFormat="1" applyFont="1" applyFill="1" applyBorder="1" applyAlignment="1">
      <alignment horizontal="center" vertical="center" wrapText="1"/>
    </xf>
    <xf numFmtId="3" fontId="0" fillId="0" borderId="64" xfId="0" applyNumberFormat="1" applyBorder="1" applyAlignment="1">
      <alignment horizontal="center" vertical="center" wrapText="1"/>
    </xf>
    <xf numFmtId="4" fontId="0" fillId="0" borderId="64" xfId="0" applyNumberFormat="1" applyFill="1" applyBorder="1" applyAlignment="1">
      <alignment horizontal="center" vertical="center" wrapText="1"/>
    </xf>
    <xf numFmtId="4" fontId="0" fillId="0" borderId="65" xfId="0" applyNumberFormat="1" applyFill="1" applyBorder="1" applyAlignment="1">
      <alignment horizontal="center" vertical="center" wrapText="1"/>
    </xf>
    <xf numFmtId="3" fontId="0" fillId="0" borderId="31" xfId="0" applyNumberFormat="1" applyBorder="1" applyAlignment="1">
      <alignment horizontal="center" vertical="center" wrapText="1"/>
    </xf>
    <xf numFmtId="3" fontId="0" fillId="0" borderId="34" xfId="0" applyNumberFormat="1" applyBorder="1" applyAlignment="1">
      <alignment horizontal="center" vertical="center" wrapText="1"/>
    </xf>
    <xf numFmtId="3" fontId="0" fillId="0" borderId="63" xfId="0" applyNumberFormat="1" applyBorder="1" applyAlignment="1">
      <alignment horizontal="center" vertical="center" wrapText="1"/>
    </xf>
    <xf numFmtId="3" fontId="0" fillId="0" borderId="21" xfId="0" applyNumberFormat="1" applyBorder="1" applyAlignment="1">
      <alignment horizontal="center" vertical="center" wrapText="1"/>
    </xf>
    <xf numFmtId="4" fontId="12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0" fillId="0" borderId="0" xfId="0" applyNumberFormat="1" applyAlignment="1">
      <alignment horizontal="left" vertical="center"/>
    </xf>
    <xf numFmtId="4" fontId="5" fillId="2" borderId="28" xfId="0" applyNumberFormat="1" applyFont="1" applyFill="1" applyBorder="1" applyAlignment="1">
      <alignment horizontal="center" vertical="center" textRotation="90" wrapText="1"/>
    </xf>
    <xf numFmtId="4" fontId="15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left" vertical="center"/>
    </xf>
    <xf numFmtId="4" fontId="0" fillId="0" borderId="17" xfId="0" applyNumberFormat="1" applyFill="1" applyBorder="1" applyAlignment="1">
      <alignment horizontal="center" vertical="center"/>
    </xf>
    <xf numFmtId="4" fontId="0" fillId="0" borderId="28" xfId="0" applyNumberFormat="1" applyFill="1" applyBorder="1" applyAlignment="1">
      <alignment horizontal="right" vertical="center" wrapText="1"/>
    </xf>
    <xf numFmtId="4" fontId="8" fillId="0" borderId="0" xfId="0" applyNumberFormat="1" applyFont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26" xfId="0" applyNumberFormat="1" applyFont="1" applyBorder="1" applyAlignment="1">
      <alignment horizontal="right" vertical="center"/>
    </xf>
    <xf numFmtId="4" fontId="5" fillId="0" borderId="29" xfId="0" applyNumberFormat="1" applyFont="1" applyBorder="1" applyAlignment="1">
      <alignment horizontal="right" vertical="center"/>
    </xf>
    <xf numFmtId="4" fontId="5" fillId="0" borderId="30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" fontId="8" fillId="0" borderId="13" xfId="0" applyNumberFormat="1" applyFont="1" applyBorder="1" applyAlignment="1">
      <alignment horizontal="right" vertical="center"/>
    </xf>
    <xf numFmtId="4" fontId="5" fillId="0" borderId="27" xfId="0" applyNumberFormat="1" applyFont="1" applyBorder="1" applyAlignment="1">
      <alignment horizontal="right" vertical="center"/>
    </xf>
    <xf numFmtId="4" fontId="5" fillId="0" borderId="28" xfId="0" applyNumberFormat="1" applyFont="1" applyBorder="1" applyAlignment="1">
      <alignment horizontal="right" vertical="center"/>
    </xf>
    <xf numFmtId="4" fontId="1" fillId="0" borderId="27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2" borderId="52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2" borderId="57" xfId="0" applyNumberFormat="1" applyFill="1" applyBorder="1" applyAlignment="1">
      <alignment horizontal="center" vertical="center" wrapText="1"/>
    </xf>
    <xf numFmtId="4" fontId="0" fillId="0" borderId="50" xfId="0" applyNumberFormat="1" applyBorder="1" applyAlignment="1">
      <alignment horizontal="left" vertical="center" wrapText="1"/>
    </xf>
    <xf numFmtId="4" fontId="0" fillId="0" borderId="43" xfId="0" applyNumberFormat="1" applyBorder="1" applyAlignment="1">
      <alignment horizontal="left" vertical="center" wrapText="1"/>
    </xf>
    <xf numFmtId="4" fontId="0" fillId="0" borderId="58" xfId="0" applyNumberFormat="1" applyBorder="1" applyAlignment="1">
      <alignment horizontal="left" vertical="center" wrapText="1"/>
    </xf>
    <xf numFmtId="4" fontId="0" fillId="0" borderId="54" xfId="0" applyNumberFormat="1" applyBorder="1" applyAlignment="1">
      <alignment horizontal="center" vertical="center" wrapText="1"/>
    </xf>
    <xf numFmtId="4" fontId="0" fillId="0" borderId="61" xfId="0" applyNumberFormat="1" applyBorder="1" applyAlignment="1">
      <alignment horizontal="center" vertical="center" wrapText="1"/>
    </xf>
    <xf numFmtId="4" fontId="0" fillId="0" borderId="62" xfId="0" applyNumberFormat="1" applyBorder="1" applyAlignment="1">
      <alignment horizontal="center" vertical="center" wrapText="1"/>
    </xf>
    <xf numFmtId="4" fontId="0" fillId="0" borderId="53" xfId="0" applyNumberFormat="1" applyBorder="1" applyAlignment="1">
      <alignment horizontal="center" vertical="center" wrapText="1"/>
    </xf>
    <xf numFmtId="4" fontId="0" fillId="0" borderId="59" xfId="0" applyNumberFormat="1" applyBorder="1" applyAlignment="1">
      <alignment horizontal="center" vertical="center" wrapText="1"/>
    </xf>
    <xf numFmtId="4" fontId="0" fillId="0" borderId="60" xfId="0" applyNumberFormat="1" applyBorder="1" applyAlignment="1">
      <alignment horizontal="center" vertical="center" wrapText="1"/>
    </xf>
    <xf numFmtId="4" fontId="12" fillId="0" borderId="0" xfId="0" applyNumberFormat="1" applyFon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" fontId="11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27" xfId="0" applyNumberFormat="1" applyFont="1" applyFill="1" applyBorder="1" applyAlignment="1">
      <alignment horizontal="center" vertical="center" wrapText="1"/>
    </xf>
    <xf numFmtId="4" fontId="10" fillId="2" borderId="26" xfId="0" applyNumberFormat="1" applyFont="1" applyFill="1" applyBorder="1" applyAlignment="1">
      <alignment horizontal="center" vertical="center" wrapText="1"/>
    </xf>
    <xf numFmtId="4" fontId="10" fillId="2" borderId="28" xfId="0" applyNumberFormat="1" applyFont="1" applyFill="1" applyBorder="1" applyAlignment="1">
      <alignment horizontal="center" vertical="center" wrapText="1"/>
    </xf>
    <xf numFmtId="4" fontId="10" fillId="2" borderId="16" xfId="0" applyNumberFormat="1" applyFont="1" applyFill="1" applyBorder="1" applyAlignment="1">
      <alignment horizontal="center" vertical="center" wrapText="1"/>
    </xf>
    <xf numFmtId="4" fontId="10" fillId="2" borderId="17" xfId="0" applyNumberFormat="1" applyFont="1" applyFill="1" applyBorder="1" applyAlignment="1">
      <alignment horizontal="center" vertical="center" wrapText="1"/>
    </xf>
    <xf numFmtId="4" fontId="0" fillId="0" borderId="38" xfId="0" applyNumberFormat="1" applyBorder="1" applyAlignment="1">
      <alignment horizontal="left" vertical="center" wrapText="1"/>
    </xf>
    <xf numFmtId="4" fontId="0" fillId="0" borderId="39" xfId="0" applyNumberForma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4" fontId="0" fillId="0" borderId="42" xfId="0" applyNumberFormat="1" applyBorder="1" applyAlignment="1">
      <alignment horizontal="right" vertical="center"/>
    </xf>
    <xf numFmtId="4" fontId="0" fillId="0" borderId="43" xfId="0" applyNumberFormat="1" applyBorder="1" applyAlignment="1">
      <alignment horizontal="right" vertical="center"/>
    </xf>
    <xf numFmtId="4" fontId="0" fillId="0" borderId="44" xfId="0" applyNumberFormat="1" applyBorder="1" applyAlignment="1">
      <alignment horizontal="right" vertical="center"/>
    </xf>
    <xf numFmtId="4" fontId="0" fillId="0" borderId="45" xfId="0" applyNumberFormat="1" applyBorder="1" applyAlignment="1">
      <alignment horizontal="right" vertical="center"/>
    </xf>
    <xf numFmtId="4" fontId="0" fillId="0" borderId="40" xfId="0" applyNumberFormat="1" applyBorder="1" applyAlignment="1">
      <alignment horizontal="left" vertical="center" wrapText="1"/>
    </xf>
    <xf numFmtId="4" fontId="0" fillId="0" borderId="41" xfId="0" applyNumberFormat="1" applyBorder="1" applyAlignment="1">
      <alignment horizontal="left" vertical="center" wrapText="1"/>
    </xf>
    <xf numFmtId="4" fontId="19" fillId="4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51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0" borderId="48" xfId="0" applyNumberFormat="1" applyFont="1" applyBorder="1" applyAlignment="1">
      <alignment horizontal="right" vertical="center"/>
    </xf>
    <xf numFmtId="4" fontId="18" fillId="0" borderId="0" xfId="0" applyNumberFormat="1" applyFont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27" xfId="0" applyNumberFormat="1" applyFont="1" applyFill="1" applyBorder="1" applyAlignment="1">
      <alignment horizontal="center" vertical="center" wrapText="1"/>
    </xf>
    <xf numFmtId="4" fontId="5" fillId="2" borderId="26" xfId="0" applyNumberFormat="1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center" vertical="center" wrapText="1"/>
    </xf>
    <xf numFmtId="4" fontId="5" fillId="2" borderId="26" xfId="0" applyNumberFormat="1" applyFont="1" applyFill="1" applyBorder="1" applyAlignment="1">
      <alignment horizontal="center" vertical="center" textRotation="90" wrapText="1"/>
    </xf>
    <xf numFmtId="4" fontId="5" fillId="2" borderId="28" xfId="0" applyNumberFormat="1" applyFont="1" applyFill="1" applyBorder="1" applyAlignment="1">
      <alignment horizontal="center" vertical="center" textRotation="90" wrapText="1"/>
    </xf>
    <xf numFmtId="4" fontId="5" fillId="2" borderId="16" xfId="0" applyNumberFormat="1" applyFont="1" applyFill="1" applyBorder="1" applyAlignment="1">
      <alignment horizontal="center" vertical="center" wrapText="1"/>
    </xf>
  </cellXfs>
  <cellStyles count="12">
    <cellStyle name="Hipersaite" xfId="1" builtinId="8" hidden="1"/>
    <cellStyle name="Hipersaite" xfId="3" builtinId="8" hidden="1"/>
    <cellStyle name="Hipersaite" xfId="5" builtinId="8" hidden="1"/>
    <cellStyle name="Hipersaite" xfId="7" builtinId="8" hidden="1"/>
    <cellStyle name="Hipersaite" xfId="9" builtinId="8" hidden="1"/>
    <cellStyle name="Izmantota hipersaite" xfId="2" builtinId="9" hidden="1"/>
    <cellStyle name="Izmantota hipersaite" xfId="4" builtinId="9" hidden="1"/>
    <cellStyle name="Izmantota hipersaite" xfId="6" builtinId="9" hidden="1"/>
    <cellStyle name="Izmantota hipersaite" xfId="8" builtinId="9" hidden="1"/>
    <cellStyle name="Izmantota hipersaite" xfId="10" builtinId="9" hidden="1"/>
    <cellStyle name="Normal 2" xfId="11"/>
    <cellStyle name="Parasts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G31"/>
  <sheetViews>
    <sheetView showZeros="0" topLeftCell="A4" workbookViewId="0">
      <selection activeCell="M23" sqref="M23"/>
    </sheetView>
  </sheetViews>
  <sheetFormatPr defaultColWidth="8.85546875" defaultRowHeight="15" x14ac:dyDescent="0.25"/>
  <cols>
    <col min="1" max="1" width="13.42578125" style="1" customWidth="1"/>
    <col min="2" max="2" width="6" style="1" customWidth="1"/>
    <col min="3" max="3" width="46.42578125" style="1" customWidth="1"/>
    <col min="4" max="4" width="11.5703125" style="49" customWidth="1"/>
    <col min="5" max="5" width="24" style="1" customWidth="1"/>
    <col min="6" max="16384" width="8.85546875" style="1"/>
  </cols>
  <sheetData>
    <row r="3" spans="1:7" x14ac:dyDescent="0.25">
      <c r="E3" s="5"/>
    </row>
    <row r="4" spans="1:7" x14ac:dyDescent="0.25">
      <c r="E4" s="5"/>
    </row>
    <row r="5" spans="1:7" ht="19.5" x14ac:dyDescent="0.25">
      <c r="A5" s="3"/>
      <c r="E5" s="5"/>
    </row>
    <row r="6" spans="1:7" x14ac:dyDescent="0.25">
      <c r="A6" s="4"/>
      <c r="E6" s="7"/>
    </row>
    <row r="7" spans="1:7" x14ac:dyDescent="0.25">
      <c r="E7" s="5"/>
    </row>
    <row r="10" spans="1:7" ht="21" customHeight="1" x14ac:dyDescent="0.25">
      <c r="A10" s="88" t="s">
        <v>7</v>
      </c>
      <c r="B10" s="88"/>
      <c r="C10" s="88"/>
      <c r="D10" s="88"/>
      <c r="E10" s="88"/>
    </row>
    <row r="12" spans="1:7" ht="18.75" x14ac:dyDescent="0.25">
      <c r="A12" s="1" t="s">
        <v>0</v>
      </c>
      <c r="C12" s="111" t="s">
        <v>107</v>
      </c>
      <c r="D12" s="111"/>
      <c r="E12" s="111"/>
      <c r="F12" s="111"/>
    </row>
    <row r="13" spans="1:7" x14ac:dyDescent="0.25">
      <c r="A13" s="1" t="s">
        <v>8</v>
      </c>
      <c r="C13" s="112" t="s">
        <v>89</v>
      </c>
      <c r="D13" s="112"/>
      <c r="E13" s="112"/>
      <c r="F13" s="112"/>
      <c r="G13" s="112"/>
    </row>
    <row r="14" spans="1:7" x14ac:dyDescent="0.25">
      <c r="A14" s="1" t="s">
        <v>4</v>
      </c>
      <c r="C14" s="1">
        <v>0</v>
      </c>
    </row>
    <row r="15" spans="1:7" x14ac:dyDescent="0.25">
      <c r="E15" s="2"/>
    </row>
    <row r="16" spans="1:7" ht="15.75" thickBot="1" x14ac:dyDescent="0.3"/>
    <row r="17" spans="1:5" ht="37.5" customHeight="1" thickBot="1" x14ac:dyDescent="0.3">
      <c r="A17" s="33" t="s">
        <v>9</v>
      </c>
      <c r="B17" s="99" t="s">
        <v>10</v>
      </c>
      <c r="C17" s="100"/>
      <c r="D17" s="101"/>
      <c r="E17" s="34" t="s">
        <v>54</v>
      </c>
    </row>
    <row r="18" spans="1:5" x14ac:dyDescent="0.25">
      <c r="A18" s="42"/>
      <c r="B18" s="108"/>
      <c r="C18" s="109"/>
      <c r="D18" s="110"/>
      <c r="E18" s="43"/>
    </row>
    <row r="19" spans="1:5" ht="33.75" customHeight="1" x14ac:dyDescent="0.25">
      <c r="A19" s="79">
        <v>1</v>
      </c>
      <c r="B19" s="102" t="s">
        <v>107</v>
      </c>
      <c r="C19" s="103"/>
      <c r="D19" s="104"/>
      <c r="E19" s="44">
        <f>SUM('6LBN'!E25+0)</f>
        <v>0</v>
      </c>
    </row>
    <row r="20" spans="1:5" ht="15.75" thickBot="1" x14ac:dyDescent="0.3">
      <c r="A20" s="45"/>
      <c r="B20" s="105"/>
      <c r="C20" s="106"/>
      <c r="D20" s="107"/>
      <c r="E20" s="46"/>
    </row>
    <row r="21" spans="1:5" ht="18.75" customHeight="1" x14ac:dyDescent="0.25">
      <c r="A21" s="89" t="s">
        <v>11</v>
      </c>
      <c r="B21" s="90"/>
      <c r="C21" s="90"/>
      <c r="D21" s="50"/>
      <c r="E21" s="11">
        <f>SUM(E18:E20)</f>
        <v>0</v>
      </c>
    </row>
    <row r="22" spans="1:5" ht="18.75" customHeight="1" x14ac:dyDescent="0.25">
      <c r="A22" s="95" t="s">
        <v>6</v>
      </c>
      <c r="B22" s="96"/>
      <c r="C22" s="96"/>
      <c r="D22" s="53">
        <v>0.05</v>
      </c>
      <c r="E22" s="13">
        <f>ROUND(E21*D22,2)</f>
        <v>0</v>
      </c>
    </row>
    <row r="23" spans="1:5" ht="18.75" customHeight="1" x14ac:dyDescent="0.25">
      <c r="A23" s="97" t="s">
        <v>13</v>
      </c>
      <c r="B23" s="98"/>
      <c r="C23" s="98"/>
      <c r="D23" s="51"/>
      <c r="E23" s="15">
        <f>SUM(E21:E22)</f>
        <v>0</v>
      </c>
    </row>
    <row r="24" spans="1:5" ht="18.75" customHeight="1" thickBot="1" x14ac:dyDescent="0.3">
      <c r="A24" s="91" t="s">
        <v>31</v>
      </c>
      <c r="B24" s="92"/>
      <c r="C24" s="92"/>
      <c r="D24" s="53">
        <v>0.21</v>
      </c>
      <c r="E24" s="14">
        <f>ROUND(E23*D24,2)</f>
        <v>0</v>
      </c>
    </row>
    <row r="25" spans="1:5" ht="24" customHeight="1" thickTop="1" thickBot="1" x14ac:dyDescent="0.3">
      <c r="A25" s="93" t="s">
        <v>12</v>
      </c>
      <c r="B25" s="94"/>
      <c r="C25" s="94"/>
      <c r="D25" s="52"/>
      <c r="E25" s="12">
        <f>SUM(E23:E24)</f>
        <v>0</v>
      </c>
    </row>
    <row r="26" spans="1:5" ht="15.75" thickTop="1" x14ac:dyDescent="0.25"/>
    <row r="27" spans="1:5" ht="15.75" x14ac:dyDescent="0.25">
      <c r="A27" s="9"/>
      <c r="B27" s="10"/>
    </row>
    <row r="28" spans="1:5" ht="15.75" x14ac:dyDescent="0.25">
      <c r="A28" s="9"/>
      <c r="B28" s="10"/>
    </row>
    <row r="29" spans="1:5" ht="15.75" x14ac:dyDescent="0.25">
      <c r="A29" s="9"/>
      <c r="B29" s="10"/>
    </row>
    <row r="30" spans="1:5" ht="15.75" x14ac:dyDescent="0.25">
      <c r="A30" s="9"/>
    </row>
    <row r="31" spans="1:5" ht="15.75" x14ac:dyDescent="0.25">
      <c r="A31" s="6"/>
      <c r="B31" s="8"/>
    </row>
  </sheetData>
  <mergeCells count="12">
    <mergeCell ref="A10:E10"/>
    <mergeCell ref="A21:C21"/>
    <mergeCell ref="A24:C24"/>
    <mergeCell ref="A25:C25"/>
    <mergeCell ref="A22:C22"/>
    <mergeCell ref="A23:C23"/>
    <mergeCell ref="B17:D17"/>
    <mergeCell ref="B19:D19"/>
    <mergeCell ref="B20:D20"/>
    <mergeCell ref="B18:D18"/>
    <mergeCell ref="C12:F12"/>
    <mergeCell ref="C13:G13"/>
  </mergeCells>
  <pageMargins left="0.59055118110236227" right="0.59055118110236227" top="0.78740157480314965" bottom="0.78740157480314965" header="0.31496062992125984" footer="0.31496062992125984"/>
  <pageSetup paperSize="9" scale="75" orientation="portrait" r:id="rId1"/>
  <headerFooter>
    <oddHeader>&amp;R&amp;10 7. pielikums
Latvijas būvnormatīvam LBN 501-06
"Būvizmaksu noteikšanas kārtība"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4:J36"/>
  <sheetViews>
    <sheetView showZeros="0" workbookViewId="0">
      <selection activeCell="M17" sqref="M17"/>
    </sheetView>
  </sheetViews>
  <sheetFormatPr defaultColWidth="8.85546875" defaultRowHeight="15" x14ac:dyDescent="0.25"/>
  <cols>
    <col min="1" max="1" width="8.42578125" style="1" customWidth="1"/>
    <col min="2" max="2" width="12.42578125" style="1" customWidth="1"/>
    <col min="3" max="3" width="32.42578125" style="1" customWidth="1"/>
    <col min="4" max="4" width="7.85546875" style="1" customWidth="1"/>
    <col min="5" max="5" width="15.7109375" style="1" customWidth="1"/>
    <col min="6" max="6" width="17.140625" style="1" customWidth="1"/>
    <col min="7" max="7" width="14.42578125" style="1" customWidth="1"/>
    <col min="8" max="8" width="14.140625" style="1" customWidth="1"/>
    <col min="9" max="9" width="12.42578125" style="1" customWidth="1"/>
    <col min="10" max="16384" width="8.85546875" style="1"/>
  </cols>
  <sheetData>
    <row r="4" spans="1:9" ht="17.25" x14ac:dyDescent="0.25">
      <c r="A4" s="113" t="s">
        <v>55</v>
      </c>
      <c r="B4" s="113"/>
      <c r="C4" s="113"/>
      <c r="D4" s="113"/>
      <c r="E4" s="113"/>
      <c r="F4" s="113"/>
      <c r="G4" s="113"/>
      <c r="H4" s="113"/>
      <c r="I4" s="113"/>
    </row>
    <row r="6" spans="1:9" ht="18.75" x14ac:dyDescent="0.25">
      <c r="A6" s="114" t="s">
        <v>96</v>
      </c>
      <c r="B6" s="114"/>
      <c r="C6" s="114"/>
      <c r="D6" s="114"/>
      <c r="E6" s="114"/>
      <c r="F6" s="114"/>
      <c r="G6" s="114"/>
      <c r="H6" s="114"/>
      <c r="I6" s="114"/>
    </row>
    <row r="8" spans="1:9" ht="18.75" x14ac:dyDescent="0.25">
      <c r="A8" s="8" t="s">
        <v>0</v>
      </c>
      <c r="C8" s="85" t="s">
        <v>107</v>
      </c>
      <c r="D8" s="85"/>
      <c r="E8" s="85"/>
      <c r="F8" s="85"/>
    </row>
    <row r="9" spans="1:9" ht="15" customHeight="1" x14ac:dyDescent="0.25">
      <c r="A9" s="8" t="s">
        <v>2</v>
      </c>
      <c r="C9" s="112" t="s">
        <v>89</v>
      </c>
      <c r="D9" s="112"/>
      <c r="E9" s="112"/>
      <c r="F9" s="112"/>
      <c r="G9" s="112"/>
      <c r="H9" s="37"/>
      <c r="I9" s="37"/>
    </row>
    <row r="10" spans="1:9" ht="15" customHeight="1" x14ac:dyDescent="0.25">
      <c r="A10" s="8" t="s">
        <v>4</v>
      </c>
      <c r="C10" s="8"/>
      <c r="F10" s="37"/>
      <c r="G10" s="37"/>
      <c r="H10" s="37"/>
      <c r="I10" s="37"/>
    </row>
    <row r="12" spans="1:9" x14ac:dyDescent="0.25">
      <c r="E12" s="2" t="s">
        <v>52</v>
      </c>
      <c r="F12" s="21">
        <f>E25</f>
        <v>0</v>
      </c>
    </row>
    <row r="13" spans="1:9" x14ac:dyDescent="0.25">
      <c r="E13" s="2" t="s">
        <v>14</v>
      </c>
      <c r="F13" s="21">
        <f>I20</f>
        <v>0</v>
      </c>
    </row>
    <row r="14" spans="1:9" ht="0.75" customHeight="1" thickBot="1" x14ac:dyDescent="0.3"/>
    <row r="15" spans="1:9" x14ac:dyDescent="0.25">
      <c r="A15" s="115" t="s">
        <v>15</v>
      </c>
      <c r="B15" s="117" t="s">
        <v>16</v>
      </c>
      <c r="C15" s="117" t="s">
        <v>17</v>
      </c>
      <c r="D15" s="117"/>
      <c r="E15" s="117" t="s">
        <v>51</v>
      </c>
      <c r="F15" s="117" t="s">
        <v>18</v>
      </c>
      <c r="G15" s="117"/>
      <c r="H15" s="117"/>
      <c r="I15" s="119" t="s">
        <v>19</v>
      </c>
    </row>
    <row r="16" spans="1:9" ht="42" customHeight="1" x14ac:dyDescent="0.25">
      <c r="A16" s="116"/>
      <c r="B16" s="118"/>
      <c r="C16" s="118"/>
      <c r="D16" s="118"/>
      <c r="E16" s="118"/>
      <c r="F16" s="35" t="s">
        <v>50</v>
      </c>
      <c r="G16" s="35" t="s">
        <v>49</v>
      </c>
      <c r="H16" s="35" t="s">
        <v>48</v>
      </c>
      <c r="I16" s="120"/>
    </row>
    <row r="17" spans="1:10" x14ac:dyDescent="0.25">
      <c r="A17" s="76">
        <v>1</v>
      </c>
      <c r="B17" s="47"/>
      <c r="C17" s="121" t="s">
        <v>108</v>
      </c>
      <c r="D17" s="122"/>
      <c r="E17" s="38">
        <f>SUM('Gala telpa'!P9*1)</f>
        <v>0</v>
      </c>
      <c r="F17" s="38">
        <f>SUM('Gala telpa'!M42*1)</f>
        <v>0</v>
      </c>
      <c r="G17" s="38">
        <f>SUM('Gala telpa'!N42*1)</f>
        <v>0</v>
      </c>
      <c r="H17" s="38">
        <f>SUM('Gala telpa'!O42*1)</f>
        <v>0</v>
      </c>
      <c r="I17" s="39">
        <f>SUM('Gala telpa'!L40*1)</f>
        <v>0</v>
      </c>
    </row>
    <row r="18" spans="1:10" x14ac:dyDescent="0.25">
      <c r="A18" s="77">
        <v>2</v>
      </c>
      <c r="B18" s="48"/>
      <c r="C18" s="129" t="s">
        <v>115</v>
      </c>
      <c r="D18" s="130"/>
      <c r="E18" s="40">
        <f>SUM('Klase 216'!P9*1)</f>
        <v>0</v>
      </c>
      <c r="F18" s="40">
        <f>SUM('Klase 216'!M58*1)</f>
        <v>0</v>
      </c>
      <c r="G18" s="40">
        <f>SUM('Klase 216'!N58*1)</f>
        <v>0</v>
      </c>
      <c r="H18" s="40">
        <f>SUM('Klase 216'!O58*1)</f>
        <v>0</v>
      </c>
      <c r="I18" s="41">
        <f>SUM('Klase 216'!L56*1)</f>
        <v>0</v>
      </c>
    </row>
    <row r="19" spans="1:10" x14ac:dyDescent="0.25">
      <c r="A19" s="78">
        <v>3</v>
      </c>
      <c r="B19" s="73"/>
      <c r="C19" s="129" t="s">
        <v>127</v>
      </c>
      <c r="D19" s="130"/>
      <c r="E19" s="74">
        <f>SUM('Klase 217'!P9*1)</f>
        <v>0</v>
      </c>
      <c r="F19" s="74">
        <f>SUM('Klase 217'!M57*1)</f>
        <v>0</v>
      </c>
      <c r="G19" s="74">
        <f>SUM('Klase 217'!N57*1)</f>
        <v>0</v>
      </c>
      <c r="H19" s="74">
        <f>SUM('Klase 217'!O57*1)</f>
        <v>0</v>
      </c>
      <c r="I19" s="75">
        <f>SUM('Klase 217'!L55*1)</f>
        <v>0</v>
      </c>
    </row>
    <row r="20" spans="1:10" x14ac:dyDescent="0.25">
      <c r="A20" s="98" t="s">
        <v>11</v>
      </c>
      <c r="B20" s="98"/>
      <c r="C20" s="98"/>
      <c r="D20" s="98"/>
      <c r="E20" s="26">
        <f>SUM(E17:E19)</f>
        <v>0</v>
      </c>
      <c r="F20" s="26">
        <f>SUM(F17:F19)</f>
        <v>0</v>
      </c>
      <c r="G20" s="26">
        <f>SUM(G17:G19)</f>
        <v>0</v>
      </c>
      <c r="H20" s="26">
        <f>SUM(H17:H19)</f>
        <v>0</v>
      </c>
      <c r="I20" s="26">
        <f>SUM(I17:I19)</f>
        <v>0</v>
      </c>
    </row>
    <row r="21" spans="1:10" x14ac:dyDescent="0.25">
      <c r="A21" s="127" t="s">
        <v>1</v>
      </c>
      <c r="B21" s="128"/>
      <c r="C21" s="128"/>
      <c r="D21" s="17">
        <v>0.08</v>
      </c>
      <c r="E21" s="22">
        <f>ROUND(E20*D21,2)</f>
        <v>0</v>
      </c>
    </row>
    <row r="22" spans="1:10" x14ac:dyDescent="0.25">
      <c r="A22" s="125" t="s">
        <v>20</v>
      </c>
      <c r="B22" s="126"/>
      <c r="C22" s="126"/>
      <c r="D22" s="18"/>
      <c r="E22" s="23">
        <f>ROUND(2%*E21,2)</f>
        <v>0</v>
      </c>
    </row>
    <row r="23" spans="1:10" x14ac:dyDescent="0.25">
      <c r="A23" s="125" t="s">
        <v>3</v>
      </c>
      <c r="B23" s="126"/>
      <c r="C23" s="126"/>
      <c r="D23" s="18">
        <v>0.05</v>
      </c>
      <c r="E23" s="23">
        <f>ROUND(E20*D23,2)</f>
        <v>0</v>
      </c>
    </row>
    <row r="24" spans="1:10" ht="15.75" thickBot="1" x14ac:dyDescent="0.3">
      <c r="A24" s="125" t="s">
        <v>5</v>
      </c>
      <c r="B24" s="126"/>
      <c r="C24" s="126"/>
      <c r="D24" s="16">
        <v>0.2359</v>
      </c>
      <c r="E24" s="23">
        <f>ROUND(F20*D24,2)</f>
        <v>0</v>
      </c>
    </row>
    <row r="25" spans="1:10" ht="15.75" thickBot="1" x14ac:dyDescent="0.3">
      <c r="A25" s="123" t="s">
        <v>12</v>
      </c>
      <c r="B25" s="124"/>
      <c r="C25" s="124"/>
      <c r="D25" s="19"/>
      <c r="E25" s="20">
        <f>SUM(E20:E24)</f>
        <v>0</v>
      </c>
    </row>
    <row r="27" spans="1:10" ht="17.25" customHeight="1" x14ac:dyDescent="0.25"/>
    <row r="29" spans="1:10" x14ac:dyDescent="0.25">
      <c r="C29" s="70"/>
      <c r="D29" s="71"/>
      <c r="E29" s="131"/>
      <c r="F29" s="131"/>
      <c r="G29" s="131"/>
      <c r="H29" s="131"/>
      <c r="I29" s="131"/>
      <c r="J29" s="70"/>
    </row>
    <row r="30" spans="1:10" x14ac:dyDescent="0.25">
      <c r="C30" s="70"/>
      <c r="D30" s="71"/>
      <c r="E30" s="131"/>
      <c r="F30" s="72"/>
      <c r="G30" s="72"/>
      <c r="H30" s="72"/>
      <c r="I30" s="131"/>
      <c r="J30" s="70"/>
    </row>
    <row r="31" spans="1:10" x14ac:dyDescent="0.25">
      <c r="C31" s="132"/>
      <c r="D31" s="132"/>
      <c r="E31" s="70"/>
      <c r="F31" s="70"/>
      <c r="G31" s="70"/>
      <c r="H31" s="70"/>
      <c r="I31" s="70"/>
      <c r="J31" s="70"/>
    </row>
    <row r="32" spans="1:10" x14ac:dyDescent="0.25">
      <c r="C32" s="132"/>
      <c r="D32" s="132"/>
      <c r="E32" s="70"/>
      <c r="F32" s="70"/>
      <c r="G32" s="70"/>
      <c r="H32" s="70"/>
      <c r="I32" s="70"/>
      <c r="J32" s="70"/>
    </row>
    <row r="33" spans="3:10" x14ac:dyDescent="0.25">
      <c r="C33" s="132"/>
      <c r="D33" s="132"/>
      <c r="E33" s="70"/>
      <c r="F33" s="70"/>
      <c r="G33" s="70"/>
      <c r="H33" s="70"/>
      <c r="I33" s="70"/>
      <c r="J33" s="70"/>
    </row>
    <row r="34" spans="3:10" x14ac:dyDescent="0.25">
      <c r="C34" s="132"/>
      <c r="D34" s="132"/>
      <c r="E34" s="70"/>
      <c r="F34" s="70"/>
      <c r="G34" s="70"/>
      <c r="H34" s="70"/>
      <c r="I34" s="70"/>
      <c r="J34" s="70"/>
    </row>
    <row r="35" spans="3:10" x14ac:dyDescent="0.25">
      <c r="C35" s="70"/>
      <c r="D35" s="70"/>
      <c r="E35" s="70"/>
      <c r="F35" s="70"/>
      <c r="G35" s="70"/>
      <c r="H35" s="70"/>
      <c r="I35" s="70"/>
      <c r="J35" s="70"/>
    </row>
    <row r="36" spans="3:10" x14ac:dyDescent="0.25">
      <c r="C36" s="70"/>
      <c r="D36" s="70"/>
      <c r="E36" s="70"/>
      <c r="F36" s="70"/>
      <c r="G36" s="70"/>
      <c r="H36" s="70"/>
      <c r="I36" s="70"/>
      <c r="J36" s="70"/>
    </row>
  </sheetData>
  <mergeCells count="25">
    <mergeCell ref="I29:I30"/>
    <mergeCell ref="C31:D31"/>
    <mergeCell ref="C32:D32"/>
    <mergeCell ref="C33:D33"/>
    <mergeCell ref="C34:D34"/>
    <mergeCell ref="E29:E30"/>
    <mergeCell ref="F29:H29"/>
    <mergeCell ref="C17:D17"/>
    <mergeCell ref="A25:C25"/>
    <mergeCell ref="A24:C24"/>
    <mergeCell ref="A21:C21"/>
    <mergeCell ref="A22:C22"/>
    <mergeCell ref="C18:D18"/>
    <mergeCell ref="A20:D20"/>
    <mergeCell ref="C19:D19"/>
    <mergeCell ref="A23:C23"/>
    <mergeCell ref="A4:I4"/>
    <mergeCell ref="A6:I6"/>
    <mergeCell ref="A15:A16"/>
    <mergeCell ref="B15:B16"/>
    <mergeCell ref="C15:D16"/>
    <mergeCell ref="E15:E16"/>
    <mergeCell ref="F15:H15"/>
    <mergeCell ref="I15:I16"/>
    <mergeCell ref="C9:G9"/>
  </mergeCells>
  <printOptions horizontalCentered="1"/>
  <pageMargins left="0.78740157480314965" right="0.59055118110236227" top="0.59055118110236227" bottom="0.39370078740157483" header="0.31496062992125984" footer="0.31496062992125984"/>
  <pageSetup paperSize="9" scale="82" orientation="landscape" r:id="rId1"/>
  <headerFooter>
    <oddHeader>&amp;R&amp;10 6. pielikums
Latvijas būvnormatīvam LBN 501-06
"Būvizmaksu noteikšanas kārtība"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47"/>
  <sheetViews>
    <sheetView topLeftCell="A10" workbookViewId="0">
      <selection activeCell="C33" sqref="C33:E33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42" t="s">
        <v>45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9" ht="17.25" x14ac:dyDescent="0.2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</row>
    <row r="5" spans="1:19" ht="15.75" x14ac:dyDescent="0.25">
      <c r="D5" s="81" t="s">
        <v>46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25.5" x14ac:dyDescent="0.35">
      <c r="C6" s="2" t="s">
        <v>0</v>
      </c>
      <c r="D6" s="80" t="s">
        <v>88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108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x14ac:dyDescent="0.25">
      <c r="C8" s="2" t="s">
        <v>2</v>
      </c>
      <c r="D8" s="112" t="s">
        <v>89</v>
      </c>
      <c r="E8" s="112"/>
      <c r="F8" s="112"/>
      <c r="G8" s="112"/>
      <c r="H8" s="112"/>
    </row>
    <row r="9" spans="1:19" ht="15.75" thickBot="1" x14ac:dyDescent="0.3">
      <c r="C9" s="82"/>
      <c r="N9" s="1" t="s">
        <v>90</v>
      </c>
      <c r="P9" s="84">
        <f>SUM(P44*1)</f>
        <v>0</v>
      </c>
    </row>
    <row r="10" spans="1:19" x14ac:dyDescent="0.25">
      <c r="A10" s="143" t="s">
        <v>21</v>
      </c>
      <c r="B10" s="145" t="s">
        <v>22</v>
      </c>
      <c r="C10" s="145" t="s">
        <v>23</v>
      </c>
      <c r="D10" s="147" t="s">
        <v>24</v>
      </c>
      <c r="E10" s="147" t="s">
        <v>25</v>
      </c>
      <c r="F10" s="145" t="s">
        <v>26</v>
      </c>
      <c r="G10" s="145"/>
      <c r="H10" s="145"/>
      <c r="I10" s="145"/>
      <c r="J10" s="145"/>
      <c r="K10" s="145"/>
      <c r="L10" s="145" t="s">
        <v>27</v>
      </c>
      <c r="M10" s="145"/>
      <c r="N10" s="145"/>
      <c r="O10" s="145"/>
      <c r="P10" s="149"/>
    </row>
    <row r="11" spans="1:19" ht="72.75" customHeight="1" x14ac:dyDescent="0.25">
      <c r="A11" s="144"/>
      <c r="B11" s="146"/>
      <c r="C11" s="146"/>
      <c r="D11" s="148"/>
      <c r="E11" s="148"/>
      <c r="F11" s="83" t="s">
        <v>28</v>
      </c>
      <c r="G11" s="83" t="s">
        <v>36</v>
      </c>
      <c r="H11" s="83" t="s">
        <v>37</v>
      </c>
      <c r="I11" s="83" t="s">
        <v>38</v>
      </c>
      <c r="J11" s="83" t="s">
        <v>39</v>
      </c>
      <c r="K11" s="83" t="s">
        <v>44</v>
      </c>
      <c r="L11" s="83" t="s">
        <v>29</v>
      </c>
      <c r="M11" s="83" t="s">
        <v>40</v>
      </c>
      <c r="N11" s="83" t="s">
        <v>41</v>
      </c>
      <c r="O11" s="83" t="s">
        <v>42</v>
      </c>
      <c r="P11" s="36" t="s">
        <v>43</v>
      </c>
    </row>
    <row r="12" spans="1:19" x14ac:dyDescent="0.25">
      <c r="A12" s="55"/>
      <c r="B12" s="55"/>
      <c r="C12" s="55" t="s">
        <v>108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3">
        <v>1</v>
      </c>
      <c r="B13" s="65"/>
      <c r="C13" s="68" t="s">
        <v>109</v>
      </c>
      <c r="D13" s="65" t="s">
        <v>33</v>
      </c>
      <c r="E13" s="65">
        <v>17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9" x14ac:dyDescent="0.25">
      <c r="A14" s="63"/>
      <c r="B14" s="65"/>
      <c r="C14" s="64" t="s">
        <v>110</v>
      </c>
      <c r="D14" s="65" t="s">
        <v>34</v>
      </c>
      <c r="E14" s="65">
        <v>140</v>
      </c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9" x14ac:dyDescent="0.25">
      <c r="A15" s="63"/>
      <c r="B15" s="65"/>
      <c r="C15" s="64" t="s">
        <v>57</v>
      </c>
      <c r="D15" s="65" t="s">
        <v>72</v>
      </c>
      <c r="E15" s="65">
        <v>3.5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</row>
    <row r="16" spans="1:19" x14ac:dyDescent="0.25">
      <c r="A16" s="63">
        <v>2</v>
      </c>
      <c r="B16" s="65"/>
      <c r="C16" s="68" t="s">
        <v>111</v>
      </c>
      <c r="D16" s="65" t="s">
        <v>33</v>
      </c>
      <c r="E16" s="65">
        <v>12.69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</row>
    <row r="17" spans="1:16" x14ac:dyDescent="0.25">
      <c r="A17" s="63"/>
      <c r="B17" s="65"/>
      <c r="C17" s="64" t="s">
        <v>112</v>
      </c>
      <c r="D17" s="65" t="s">
        <v>33</v>
      </c>
      <c r="E17" s="65">
        <v>12.69</v>
      </c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</row>
    <row r="18" spans="1:16" x14ac:dyDescent="0.25">
      <c r="A18" s="63">
        <v>3</v>
      </c>
      <c r="B18" s="65"/>
      <c r="C18" s="67" t="s">
        <v>102</v>
      </c>
      <c r="D18" s="58" t="s">
        <v>33</v>
      </c>
      <c r="E18" s="58">
        <v>17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86"/>
    </row>
    <row r="19" spans="1:16" x14ac:dyDescent="0.25">
      <c r="A19" s="63"/>
      <c r="B19" s="65"/>
      <c r="C19" s="87" t="s">
        <v>103</v>
      </c>
      <c r="D19" s="58" t="s">
        <v>33</v>
      </c>
      <c r="E19" s="58">
        <v>18</v>
      </c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86"/>
    </row>
    <row r="20" spans="1:16" x14ac:dyDescent="0.25">
      <c r="A20" s="63"/>
      <c r="B20" s="65"/>
      <c r="C20" s="87" t="s">
        <v>104</v>
      </c>
      <c r="D20" s="58" t="s">
        <v>72</v>
      </c>
      <c r="E20" s="58">
        <v>5</v>
      </c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86"/>
    </row>
    <row r="21" spans="1:16" x14ac:dyDescent="0.25">
      <c r="A21" s="63"/>
      <c r="B21" s="65"/>
      <c r="C21" s="87" t="s">
        <v>105</v>
      </c>
      <c r="D21" s="58" t="s">
        <v>35</v>
      </c>
      <c r="E21" s="58">
        <v>6</v>
      </c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86"/>
    </row>
    <row r="22" spans="1:16" x14ac:dyDescent="0.25">
      <c r="A22" s="63">
        <v>4</v>
      </c>
      <c r="B22" s="65"/>
      <c r="C22" s="68" t="s">
        <v>65</v>
      </c>
      <c r="D22" s="65" t="s">
        <v>35</v>
      </c>
      <c r="E22" s="65">
        <v>17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16" x14ac:dyDescent="0.25">
      <c r="A23" s="63"/>
      <c r="B23" s="65"/>
      <c r="C23" s="64" t="s">
        <v>92</v>
      </c>
      <c r="D23" s="65" t="s">
        <v>35</v>
      </c>
      <c r="E23" s="65">
        <v>17.5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</row>
    <row r="24" spans="1:16" x14ac:dyDescent="0.25">
      <c r="A24" s="63"/>
      <c r="B24" s="65"/>
      <c r="C24" s="64" t="s">
        <v>93</v>
      </c>
      <c r="D24" s="65" t="s">
        <v>47</v>
      </c>
      <c r="E24" s="65">
        <v>1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>
        <v>5</v>
      </c>
      <c r="B25" s="65"/>
      <c r="C25" s="57" t="s">
        <v>69</v>
      </c>
      <c r="D25" s="56" t="s">
        <v>33</v>
      </c>
      <c r="E25" s="58">
        <v>34.5</v>
      </c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</row>
    <row r="26" spans="1:16" x14ac:dyDescent="0.25">
      <c r="A26" s="63"/>
      <c r="B26" s="65"/>
      <c r="C26" s="62" t="s">
        <v>57</v>
      </c>
      <c r="D26" s="56" t="s">
        <v>72</v>
      </c>
      <c r="E26" s="58">
        <v>7</v>
      </c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</row>
    <row r="27" spans="1:16" x14ac:dyDescent="0.25">
      <c r="A27" s="63"/>
      <c r="B27" s="65"/>
      <c r="C27" s="62" t="s">
        <v>70</v>
      </c>
      <c r="D27" s="56" t="s">
        <v>34</v>
      </c>
      <c r="E27" s="58">
        <v>35</v>
      </c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</row>
    <row r="28" spans="1:16" x14ac:dyDescent="0.25">
      <c r="A28" s="63"/>
      <c r="B28" s="65"/>
      <c r="C28" s="64" t="s">
        <v>71</v>
      </c>
      <c r="D28" s="65" t="s">
        <v>33</v>
      </c>
      <c r="E28" s="65">
        <v>0.5</v>
      </c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</row>
    <row r="29" spans="1:16" x14ac:dyDescent="0.25">
      <c r="A29" s="63">
        <v>6</v>
      </c>
      <c r="B29" s="65"/>
      <c r="C29" s="68" t="s">
        <v>73</v>
      </c>
      <c r="D29" s="65" t="s">
        <v>33</v>
      </c>
      <c r="E29" s="65">
        <v>34.5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  <row r="30" spans="1:16" x14ac:dyDescent="0.25">
      <c r="A30" s="63"/>
      <c r="B30" s="65"/>
      <c r="C30" s="64" t="s">
        <v>74</v>
      </c>
      <c r="D30" s="65" t="s">
        <v>72</v>
      </c>
      <c r="E30" s="65">
        <v>10</v>
      </c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</row>
    <row r="31" spans="1:16" x14ac:dyDescent="0.25">
      <c r="A31" s="63">
        <v>7</v>
      </c>
      <c r="B31" s="65"/>
      <c r="C31" s="68" t="s">
        <v>99</v>
      </c>
      <c r="D31" s="65" t="s">
        <v>33</v>
      </c>
      <c r="E31" s="65">
        <v>17</v>
      </c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</row>
    <row r="32" spans="1:16" x14ac:dyDescent="0.25">
      <c r="A32" s="63"/>
      <c r="B32" s="65"/>
      <c r="C32" s="64" t="s">
        <v>75</v>
      </c>
      <c r="D32" s="65" t="s">
        <v>33</v>
      </c>
      <c r="E32" s="65">
        <v>19</v>
      </c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</row>
    <row r="33" spans="1:16" x14ac:dyDescent="0.25">
      <c r="A33" s="63">
        <v>8</v>
      </c>
      <c r="B33" s="65"/>
      <c r="C33" s="64" t="s">
        <v>129</v>
      </c>
      <c r="D33" s="65" t="s">
        <v>130</v>
      </c>
      <c r="E33" s="65">
        <v>1</v>
      </c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</row>
    <row r="34" spans="1:16" x14ac:dyDescent="0.25">
      <c r="A34" s="63">
        <v>9</v>
      </c>
      <c r="B34" s="65"/>
      <c r="C34" s="68" t="s">
        <v>77</v>
      </c>
      <c r="D34" s="65" t="s">
        <v>32</v>
      </c>
      <c r="E34" s="65">
        <v>4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3"/>
      <c r="B35" s="65"/>
      <c r="C35" s="64" t="s">
        <v>78</v>
      </c>
      <c r="D35" s="65" t="s">
        <v>32</v>
      </c>
      <c r="E35" s="65">
        <v>4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ht="60" x14ac:dyDescent="0.25">
      <c r="A36" s="63">
        <v>10</v>
      </c>
      <c r="B36" s="65"/>
      <c r="C36" s="68" t="s">
        <v>113</v>
      </c>
      <c r="D36" s="65" t="s">
        <v>47</v>
      </c>
      <c r="E36" s="65">
        <v>1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5">
      <c r="A37" s="63"/>
      <c r="B37" s="65"/>
      <c r="C37" s="64" t="s">
        <v>82</v>
      </c>
      <c r="D37" s="65" t="s">
        <v>47</v>
      </c>
      <c r="E37" s="65">
        <v>1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</row>
    <row r="38" spans="1:16" x14ac:dyDescent="0.25">
      <c r="A38" s="63">
        <v>11</v>
      </c>
      <c r="B38" s="65"/>
      <c r="C38" s="68" t="s">
        <v>83</v>
      </c>
      <c r="D38" s="65" t="s">
        <v>32</v>
      </c>
      <c r="E38" s="65">
        <v>2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ht="15.75" thickBot="1" x14ac:dyDescent="0.3">
      <c r="A39" s="63"/>
      <c r="B39" s="65"/>
      <c r="C39" s="64" t="s">
        <v>84</v>
      </c>
      <c r="D39" s="65" t="s">
        <v>47</v>
      </c>
      <c r="E39" s="65">
        <v>2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133" t="s">
        <v>11</v>
      </c>
      <c r="B40" s="134"/>
      <c r="C40" s="134"/>
      <c r="D40" s="134"/>
      <c r="E40" s="134"/>
      <c r="F40" s="134"/>
      <c r="G40" s="134"/>
      <c r="H40" s="134"/>
      <c r="I40" s="134"/>
      <c r="J40" s="134"/>
      <c r="K40" s="135"/>
      <c r="L40" s="11">
        <f>SUM(L13:L39)</f>
        <v>0</v>
      </c>
      <c r="M40" s="11">
        <f>SUM(M13:M39)</f>
        <v>0</v>
      </c>
      <c r="N40" s="11">
        <f>SUM(N13:N39)</f>
        <v>0</v>
      </c>
      <c r="O40" s="11">
        <f>SUM(O13:O39)</f>
        <v>0</v>
      </c>
      <c r="P40" s="11">
        <f>SUM(P13:P39)</f>
        <v>0</v>
      </c>
    </row>
    <row r="41" spans="1:16" x14ac:dyDescent="0.25">
      <c r="A41" s="136" t="s">
        <v>53</v>
      </c>
      <c r="B41" s="137"/>
      <c r="C41" s="137"/>
      <c r="D41" s="137"/>
      <c r="E41" s="137"/>
      <c r="F41" s="137"/>
      <c r="G41" s="137"/>
      <c r="H41" s="137"/>
      <c r="I41" s="137"/>
      <c r="J41" s="137"/>
      <c r="K41" s="138"/>
      <c r="L41" s="31"/>
      <c r="M41" s="26"/>
      <c r="N41" s="26">
        <f>SUM(N40*6%)</f>
        <v>0</v>
      </c>
      <c r="O41" s="26"/>
      <c r="P41" s="15">
        <f>SUM(N41:O41)</f>
        <v>0</v>
      </c>
    </row>
    <row r="42" spans="1:16" ht="15.75" thickBot="1" x14ac:dyDescent="0.3">
      <c r="A42" s="139" t="s">
        <v>30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1"/>
      <c r="L42" s="25"/>
      <c r="M42" s="27">
        <f>SUM(M40)</f>
        <v>0</v>
      </c>
      <c r="N42" s="27">
        <f>SUM(N40:N41)</f>
        <v>0</v>
      </c>
      <c r="O42" s="27">
        <f>SUM(O40:O41)</f>
        <v>0</v>
      </c>
      <c r="P42" s="28">
        <f>SUM(P40:P41)</f>
        <v>0</v>
      </c>
    </row>
    <row r="44" spans="1:16" x14ac:dyDescent="0.25">
      <c r="O44" s="29" t="s">
        <v>11</v>
      </c>
      <c r="P44" s="30">
        <f>SUM(P42:P43)</f>
        <v>0</v>
      </c>
    </row>
    <row r="45" spans="1:16" x14ac:dyDescent="0.25">
      <c r="C45" s="2"/>
      <c r="D45" s="112"/>
      <c r="E45" s="112"/>
      <c r="F45" s="112"/>
      <c r="G45" s="112"/>
      <c r="J45" s="2"/>
      <c r="K45" s="82"/>
    </row>
    <row r="47" spans="1:16" x14ac:dyDescent="0.25">
      <c r="C47" s="54"/>
    </row>
  </sheetData>
  <mergeCells count="14">
    <mergeCell ref="A3:P3"/>
    <mergeCell ref="A4:P4"/>
    <mergeCell ref="A10:A11"/>
    <mergeCell ref="B10:B11"/>
    <mergeCell ref="C10:C11"/>
    <mergeCell ref="D10:D11"/>
    <mergeCell ref="E10:E11"/>
    <mergeCell ref="F10:K10"/>
    <mergeCell ref="L10:P10"/>
    <mergeCell ref="A40:K40"/>
    <mergeCell ref="A41:K41"/>
    <mergeCell ref="A42:K42"/>
    <mergeCell ref="D45:G45"/>
    <mergeCell ref="D8:H8"/>
  </mergeCells>
  <pageMargins left="0.7" right="0.7" top="0.75" bottom="0.75" header="0.3" footer="0.3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63"/>
  <sheetViews>
    <sheetView tabSelected="1" topLeftCell="A25" workbookViewId="0">
      <selection activeCell="A54" sqref="A54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42" t="s">
        <v>45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9" ht="17.25" x14ac:dyDescent="0.2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</row>
    <row r="5" spans="1:19" ht="15.75" x14ac:dyDescent="0.25">
      <c r="D5" s="81" t="s">
        <v>94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25.5" x14ac:dyDescent="0.35">
      <c r="C6" s="2" t="s">
        <v>0</v>
      </c>
      <c r="D6" s="80" t="s">
        <v>88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114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x14ac:dyDescent="0.25">
      <c r="C8" s="2" t="s">
        <v>2</v>
      </c>
      <c r="D8" s="112" t="s">
        <v>89</v>
      </c>
      <c r="E8" s="112"/>
      <c r="F8" s="112"/>
      <c r="G8" s="112"/>
      <c r="H8" s="112"/>
    </row>
    <row r="9" spans="1:19" ht="15.75" thickBot="1" x14ac:dyDescent="0.3">
      <c r="C9" s="8"/>
      <c r="N9" s="1" t="s">
        <v>90</v>
      </c>
      <c r="P9" s="84">
        <f>SUM(P60*1)</f>
        <v>0</v>
      </c>
    </row>
    <row r="10" spans="1:19" x14ac:dyDescent="0.25">
      <c r="A10" s="143" t="s">
        <v>21</v>
      </c>
      <c r="B10" s="145" t="s">
        <v>22</v>
      </c>
      <c r="C10" s="145" t="s">
        <v>23</v>
      </c>
      <c r="D10" s="147" t="s">
        <v>24</v>
      </c>
      <c r="E10" s="147" t="s">
        <v>25</v>
      </c>
      <c r="F10" s="145" t="s">
        <v>26</v>
      </c>
      <c r="G10" s="145"/>
      <c r="H10" s="145"/>
      <c r="I10" s="145"/>
      <c r="J10" s="145"/>
      <c r="K10" s="145"/>
      <c r="L10" s="145" t="s">
        <v>27</v>
      </c>
      <c r="M10" s="145"/>
      <c r="N10" s="145"/>
      <c r="O10" s="145"/>
      <c r="P10" s="149"/>
    </row>
    <row r="11" spans="1:19" ht="72.75" customHeight="1" x14ac:dyDescent="0.25">
      <c r="A11" s="144"/>
      <c r="B11" s="146"/>
      <c r="C11" s="146"/>
      <c r="D11" s="148"/>
      <c r="E11" s="148"/>
      <c r="F11" s="61" t="s">
        <v>28</v>
      </c>
      <c r="G11" s="61" t="s">
        <v>36</v>
      </c>
      <c r="H11" s="61" t="s">
        <v>37</v>
      </c>
      <c r="I11" s="61" t="s">
        <v>38</v>
      </c>
      <c r="J11" s="61" t="s">
        <v>39</v>
      </c>
      <c r="K11" s="61" t="s">
        <v>44</v>
      </c>
      <c r="L11" s="61" t="s">
        <v>29</v>
      </c>
      <c r="M11" s="61" t="s">
        <v>40</v>
      </c>
      <c r="N11" s="61" t="s">
        <v>41</v>
      </c>
      <c r="O11" s="61" t="s">
        <v>42</v>
      </c>
      <c r="P11" s="36" t="s">
        <v>43</v>
      </c>
    </row>
    <row r="12" spans="1:19" x14ac:dyDescent="0.25">
      <c r="A12" s="55"/>
      <c r="B12" s="55"/>
      <c r="C12" s="55" t="s">
        <v>115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9">
        <v>1</v>
      </c>
      <c r="B13" s="58"/>
      <c r="C13" s="67" t="s">
        <v>116</v>
      </c>
      <c r="D13" s="58" t="s">
        <v>33</v>
      </c>
      <c r="E13" s="58">
        <v>40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9" x14ac:dyDescent="0.25">
      <c r="A14" s="69">
        <v>2</v>
      </c>
      <c r="B14" s="58"/>
      <c r="C14" s="67" t="s">
        <v>117</v>
      </c>
      <c r="D14" s="58" t="s">
        <v>33</v>
      </c>
      <c r="E14" s="58">
        <v>9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9" x14ac:dyDescent="0.25">
      <c r="A15" s="69">
        <v>3</v>
      </c>
      <c r="B15" s="58"/>
      <c r="C15" s="67" t="s">
        <v>118</v>
      </c>
      <c r="D15" s="58" t="s">
        <v>33</v>
      </c>
      <c r="E15" s="58">
        <v>28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9" x14ac:dyDescent="0.25">
      <c r="A16" s="69"/>
      <c r="B16" s="58"/>
      <c r="C16" s="87" t="s">
        <v>120</v>
      </c>
      <c r="D16" s="58" t="s">
        <v>119</v>
      </c>
      <c r="E16" s="58">
        <v>1.1499999999999999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A17" s="69"/>
      <c r="B17" s="58"/>
      <c r="C17" s="87" t="s">
        <v>121</v>
      </c>
      <c r="D17" s="58" t="s">
        <v>33</v>
      </c>
      <c r="E17" s="58">
        <v>30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x14ac:dyDescent="0.25">
      <c r="A18" s="69"/>
      <c r="B18" s="58"/>
      <c r="C18" s="87" t="s">
        <v>122</v>
      </c>
      <c r="D18" s="58" t="s">
        <v>33</v>
      </c>
      <c r="E18" s="58">
        <v>28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x14ac:dyDescent="0.25">
      <c r="A19" s="69">
        <v>4</v>
      </c>
      <c r="B19" s="58"/>
      <c r="C19" s="67" t="s">
        <v>59</v>
      </c>
      <c r="D19" s="58" t="s">
        <v>33</v>
      </c>
      <c r="E19" s="58">
        <v>35.5</v>
      </c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</row>
    <row r="20" spans="1:16" x14ac:dyDescent="0.25">
      <c r="A20" s="69">
        <v>5</v>
      </c>
      <c r="B20" s="58"/>
      <c r="C20" s="67" t="s">
        <v>124</v>
      </c>
      <c r="D20" s="58" t="s">
        <v>33</v>
      </c>
      <c r="E20" s="58">
        <v>2.1</v>
      </c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</row>
    <row r="21" spans="1:16" x14ac:dyDescent="0.25">
      <c r="A21" s="69">
        <v>6</v>
      </c>
      <c r="B21" s="58"/>
      <c r="C21" s="67" t="s">
        <v>125</v>
      </c>
      <c r="D21" s="58" t="s">
        <v>33</v>
      </c>
      <c r="E21" s="58">
        <v>9</v>
      </c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</row>
    <row r="22" spans="1:16" x14ac:dyDescent="0.25">
      <c r="A22" s="69">
        <v>7</v>
      </c>
      <c r="B22" s="58"/>
      <c r="C22" s="67" t="s">
        <v>60</v>
      </c>
      <c r="D22" s="58" t="s">
        <v>32</v>
      </c>
      <c r="E22" s="58">
        <v>2</v>
      </c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</row>
    <row r="23" spans="1:16" x14ac:dyDescent="0.25">
      <c r="A23" s="69">
        <v>8</v>
      </c>
      <c r="B23" s="58"/>
      <c r="C23" s="67" t="s">
        <v>61</v>
      </c>
      <c r="D23" s="58" t="s">
        <v>32</v>
      </c>
      <c r="E23" s="58">
        <v>1</v>
      </c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</row>
    <row r="24" spans="1:16" x14ac:dyDescent="0.25">
      <c r="A24" s="63">
        <v>9</v>
      </c>
      <c r="B24" s="65"/>
      <c r="C24" s="68" t="s">
        <v>98</v>
      </c>
      <c r="D24" s="65" t="s">
        <v>33</v>
      </c>
      <c r="E24" s="65">
        <v>63.5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>
        <v>10</v>
      </c>
      <c r="B25" s="65"/>
      <c r="C25" s="68" t="s">
        <v>123</v>
      </c>
      <c r="D25" s="65" t="s">
        <v>33</v>
      </c>
      <c r="E25" s="65">
        <v>68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3">
        <v>11</v>
      </c>
      <c r="B26" s="65"/>
      <c r="C26" s="68" t="s">
        <v>62</v>
      </c>
      <c r="D26" s="65" t="s">
        <v>33</v>
      </c>
      <c r="E26" s="65">
        <v>63.5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3"/>
      <c r="B27" s="65"/>
      <c r="C27" s="64" t="s">
        <v>63</v>
      </c>
      <c r="D27" s="65" t="s">
        <v>33</v>
      </c>
      <c r="E27" s="65">
        <v>66</v>
      </c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1:16" x14ac:dyDescent="0.25">
      <c r="A28" s="63"/>
      <c r="B28" s="65"/>
      <c r="C28" s="64" t="s">
        <v>64</v>
      </c>
      <c r="D28" s="65" t="s">
        <v>33</v>
      </c>
      <c r="E28" s="65">
        <v>66</v>
      </c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</row>
    <row r="29" spans="1:16" x14ac:dyDescent="0.25">
      <c r="A29" s="63">
        <v>12</v>
      </c>
      <c r="B29" s="65"/>
      <c r="C29" s="68" t="s">
        <v>65</v>
      </c>
      <c r="D29" s="65" t="s">
        <v>35</v>
      </c>
      <c r="E29" s="65">
        <v>38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  <row r="30" spans="1:16" x14ac:dyDescent="0.25">
      <c r="A30" s="63"/>
      <c r="B30" s="65"/>
      <c r="C30" s="64" t="s">
        <v>92</v>
      </c>
      <c r="D30" s="65" t="s">
        <v>35</v>
      </c>
      <c r="E30" s="65">
        <v>40</v>
      </c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</row>
    <row r="31" spans="1:16" x14ac:dyDescent="0.25">
      <c r="A31" s="63"/>
      <c r="B31" s="65"/>
      <c r="C31" s="64" t="s">
        <v>93</v>
      </c>
      <c r="D31" s="65" t="s">
        <v>47</v>
      </c>
      <c r="E31" s="65">
        <v>1</v>
      </c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</row>
    <row r="32" spans="1:16" x14ac:dyDescent="0.25">
      <c r="A32" s="63">
        <v>13</v>
      </c>
      <c r="B32" s="65"/>
      <c r="C32" s="68" t="s">
        <v>101</v>
      </c>
      <c r="D32" s="65" t="s">
        <v>32</v>
      </c>
      <c r="E32" s="65">
        <v>1</v>
      </c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</row>
    <row r="33" spans="1:16" x14ac:dyDescent="0.25">
      <c r="A33" s="63"/>
      <c r="B33" s="65"/>
      <c r="C33" s="64" t="s">
        <v>66</v>
      </c>
      <c r="D33" s="65" t="s">
        <v>32</v>
      </c>
      <c r="E33" s="65">
        <v>1</v>
      </c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</row>
    <row r="34" spans="1:16" x14ac:dyDescent="0.25">
      <c r="A34" s="63"/>
      <c r="B34" s="65"/>
      <c r="C34" s="62" t="s">
        <v>67</v>
      </c>
      <c r="D34" s="56" t="s">
        <v>47</v>
      </c>
      <c r="E34" s="58">
        <v>1</v>
      </c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</row>
    <row r="35" spans="1:16" x14ac:dyDescent="0.25">
      <c r="A35" s="63"/>
      <c r="B35" s="65"/>
      <c r="C35" s="62" t="s">
        <v>68</v>
      </c>
      <c r="D35" s="56" t="s">
        <v>32</v>
      </c>
      <c r="E35" s="58">
        <v>1</v>
      </c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</row>
    <row r="36" spans="1:16" x14ac:dyDescent="0.25">
      <c r="A36" s="63">
        <v>14</v>
      </c>
      <c r="B36" s="65"/>
      <c r="C36" s="57" t="s">
        <v>69</v>
      </c>
      <c r="D36" s="56" t="s">
        <v>33</v>
      </c>
      <c r="E36" s="58">
        <v>116.5</v>
      </c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</row>
    <row r="37" spans="1:16" x14ac:dyDescent="0.25">
      <c r="A37" s="63"/>
      <c r="B37" s="65"/>
      <c r="C37" s="62" t="s">
        <v>57</v>
      </c>
      <c r="D37" s="56" t="s">
        <v>72</v>
      </c>
      <c r="E37" s="58">
        <v>25</v>
      </c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</row>
    <row r="38" spans="1:16" x14ac:dyDescent="0.25">
      <c r="A38" s="63"/>
      <c r="B38" s="65"/>
      <c r="C38" s="62" t="s">
        <v>70</v>
      </c>
      <c r="D38" s="56" t="s">
        <v>34</v>
      </c>
      <c r="E38" s="58">
        <v>116</v>
      </c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</row>
    <row r="39" spans="1:16" x14ac:dyDescent="0.25">
      <c r="A39" s="63"/>
      <c r="B39" s="65"/>
      <c r="C39" s="64" t="s">
        <v>71</v>
      </c>
      <c r="D39" s="65" t="s">
        <v>33</v>
      </c>
      <c r="E39" s="65">
        <v>3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63">
        <v>15</v>
      </c>
      <c r="B40" s="65"/>
      <c r="C40" s="68" t="s">
        <v>73</v>
      </c>
      <c r="D40" s="65" t="s">
        <v>33</v>
      </c>
      <c r="E40" s="65">
        <v>116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x14ac:dyDescent="0.25">
      <c r="A41" s="63"/>
      <c r="B41" s="65"/>
      <c r="C41" s="64" t="s">
        <v>74</v>
      </c>
      <c r="D41" s="65" t="s">
        <v>72</v>
      </c>
      <c r="E41" s="65">
        <v>35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</row>
    <row r="42" spans="1:16" x14ac:dyDescent="0.25">
      <c r="A42" s="63">
        <v>16</v>
      </c>
      <c r="B42" s="65"/>
      <c r="C42" s="68" t="s">
        <v>99</v>
      </c>
      <c r="D42" s="65" t="s">
        <v>33</v>
      </c>
      <c r="E42" s="65">
        <v>63.5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</row>
    <row r="43" spans="1:16" x14ac:dyDescent="0.25">
      <c r="A43" s="63"/>
      <c r="B43" s="65"/>
      <c r="C43" s="64" t="s">
        <v>75</v>
      </c>
      <c r="D43" s="65" t="s">
        <v>33</v>
      </c>
      <c r="E43" s="65">
        <v>65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  <row r="44" spans="1:16" x14ac:dyDescent="0.25">
      <c r="A44" s="63"/>
      <c r="B44" s="65"/>
      <c r="C44" s="64" t="s">
        <v>76</v>
      </c>
      <c r="D44" s="65" t="s">
        <v>32</v>
      </c>
      <c r="E44" s="65">
        <v>2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</row>
    <row r="45" spans="1:16" x14ac:dyDescent="0.25">
      <c r="A45" s="63">
        <v>17</v>
      </c>
      <c r="B45" s="65"/>
      <c r="C45" s="64" t="s">
        <v>129</v>
      </c>
      <c r="D45" s="65" t="s">
        <v>130</v>
      </c>
      <c r="E45" s="65">
        <v>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x14ac:dyDescent="0.25">
      <c r="A46" s="63">
        <v>18</v>
      </c>
      <c r="B46" s="65"/>
      <c r="C46" s="68" t="s">
        <v>77</v>
      </c>
      <c r="D46" s="65" t="s">
        <v>32</v>
      </c>
      <c r="E46" s="65">
        <v>16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1:16" x14ac:dyDescent="0.25">
      <c r="A47" s="63"/>
      <c r="B47" s="65"/>
      <c r="C47" s="64" t="s">
        <v>78</v>
      </c>
      <c r="D47" s="65" t="s">
        <v>32</v>
      </c>
      <c r="E47" s="65">
        <v>16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5">
      <c r="A48" s="63">
        <v>19</v>
      </c>
      <c r="B48" s="65"/>
      <c r="C48" s="68" t="s">
        <v>80</v>
      </c>
      <c r="D48" s="65" t="s">
        <v>32</v>
      </c>
      <c r="E48" s="65">
        <v>3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</row>
    <row r="49" spans="1:16" x14ac:dyDescent="0.25">
      <c r="A49" s="63"/>
      <c r="B49" s="65"/>
      <c r="C49" s="64" t="s">
        <v>79</v>
      </c>
      <c r="D49" s="65" t="s">
        <v>32</v>
      </c>
      <c r="E49" s="65">
        <v>3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ht="30" x14ac:dyDescent="0.25">
      <c r="A50" s="63">
        <v>20</v>
      </c>
      <c r="B50" s="65"/>
      <c r="C50" s="68" t="s">
        <v>97</v>
      </c>
      <c r="D50" s="65" t="s">
        <v>32</v>
      </c>
      <c r="E50" s="65">
        <v>1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</row>
    <row r="51" spans="1:16" x14ac:dyDescent="0.25">
      <c r="A51" s="63"/>
      <c r="B51" s="65"/>
      <c r="C51" s="64" t="s">
        <v>81</v>
      </c>
      <c r="D51" s="65" t="s">
        <v>32</v>
      </c>
      <c r="E51" s="65">
        <v>1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ht="45" x14ac:dyDescent="0.25">
      <c r="A52" s="63">
        <v>21</v>
      </c>
      <c r="B52" s="65"/>
      <c r="C52" s="68" t="s">
        <v>100</v>
      </c>
      <c r="D52" s="65" t="s">
        <v>47</v>
      </c>
      <c r="E52" s="65">
        <v>1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</row>
    <row r="53" spans="1:16" x14ac:dyDescent="0.25">
      <c r="A53" s="63"/>
      <c r="B53" s="65"/>
      <c r="C53" s="64" t="s">
        <v>82</v>
      </c>
      <c r="D53" s="65" t="s">
        <v>47</v>
      </c>
      <c r="E53" s="65">
        <v>1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</row>
    <row r="54" spans="1:16" x14ac:dyDescent="0.25">
      <c r="A54" s="63">
        <v>22</v>
      </c>
      <c r="B54" s="65"/>
      <c r="C54" s="68" t="s">
        <v>83</v>
      </c>
      <c r="D54" s="65" t="s">
        <v>32</v>
      </c>
      <c r="E54" s="65">
        <v>3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</row>
    <row r="55" spans="1:16" ht="15.75" thickBot="1" x14ac:dyDescent="0.3">
      <c r="A55" s="63"/>
      <c r="B55" s="65"/>
      <c r="C55" s="64" t="s">
        <v>84</v>
      </c>
      <c r="D55" s="65" t="s">
        <v>47</v>
      </c>
      <c r="E55" s="65">
        <v>3</v>
      </c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</row>
    <row r="56" spans="1:16" x14ac:dyDescent="0.25">
      <c r="A56" s="133" t="s">
        <v>11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35"/>
      <c r="L56" s="11">
        <f>SUM(L13:L55)</f>
        <v>0</v>
      </c>
      <c r="M56" s="11">
        <f>SUM(M13:M55)</f>
        <v>0</v>
      </c>
      <c r="N56" s="11">
        <f>SUM(N19:N55)</f>
        <v>0</v>
      </c>
      <c r="O56" s="11">
        <f>SUM(O13:O55)</f>
        <v>0</v>
      </c>
      <c r="P56" s="11">
        <f>SUM(P13:P55)</f>
        <v>0</v>
      </c>
    </row>
    <row r="57" spans="1:16" x14ac:dyDescent="0.25">
      <c r="A57" s="136" t="s">
        <v>53</v>
      </c>
      <c r="B57" s="137"/>
      <c r="C57" s="137"/>
      <c r="D57" s="137"/>
      <c r="E57" s="137"/>
      <c r="F57" s="137"/>
      <c r="G57" s="137"/>
      <c r="H57" s="137"/>
      <c r="I57" s="137"/>
      <c r="J57" s="137"/>
      <c r="K57" s="138"/>
      <c r="L57" s="31"/>
      <c r="M57" s="26"/>
      <c r="N57" s="26">
        <f>SUM(N56*6%)</f>
        <v>0</v>
      </c>
      <c r="O57" s="26"/>
      <c r="P57" s="15">
        <f>SUM(N57:O57)</f>
        <v>0</v>
      </c>
    </row>
    <row r="58" spans="1:16" ht="15.75" thickBot="1" x14ac:dyDescent="0.3">
      <c r="A58" s="139" t="s">
        <v>30</v>
      </c>
      <c r="B58" s="140"/>
      <c r="C58" s="140"/>
      <c r="D58" s="140"/>
      <c r="E58" s="140"/>
      <c r="F58" s="140"/>
      <c r="G58" s="140"/>
      <c r="H58" s="140"/>
      <c r="I58" s="140"/>
      <c r="J58" s="140"/>
      <c r="K58" s="141"/>
      <c r="L58" s="25"/>
      <c r="M58" s="27">
        <f>SUM(M56)</f>
        <v>0</v>
      </c>
      <c r="N58" s="27">
        <f>SUM(N56:N57)</f>
        <v>0</v>
      </c>
      <c r="O58" s="27">
        <f>SUM(O56:O57)</f>
        <v>0</v>
      </c>
      <c r="P58" s="28">
        <f>SUM(P56:P57)</f>
        <v>0</v>
      </c>
    </row>
    <row r="60" spans="1:16" x14ac:dyDescent="0.25">
      <c r="O60" s="29" t="s">
        <v>11</v>
      </c>
      <c r="P60" s="30">
        <f>SUM(P58:P59)</f>
        <v>0</v>
      </c>
    </row>
    <row r="61" spans="1:16" x14ac:dyDescent="0.25">
      <c r="C61" s="2"/>
      <c r="D61" s="112"/>
      <c r="E61" s="112"/>
      <c r="F61" s="112"/>
      <c r="G61" s="112"/>
      <c r="J61" s="2"/>
      <c r="K61" s="8"/>
    </row>
    <row r="63" spans="1:16" x14ac:dyDescent="0.25">
      <c r="C63" s="54"/>
    </row>
  </sheetData>
  <mergeCells count="14">
    <mergeCell ref="A3:P3"/>
    <mergeCell ref="A4:P4"/>
    <mergeCell ref="A10:A11"/>
    <mergeCell ref="B10:B11"/>
    <mergeCell ref="C10:C11"/>
    <mergeCell ref="D10:D11"/>
    <mergeCell ref="E10:E11"/>
    <mergeCell ref="F10:K10"/>
    <mergeCell ref="D8:H8"/>
    <mergeCell ref="A56:K56"/>
    <mergeCell ref="A57:K57"/>
    <mergeCell ref="A58:K58"/>
    <mergeCell ref="D61:G61"/>
    <mergeCell ref="L10:P10"/>
  </mergeCells>
  <pageMargins left="0.7" right="0.7" top="0.75" bottom="0.75" header="0.3" footer="0.3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S62"/>
  <sheetViews>
    <sheetView topLeftCell="A25" workbookViewId="0">
      <selection activeCell="A54" sqref="A54"/>
    </sheetView>
  </sheetViews>
  <sheetFormatPr defaultColWidth="8.85546875" defaultRowHeight="15" x14ac:dyDescent="0.25"/>
  <cols>
    <col min="1" max="1" width="5.42578125" style="1" customWidth="1"/>
    <col min="2" max="2" width="8.85546875" style="1" customWidth="1"/>
    <col min="3" max="3" width="46.85546875" style="1" customWidth="1"/>
    <col min="4" max="4" width="12" style="1" customWidth="1"/>
    <col min="5" max="5" width="8.7109375" style="1" customWidth="1"/>
    <col min="6" max="6" width="10.28515625" style="1" customWidth="1"/>
    <col min="7" max="7" width="9.85546875" style="1" customWidth="1"/>
    <col min="8" max="10" width="10" style="1" customWidth="1"/>
    <col min="11" max="11" width="11.42578125" style="1" customWidth="1"/>
    <col min="12" max="12" width="12" style="1" customWidth="1"/>
    <col min="13" max="14" width="12.140625" style="1" customWidth="1"/>
    <col min="15" max="15" width="11.85546875" style="1" customWidth="1"/>
    <col min="16" max="16" width="15" style="1" customWidth="1"/>
    <col min="17" max="16384" width="8.85546875" style="1"/>
  </cols>
  <sheetData>
    <row r="3" spans="1:19" ht="21" x14ac:dyDescent="0.25">
      <c r="A3" s="142" t="s">
        <v>45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9" ht="17.25" x14ac:dyDescent="0.2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</row>
    <row r="5" spans="1:19" ht="15.75" x14ac:dyDescent="0.25">
      <c r="D5" s="81" t="s">
        <v>95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ht="25.5" x14ac:dyDescent="0.35">
      <c r="C6" s="2" t="s">
        <v>0</v>
      </c>
      <c r="D6" s="80" t="s">
        <v>88</v>
      </c>
      <c r="E6" s="80"/>
      <c r="F6" s="80"/>
      <c r="G6" s="80"/>
      <c r="K6" s="24"/>
      <c r="L6" s="32"/>
      <c r="M6" s="32"/>
      <c r="N6" s="32"/>
      <c r="O6" s="32"/>
      <c r="P6" s="32"/>
    </row>
    <row r="7" spans="1:19" ht="25.5" x14ac:dyDescent="0.35">
      <c r="C7" s="2" t="s">
        <v>10</v>
      </c>
      <c r="D7" s="80" t="s">
        <v>126</v>
      </c>
      <c r="E7" s="80"/>
      <c r="F7" s="80"/>
      <c r="G7" s="80"/>
      <c r="K7" s="24"/>
      <c r="L7" s="32"/>
      <c r="M7" s="32"/>
      <c r="N7" s="32"/>
      <c r="O7" s="32"/>
      <c r="P7" s="32"/>
    </row>
    <row r="8" spans="1:19" x14ac:dyDescent="0.25">
      <c r="C8" s="2" t="s">
        <v>2</v>
      </c>
      <c r="D8" s="112" t="s">
        <v>89</v>
      </c>
      <c r="E8" s="112"/>
      <c r="F8" s="112"/>
      <c r="G8" s="112"/>
      <c r="H8" s="112"/>
    </row>
    <row r="9" spans="1:19" ht="15.75" thickBot="1" x14ac:dyDescent="0.3">
      <c r="C9" s="82"/>
      <c r="N9" s="1" t="s">
        <v>90</v>
      </c>
      <c r="P9" s="84">
        <f>SUM(P59*1)</f>
        <v>0</v>
      </c>
    </row>
    <row r="10" spans="1:19" x14ac:dyDescent="0.25">
      <c r="A10" s="143" t="s">
        <v>21</v>
      </c>
      <c r="B10" s="145" t="s">
        <v>22</v>
      </c>
      <c r="C10" s="145" t="s">
        <v>23</v>
      </c>
      <c r="D10" s="147" t="s">
        <v>24</v>
      </c>
      <c r="E10" s="147" t="s">
        <v>25</v>
      </c>
      <c r="F10" s="145" t="s">
        <v>26</v>
      </c>
      <c r="G10" s="145"/>
      <c r="H10" s="145"/>
      <c r="I10" s="145"/>
      <c r="J10" s="145"/>
      <c r="K10" s="145"/>
      <c r="L10" s="145" t="s">
        <v>27</v>
      </c>
      <c r="M10" s="145"/>
      <c r="N10" s="145"/>
      <c r="O10" s="145"/>
      <c r="P10" s="149"/>
    </row>
    <row r="11" spans="1:19" ht="72.75" customHeight="1" x14ac:dyDescent="0.25">
      <c r="A11" s="144"/>
      <c r="B11" s="146"/>
      <c r="C11" s="146"/>
      <c r="D11" s="148"/>
      <c r="E11" s="148"/>
      <c r="F11" s="83" t="s">
        <v>28</v>
      </c>
      <c r="G11" s="83" t="s">
        <v>36</v>
      </c>
      <c r="H11" s="83" t="s">
        <v>37</v>
      </c>
      <c r="I11" s="83" t="s">
        <v>38</v>
      </c>
      <c r="J11" s="83" t="s">
        <v>39</v>
      </c>
      <c r="K11" s="83" t="s">
        <v>44</v>
      </c>
      <c r="L11" s="83" t="s">
        <v>29</v>
      </c>
      <c r="M11" s="83" t="s">
        <v>40</v>
      </c>
      <c r="N11" s="83" t="s">
        <v>41</v>
      </c>
      <c r="O11" s="83" t="s">
        <v>42</v>
      </c>
      <c r="P11" s="36" t="s">
        <v>43</v>
      </c>
    </row>
    <row r="12" spans="1:19" x14ac:dyDescent="0.25">
      <c r="A12" s="55"/>
      <c r="B12" s="55"/>
      <c r="C12" s="55" t="s">
        <v>127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9" x14ac:dyDescent="0.25">
      <c r="A13" s="69">
        <v>1</v>
      </c>
      <c r="B13" s="58"/>
      <c r="C13" s="67" t="s">
        <v>58</v>
      </c>
      <c r="D13" s="58" t="s">
        <v>35</v>
      </c>
      <c r="E13" s="58">
        <v>24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9" x14ac:dyDescent="0.25">
      <c r="A14" s="69">
        <v>2</v>
      </c>
      <c r="B14" s="58"/>
      <c r="C14" s="67" t="s">
        <v>59</v>
      </c>
      <c r="D14" s="58" t="s">
        <v>33</v>
      </c>
      <c r="E14" s="58">
        <v>33.6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9" x14ac:dyDescent="0.25">
      <c r="A15" s="69">
        <v>3</v>
      </c>
      <c r="B15" s="58"/>
      <c r="C15" s="67" t="s">
        <v>60</v>
      </c>
      <c r="D15" s="58" t="s">
        <v>32</v>
      </c>
      <c r="E15" s="58">
        <v>2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9" x14ac:dyDescent="0.25">
      <c r="A16" s="69">
        <v>4</v>
      </c>
      <c r="B16" s="58"/>
      <c r="C16" s="67" t="s">
        <v>61</v>
      </c>
      <c r="D16" s="58" t="s">
        <v>32</v>
      </c>
      <c r="E16" s="58">
        <v>1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x14ac:dyDescent="0.25">
      <c r="A17" s="63">
        <v>5</v>
      </c>
      <c r="B17" s="65"/>
      <c r="C17" s="68" t="s">
        <v>98</v>
      </c>
      <c r="D17" s="65" t="s">
        <v>33</v>
      </c>
      <c r="E17" s="65">
        <v>33.6</v>
      </c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</row>
    <row r="18" spans="1:16" x14ac:dyDescent="0.25">
      <c r="A18" s="63">
        <v>6</v>
      </c>
      <c r="B18" s="65"/>
      <c r="C18" s="67" t="s">
        <v>102</v>
      </c>
      <c r="D18" s="58" t="s">
        <v>33</v>
      </c>
      <c r="E18" s="58">
        <v>33.6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86"/>
    </row>
    <row r="19" spans="1:16" x14ac:dyDescent="0.25">
      <c r="A19" s="63"/>
      <c r="B19" s="65"/>
      <c r="C19" s="87" t="s">
        <v>103</v>
      </c>
      <c r="D19" s="58" t="s">
        <v>33</v>
      </c>
      <c r="E19" s="58">
        <v>35</v>
      </c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86"/>
    </row>
    <row r="20" spans="1:16" x14ac:dyDescent="0.25">
      <c r="A20" s="63"/>
      <c r="B20" s="65"/>
      <c r="C20" s="87" t="s">
        <v>104</v>
      </c>
      <c r="D20" s="58" t="s">
        <v>72</v>
      </c>
      <c r="E20" s="58">
        <v>10</v>
      </c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86"/>
    </row>
    <row r="21" spans="1:16" x14ac:dyDescent="0.25">
      <c r="A21" s="63"/>
      <c r="B21" s="65"/>
      <c r="C21" s="87" t="s">
        <v>105</v>
      </c>
      <c r="D21" s="58" t="s">
        <v>35</v>
      </c>
      <c r="E21" s="58">
        <v>25</v>
      </c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86"/>
    </row>
    <row r="22" spans="1:16" x14ac:dyDescent="0.25">
      <c r="A22" s="63">
        <v>7</v>
      </c>
      <c r="B22" s="65"/>
      <c r="C22" s="68" t="s">
        <v>65</v>
      </c>
      <c r="D22" s="65" t="s">
        <v>35</v>
      </c>
      <c r="E22" s="65">
        <v>24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16" x14ac:dyDescent="0.25">
      <c r="A23" s="63"/>
      <c r="B23" s="65"/>
      <c r="C23" s="64" t="s">
        <v>92</v>
      </c>
      <c r="D23" s="65" t="s">
        <v>35</v>
      </c>
      <c r="E23" s="65">
        <v>25.5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</row>
    <row r="24" spans="1:16" x14ac:dyDescent="0.25">
      <c r="A24" s="63"/>
      <c r="B24" s="65"/>
      <c r="C24" s="64" t="s">
        <v>93</v>
      </c>
      <c r="D24" s="65" t="s">
        <v>47</v>
      </c>
      <c r="E24" s="65">
        <v>1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3">
        <v>8</v>
      </c>
      <c r="B25" s="65"/>
      <c r="C25" s="68" t="s">
        <v>106</v>
      </c>
      <c r="D25" s="65" t="s">
        <v>32</v>
      </c>
      <c r="E25" s="65">
        <v>1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3"/>
      <c r="B26" s="65"/>
      <c r="C26" s="64" t="s">
        <v>66</v>
      </c>
      <c r="D26" s="65" t="s">
        <v>32</v>
      </c>
      <c r="E26" s="65">
        <v>1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3"/>
      <c r="B27" s="65"/>
      <c r="C27" s="62" t="s">
        <v>67</v>
      </c>
      <c r="D27" s="56" t="s">
        <v>47</v>
      </c>
      <c r="E27" s="58">
        <v>1</v>
      </c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</row>
    <row r="28" spans="1:16" x14ac:dyDescent="0.25">
      <c r="A28" s="63"/>
      <c r="B28" s="65"/>
      <c r="C28" s="62" t="s">
        <v>68</v>
      </c>
      <c r="D28" s="56" t="s">
        <v>32</v>
      </c>
      <c r="E28" s="58">
        <v>1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</row>
    <row r="29" spans="1:16" x14ac:dyDescent="0.25">
      <c r="A29" s="63">
        <v>9</v>
      </c>
      <c r="B29" s="65"/>
      <c r="C29" s="57" t="s">
        <v>69</v>
      </c>
      <c r="D29" s="56" t="s">
        <v>33</v>
      </c>
      <c r="E29" s="58">
        <v>61.5</v>
      </c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</row>
    <row r="30" spans="1:16" x14ac:dyDescent="0.25">
      <c r="A30" s="63"/>
      <c r="B30" s="65"/>
      <c r="C30" s="62" t="s">
        <v>57</v>
      </c>
      <c r="D30" s="56" t="s">
        <v>72</v>
      </c>
      <c r="E30" s="58">
        <v>12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  <row r="31" spans="1:16" x14ac:dyDescent="0.25">
      <c r="A31" s="63"/>
      <c r="B31" s="65"/>
      <c r="C31" s="62" t="s">
        <v>70</v>
      </c>
      <c r="D31" s="56" t="s">
        <v>34</v>
      </c>
      <c r="E31" s="58">
        <v>61.5</v>
      </c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</row>
    <row r="32" spans="1:16" x14ac:dyDescent="0.25">
      <c r="A32" s="63"/>
      <c r="B32" s="65"/>
      <c r="C32" s="64" t="s">
        <v>71</v>
      </c>
      <c r="D32" s="65" t="s">
        <v>33</v>
      </c>
      <c r="E32" s="65">
        <v>1</v>
      </c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</row>
    <row r="33" spans="1:16" x14ac:dyDescent="0.25">
      <c r="A33" s="63">
        <v>10</v>
      </c>
      <c r="B33" s="65"/>
      <c r="C33" s="68" t="s">
        <v>73</v>
      </c>
      <c r="D33" s="65" t="s">
        <v>33</v>
      </c>
      <c r="E33" s="65">
        <v>61.5</v>
      </c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</row>
    <row r="34" spans="1:16" x14ac:dyDescent="0.25">
      <c r="A34" s="63"/>
      <c r="B34" s="65"/>
      <c r="C34" s="64" t="s">
        <v>74</v>
      </c>
      <c r="D34" s="65" t="s">
        <v>72</v>
      </c>
      <c r="E34" s="65">
        <v>19</v>
      </c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3">
        <v>11</v>
      </c>
      <c r="B35" s="65"/>
      <c r="C35" s="68" t="s">
        <v>99</v>
      </c>
      <c r="D35" s="65" t="s">
        <v>33</v>
      </c>
      <c r="E35" s="65">
        <v>33.6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5">
      <c r="A36" s="63"/>
      <c r="B36" s="65"/>
      <c r="C36" s="64" t="s">
        <v>75</v>
      </c>
      <c r="D36" s="65" t="s">
        <v>33</v>
      </c>
      <c r="E36" s="65">
        <v>35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5">
      <c r="A37" s="63"/>
      <c r="B37" s="65"/>
      <c r="C37" s="64" t="s">
        <v>76</v>
      </c>
      <c r="D37" s="65" t="s">
        <v>32</v>
      </c>
      <c r="E37" s="65">
        <v>4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</row>
    <row r="38" spans="1:16" x14ac:dyDescent="0.25">
      <c r="A38" s="63">
        <v>12</v>
      </c>
      <c r="B38" s="65"/>
      <c r="C38" s="64" t="s">
        <v>129</v>
      </c>
      <c r="D38" s="65" t="s">
        <v>130</v>
      </c>
      <c r="E38" s="65">
        <v>1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x14ac:dyDescent="0.25">
      <c r="A39" s="63">
        <v>13</v>
      </c>
      <c r="B39" s="65"/>
      <c r="C39" s="68" t="s">
        <v>77</v>
      </c>
      <c r="D39" s="65" t="s">
        <v>32</v>
      </c>
      <c r="E39" s="65">
        <v>12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1:16" x14ac:dyDescent="0.25">
      <c r="A40" s="63"/>
      <c r="B40" s="65"/>
      <c r="C40" s="64" t="s">
        <v>78</v>
      </c>
      <c r="D40" s="65" t="s">
        <v>32</v>
      </c>
      <c r="E40" s="65">
        <v>12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x14ac:dyDescent="0.25">
      <c r="A41" s="63">
        <v>14</v>
      </c>
      <c r="B41" s="65"/>
      <c r="C41" s="68" t="s">
        <v>80</v>
      </c>
      <c r="D41" s="65" t="s">
        <v>32</v>
      </c>
      <c r="E41" s="65">
        <v>3</v>
      </c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</row>
    <row r="42" spans="1:16" x14ac:dyDescent="0.25">
      <c r="A42" s="63"/>
      <c r="B42" s="65"/>
      <c r="C42" s="64" t="s">
        <v>79</v>
      </c>
      <c r="D42" s="65" t="s">
        <v>32</v>
      </c>
      <c r="E42" s="65">
        <v>3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</row>
    <row r="43" spans="1:16" ht="30" x14ac:dyDescent="0.25">
      <c r="A43" s="63">
        <v>15</v>
      </c>
      <c r="B43" s="65"/>
      <c r="C43" s="68" t="s">
        <v>97</v>
      </c>
      <c r="D43" s="65" t="s">
        <v>32</v>
      </c>
      <c r="E43" s="65">
        <v>1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  <row r="44" spans="1:16" x14ac:dyDescent="0.25">
      <c r="A44" s="63"/>
      <c r="B44" s="65"/>
      <c r="C44" s="64" t="s">
        <v>81</v>
      </c>
      <c r="D44" s="65" t="s">
        <v>32</v>
      </c>
      <c r="E44" s="65">
        <v>1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</row>
    <row r="45" spans="1:16" ht="45" x14ac:dyDescent="0.25">
      <c r="A45" s="63">
        <v>16</v>
      </c>
      <c r="B45" s="65"/>
      <c r="C45" s="68" t="s">
        <v>100</v>
      </c>
      <c r="D45" s="65" t="s">
        <v>47</v>
      </c>
      <c r="E45" s="65">
        <v>1</v>
      </c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</row>
    <row r="46" spans="1:16" x14ac:dyDescent="0.25">
      <c r="A46" s="63"/>
      <c r="B46" s="65"/>
      <c r="C46" s="64" t="s">
        <v>82</v>
      </c>
      <c r="D46" s="65" t="s">
        <v>47</v>
      </c>
      <c r="E46" s="65">
        <v>1</v>
      </c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</row>
    <row r="47" spans="1:16" x14ac:dyDescent="0.25">
      <c r="A47" s="63">
        <v>17</v>
      </c>
      <c r="B47" s="65"/>
      <c r="C47" s="68" t="s">
        <v>83</v>
      </c>
      <c r="D47" s="65" t="s">
        <v>32</v>
      </c>
      <c r="E47" s="65">
        <v>3</v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</row>
    <row r="48" spans="1:16" x14ac:dyDescent="0.25">
      <c r="A48" s="63"/>
      <c r="B48" s="65"/>
      <c r="C48" s="64" t="s">
        <v>84</v>
      </c>
      <c r="D48" s="65" t="s">
        <v>47</v>
      </c>
      <c r="E48" s="65">
        <v>3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</row>
    <row r="49" spans="1:16" ht="30" x14ac:dyDescent="0.25">
      <c r="A49" s="63">
        <v>18</v>
      </c>
      <c r="B49" s="65"/>
      <c r="C49" s="68" t="s">
        <v>128</v>
      </c>
      <c r="D49" s="65" t="s">
        <v>47</v>
      </c>
      <c r="E49" s="65">
        <v>1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</row>
    <row r="50" spans="1:16" x14ac:dyDescent="0.25">
      <c r="A50" s="63">
        <v>19</v>
      </c>
      <c r="B50" s="65"/>
      <c r="C50" s="68" t="s">
        <v>85</v>
      </c>
      <c r="D50" s="65" t="s">
        <v>33</v>
      </c>
      <c r="E50" s="65">
        <v>3.5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</row>
    <row r="51" spans="1:16" x14ac:dyDescent="0.25">
      <c r="A51" s="63"/>
      <c r="B51" s="65"/>
      <c r="C51" s="64" t="s">
        <v>56</v>
      </c>
      <c r="D51" s="65" t="s">
        <v>33</v>
      </c>
      <c r="E51" s="65">
        <v>3.7</v>
      </c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x14ac:dyDescent="0.25">
      <c r="A52" s="63"/>
      <c r="B52" s="65"/>
      <c r="C52" s="64" t="s">
        <v>86</v>
      </c>
      <c r="D52" s="65" t="s">
        <v>34</v>
      </c>
      <c r="E52" s="65">
        <v>15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</row>
    <row r="53" spans="1:16" x14ac:dyDescent="0.25">
      <c r="A53" s="63"/>
      <c r="B53" s="65"/>
      <c r="C53" s="64" t="s">
        <v>87</v>
      </c>
      <c r="D53" s="65" t="s">
        <v>34</v>
      </c>
      <c r="E53" s="65">
        <v>2</v>
      </c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</row>
    <row r="54" spans="1:16" ht="15.75" thickBot="1" x14ac:dyDescent="0.3">
      <c r="A54" s="63">
        <v>20</v>
      </c>
      <c r="B54" s="65"/>
      <c r="C54" s="68" t="s">
        <v>91</v>
      </c>
      <c r="D54" s="65" t="s">
        <v>32</v>
      </c>
      <c r="E54" s="65">
        <v>1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</row>
    <row r="55" spans="1:16" x14ac:dyDescent="0.25">
      <c r="A55" s="133" t="s">
        <v>11</v>
      </c>
      <c r="B55" s="134"/>
      <c r="C55" s="134"/>
      <c r="D55" s="134"/>
      <c r="E55" s="134"/>
      <c r="F55" s="134"/>
      <c r="G55" s="134"/>
      <c r="H55" s="134"/>
      <c r="I55" s="134"/>
      <c r="J55" s="134"/>
      <c r="K55" s="135"/>
      <c r="L55" s="11">
        <f>SUM(L13:L54)</f>
        <v>0</v>
      </c>
      <c r="M55" s="11">
        <f>SUM(M13:M54)</f>
        <v>0</v>
      </c>
      <c r="N55" s="11">
        <f>SUM(N14:N54)</f>
        <v>0</v>
      </c>
      <c r="O55" s="11">
        <f>SUM(O13:O54)</f>
        <v>0</v>
      </c>
      <c r="P55" s="11">
        <f>SUM(P13:P54)</f>
        <v>0</v>
      </c>
    </row>
    <row r="56" spans="1:16" x14ac:dyDescent="0.25">
      <c r="A56" s="136" t="s">
        <v>53</v>
      </c>
      <c r="B56" s="137"/>
      <c r="C56" s="137"/>
      <c r="D56" s="137"/>
      <c r="E56" s="137"/>
      <c r="F56" s="137"/>
      <c r="G56" s="137"/>
      <c r="H56" s="137"/>
      <c r="I56" s="137"/>
      <c r="J56" s="137"/>
      <c r="K56" s="138"/>
      <c r="L56" s="31"/>
      <c r="M56" s="26"/>
      <c r="N56" s="26">
        <f>SUM(N55*6%)</f>
        <v>0</v>
      </c>
      <c r="O56" s="26"/>
      <c r="P56" s="15">
        <f>SUM(N56:O56)</f>
        <v>0</v>
      </c>
    </row>
    <row r="57" spans="1:16" ht="15.75" thickBot="1" x14ac:dyDescent="0.3">
      <c r="A57" s="139" t="s">
        <v>30</v>
      </c>
      <c r="B57" s="140"/>
      <c r="C57" s="140"/>
      <c r="D57" s="140"/>
      <c r="E57" s="140"/>
      <c r="F57" s="140"/>
      <c r="G57" s="140"/>
      <c r="H57" s="140"/>
      <c r="I57" s="140"/>
      <c r="J57" s="140"/>
      <c r="K57" s="141"/>
      <c r="L57" s="25"/>
      <c r="M57" s="27">
        <f>SUM(M55)</f>
        <v>0</v>
      </c>
      <c r="N57" s="27">
        <f>SUM(N55:N56)</f>
        <v>0</v>
      </c>
      <c r="O57" s="27">
        <f>SUM(O55:O56)</f>
        <v>0</v>
      </c>
      <c r="P57" s="28">
        <f>SUM(P55:P56)</f>
        <v>0</v>
      </c>
    </row>
    <row r="59" spans="1:16" x14ac:dyDescent="0.25">
      <c r="O59" s="29" t="s">
        <v>11</v>
      </c>
      <c r="P59" s="30">
        <f>SUM(P57:P58)</f>
        <v>0</v>
      </c>
    </row>
    <row r="60" spans="1:16" x14ac:dyDescent="0.25">
      <c r="C60" s="2"/>
      <c r="D60" s="112"/>
      <c r="E60" s="112"/>
      <c r="F60" s="112"/>
      <c r="G60" s="112"/>
      <c r="J60" s="2"/>
      <c r="K60" s="82"/>
    </row>
    <row r="62" spans="1:16" x14ac:dyDescent="0.25">
      <c r="C62" s="54"/>
    </row>
  </sheetData>
  <mergeCells count="14">
    <mergeCell ref="A55:K55"/>
    <mergeCell ref="A56:K56"/>
    <mergeCell ref="A57:K57"/>
    <mergeCell ref="D60:G60"/>
    <mergeCell ref="A3:P3"/>
    <mergeCell ref="A4:P4"/>
    <mergeCell ref="A10:A11"/>
    <mergeCell ref="B10:B11"/>
    <mergeCell ref="C10:C11"/>
    <mergeCell ref="D10:D11"/>
    <mergeCell ref="E10:E11"/>
    <mergeCell ref="F10:K10"/>
    <mergeCell ref="L10:P10"/>
    <mergeCell ref="D8:H8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5</vt:i4>
      </vt:variant>
    </vt:vector>
  </HeadingPairs>
  <TitlesOfParts>
    <vt:vector size="5" baseType="lpstr">
      <vt:lpstr>7LBN</vt:lpstr>
      <vt:lpstr>6LBN</vt:lpstr>
      <vt:lpstr>Gala telpa</vt:lpstr>
      <vt:lpstr>Klase 216</vt:lpstr>
      <vt:lpstr>Klase 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</dc:creator>
  <cp:lastModifiedBy>Gundars GS. Subocs</cp:lastModifiedBy>
  <cp:lastPrinted>2016-04-11T05:49:42Z</cp:lastPrinted>
  <dcterms:created xsi:type="dcterms:W3CDTF">2012-04-28T13:36:36Z</dcterms:created>
  <dcterms:modified xsi:type="dcterms:W3CDTF">2016-04-26T07:07:05Z</dcterms:modified>
</cp:coreProperties>
</file>